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drawings/drawing5.xml" ContentType="application/vnd.openxmlformats-officedocument.drawing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drawings/drawing7.xml" ContentType="application/vnd.openxmlformats-officedocument.drawing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drawings/drawing8.xml" ContentType="application/vnd.openxmlformats-officedocument.drawing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drawings/drawing9.xml" ContentType="application/vnd.openxmlformats-officedocument.drawing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drawings/drawing10.xml" ContentType="application/vnd.openxmlformats-officedocument.drawing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comments1.xml" ContentType="application/vnd.openxmlformats-officedocument.spreadsheetml.comments+xml"/>
  <Override PartName="/xl/drawings/drawing11.xml" ContentType="application/vnd.openxmlformats-officedocument.drawing+xml"/>
  <Override PartName="/xl/tables/table18.xml" ContentType="application/vnd.openxmlformats-officedocument.spreadsheetml.table+xml"/>
  <Override PartName="/xl/drawings/drawing12.xml" ContentType="application/vnd.openxmlformats-officedocument.drawing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remar\Downloads\"/>
    </mc:Choice>
  </mc:AlternateContent>
  <xr:revisionPtr revIDLastSave="0" documentId="13_ncr:1_{DB600A94-A4E5-44CD-94F4-32DCFBC579AB}" xr6:coauthVersionLast="47" xr6:coauthVersionMax="47" xr10:uidLastSave="{00000000-0000-0000-0000-000000000000}"/>
  <bookViews>
    <workbookView xWindow="-120" yWindow="-120" windowWidth="24240" windowHeight="13020" tabRatio="751" xr2:uid="{FF2B5DAE-ECB3-44E2-90F0-3C3B2D7AAFFD}"/>
  </bookViews>
  <sheets>
    <sheet name="Welcome" sheetId="19" r:id="rId1"/>
    <sheet name="Challenge" sheetId="7" r:id="rId2"/>
    <sheet name="Array Formulas &gt;&gt;" sheetId="9" r:id="rId3"/>
    <sheet name="Array Formulas" sheetId="13" r:id="rId4"/>
    <sheet name="VLOOKUP MIN IF" sheetId="11" r:id="rId5"/>
    <sheet name="INDEX MIN IF" sheetId="1" r:id="rId6"/>
    <sheet name="LOOKUP MIN IF" sheetId="8" r:id="rId7"/>
    <sheet name="Non-Array Formulas &gt;&gt;" sheetId="10" r:id="rId8"/>
    <sheet name="AGGREGATE" sheetId="15" r:id="rId9"/>
    <sheet name="MINIFS Helper Col" sheetId="5" r:id="rId10"/>
    <sheet name="MINIFS" sheetId="12" r:id="rId11"/>
    <sheet name="COUNTIFS" sheetId="18" r:id="rId12"/>
    <sheet name="Bonus &gt;&gt;" sheetId="17" r:id="rId13"/>
    <sheet name="AGGREGATE Multiple Criteria" sheetId="16" r:id="rId14"/>
    <sheet name="AGGREGATE by Region" sheetId="6" r:id="rId15"/>
    <sheet name="Resources" sheetId="3" r:id="rId16"/>
  </sheets>
  <definedNames>
    <definedName name="_xlnm._FilterDatabase" localSheetId="8" hidden="1">AGGREGATE!$G$7:$K$1007</definedName>
    <definedName name="_xlnm._FilterDatabase" localSheetId="14" hidden="1">'AGGREGATE by Region'!$G$7:$L$1007</definedName>
    <definedName name="_xlnm._FilterDatabase" localSheetId="13" hidden="1">'AGGREGATE Multiple Criteria'!$E$5:$I$1005</definedName>
    <definedName name="_xlnm._FilterDatabase" localSheetId="3" hidden="1">'Array Formulas'!$E$4:$I$1004</definedName>
    <definedName name="_xlnm._FilterDatabase" localSheetId="1" hidden="1">Challenge!$E$7:$I$1007</definedName>
    <definedName name="_xlnm._FilterDatabase" localSheetId="11" hidden="1">COUNTIFS!$F$10:$M$1010</definedName>
    <definedName name="_xlnm._FilterDatabase" localSheetId="5" hidden="1">'INDEX MIN IF'!$E$7:$I$1007</definedName>
    <definedName name="_xlnm._FilterDatabase" localSheetId="6" hidden="1">'LOOKUP MIN IF'!$E$7:$I$1007</definedName>
    <definedName name="_xlnm._FilterDatabase" localSheetId="10" hidden="1">MINIFS!$E$7:$I$1007</definedName>
    <definedName name="_xlnm._FilterDatabase" localSheetId="9" hidden="1">'MINIFS Helper Col'!$G$7:$K$1007</definedName>
    <definedName name="_xlnm._FilterDatabase" localSheetId="4" hidden="1">'VLOOKUP MIN IF'!$G$7:$K$1007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18" l="1"/>
  <c r="C12" i="18"/>
  <c r="C13" i="18"/>
  <c r="C14" i="18"/>
  <c r="C15" i="18"/>
  <c r="C16" i="18"/>
  <c r="C17" i="18"/>
  <c r="C18" i="18"/>
  <c r="C19" i="18"/>
  <c r="C20" i="18"/>
  <c r="C21" i="18"/>
  <c r="C22" i="18"/>
  <c r="H1010" i="18" l="1"/>
  <c r="H1009" i="18"/>
  <c r="H1008" i="18"/>
  <c r="H1007" i="18"/>
  <c r="H1006" i="18"/>
  <c r="H1005" i="18"/>
  <c r="H1004" i="18"/>
  <c r="H1003" i="18"/>
  <c r="H1002" i="18"/>
  <c r="H1001" i="18"/>
  <c r="H1000" i="18"/>
  <c r="H999" i="18"/>
  <c r="H998" i="18"/>
  <c r="H997" i="18"/>
  <c r="H996" i="18"/>
  <c r="H995" i="18"/>
  <c r="H994" i="18"/>
  <c r="H993" i="18"/>
  <c r="H992" i="18"/>
  <c r="H991" i="18"/>
  <c r="H990" i="18"/>
  <c r="H989" i="18"/>
  <c r="H988" i="18"/>
  <c r="H987" i="18"/>
  <c r="H986" i="18"/>
  <c r="H985" i="18"/>
  <c r="H984" i="18"/>
  <c r="H983" i="18"/>
  <c r="H982" i="18"/>
  <c r="H981" i="18"/>
  <c r="H980" i="18"/>
  <c r="H979" i="18"/>
  <c r="H978" i="18"/>
  <c r="H977" i="18"/>
  <c r="H976" i="18"/>
  <c r="H975" i="18"/>
  <c r="H974" i="18"/>
  <c r="H973" i="18"/>
  <c r="H972" i="18"/>
  <c r="H971" i="18"/>
  <c r="H970" i="18"/>
  <c r="H969" i="18"/>
  <c r="H968" i="18"/>
  <c r="H967" i="18"/>
  <c r="H966" i="18"/>
  <c r="H965" i="18"/>
  <c r="H964" i="18"/>
  <c r="H963" i="18"/>
  <c r="H962" i="18"/>
  <c r="H961" i="18"/>
  <c r="H960" i="18"/>
  <c r="H959" i="18"/>
  <c r="H958" i="18"/>
  <c r="H957" i="18"/>
  <c r="H956" i="18"/>
  <c r="H955" i="18"/>
  <c r="H954" i="18"/>
  <c r="H953" i="18"/>
  <c r="H952" i="18"/>
  <c r="H951" i="18"/>
  <c r="H950" i="18"/>
  <c r="H949" i="18"/>
  <c r="H948" i="18"/>
  <c r="H947" i="18"/>
  <c r="H946" i="18"/>
  <c r="H945" i="18"/>
  <c r="H944" i="18"/>
  <c r="H943" i="18"/>
  <c r="H942" i="18"/>
  <c r="H941" i="18"/>
  <c r="H940" i="18"/>
  <c r="H939" i="18"/>
  <c r="H938" i="18"/>
  <c r="H937" i="18"/>
  <c r="H936" i="18"/>
  <c r="H935" i="18"/>
  <c r="H934" i="18"/>
  <c r="H933" i="18"/>
  <c r="H932" i="18"/>
  <c r="H931" i="18"/>
  <c r="H930" i="18"/>
  <c r="H929" i="18"/>
  <c r="H928" i="18"/>
  <c r="H927" i="18"/>
  <c r="H926" i="18"/>
  <c r="H925" i="18"/>
  <c r="H924" i="18"/>
  <c r="H923" i="18"/>
  <c r="H922" i="18"/>
  <c r="H921" i="18"/>
  <c r="H920" i="18"/>
  <c r="H919" i="18"/>
  <c r="H918" i="18"/>
  <c r="H917" i="18"/>
  <c r="H916" i="18"/>
  <c r="H915" i="18"/>
  <c r="H914" i="18"/>
  <c r="H913" i="18"/>
  <c r="H912" i="18"/>
  <c r="H911" i="18"/>
  <c r="H910" i="18"/>
  <c r="H909" i="18"/>
  <c r="H908" i="18"/>
  <c r="H907" i="18"/>
  <c r="H906" i="18"/>
  <c r="H905" i="18"/>
  <c r="H904" i="18"/>
  <c r="H903" i="18"/>
  <c r="H902" i="18"/>
  <c r="H901" i="18"/>
  <c r="H900" i="18"/>
  <c r="H899" i="18"/>
  <c r="H898" i="18"/>
  <c r="H897" i="18"/>
  <c r="H896" i="18"/>
  <c r="H895" i="18"/>
  <c r="H894" i="18"/>
  <c r="H893" i="18"/>
  <c r="H892" i="18"/>
  <c r="H891" i="18"/>
  <c r="H890" i="18"/>
  <c r="H889" i="18"/>
  <c r="H888" i="18"/>
  <c r="H887" i="18"/>
  <c r="H886" i="18"/>
  <c r="H885" i="18"/>
  <c r="H884" i="18"/>
  <c r="H883" i="18"/>
  <c r="H882" i="18"/>
  <c r="H881" i="18"/>
  <c r="H880" i="18"/>
  <c r="H879" i="18"/>
  <c r="H878" i="18"/>
  <c r="H877" i="18"/>
  <c r="H876" i="18"/>
  <c r="H875" i="18"/>
  <c r="H874" i="18"/>
  <c r="H873" i="18"/>
  <c r="H872" i="18"/>
  <c r="H871" i="18"/>
  <c r="H870" i="18"/>
  <c r="H869" i="18"/>
  <c r="H868" i="18"/>
  <c r="H867" i="18"/>
  <c r="H866" i="18"/>
  <c r="H865" i="18"/>
  <c r="H864" i="18"/>
  <c r="H863" i="18"/>
  <c r="H862" i="18"/>
  <c r="H861" i="18"/>
  <c r="H860" i="18"/>
  <c r="H859" i="18"/>
  <c r="H858" i="18"/>
  <c r="H857" i="18"/>
  <c r="H856" i="18"/>
  <c r="H855" i="18"/>
  <c r="H854" i="18"/>
  <c r="H853" i="18"/>
  <c r="H852" i="18"/>
  <c r="H851" i="18"/>
  <c r="H850" i="18"/>
  <c r="H849" i="18"/>
  <c r="H848" i="18"/>
  <c r="H847" i="18"/>
  <c r="H846" i="18"/>
  <c r="H845" i="18"/>
  <c r="H844" i="18"/>
  <c r="H843" i="18"/>
  <c r="H842" i="18"/>
  <c r="H841" i="18"/>
  <c r="H840" i="18"/>
  <c r="H839" i="18"/>
  <c r="H838" i="18"/>
  <c r="H837" i="18"/>
  <c r="H836" i="18"/>
  <c r="H835" i="18"/>
  <c r="H834" i="18"/>
  <c r="H833" i="18"/>
  <c r="H832" i="18"/>
  <c r="H831" i="18"/>
  <c r="H830" i="18"/>
  <c r="H829" i="18"/>
  <c r="H828" i="18"/>
  <c r="H827" i="18"/>
  <c r="H826" i="18"/>
  <c r="H825" i="18"/>
  <c r="H824" i="18"/>
  <c r="H823" i="18"/>
  <c r="H822" i="18"/>
  <c r="H821" i="18"/>
  <c r="H820" i="18"/>
  <c r="H819" i="18"/>
  <c r="H818" i="18"/>
  <c r="H817" i="18"/>
  <c r="H816" i="18"/>
  <c r="H815" i="18"/>
  <c r="H814" i="18"/>
  <c r="H813" i="18"/>
  <c r="H812" i="18"/>
  <c r="H811" i="18"/>
  <c r="H810" i="18"/>
  <c r="H809" i="18"/>
  <c r="H808" i="18"/>
  <c r="H807" i="18"/>
  <c r="H806" i="18"/>
  <c r="H805" i="18"/>
  <c r="H804" i="18"/>
  <c r="H803" i="18"/>
  <c r="H802" i="18"/>
  <c r="H801" i="18"/>
  <c r="H800" i="18"/>
  <c r="H799" i="18"/>
  <c r="H798" i="18"/>
  <c r="H797" i="18"/>
  <c r="H796" i="18"/>
  <c r="H795" i="18"/>
  <c r="H794" i="18"/>
  <c r="H793" i="18"/>
  <c r="H792" i="18"/>
  <c r="H791" i="18"/>
  <c r="H790" i="18"/>
  <c r="H789" i="18"/>
  <c r="H788" i="18"/>
  <c r="H787" i="18"/>
  <c r="H786" i="18"/>
  <c r="H785" i="18"/>
  <c r="H784" i="18"/>
  <c r="H783" i="18"/>
  <c r="H782" i="18"/>
  <c r="H781" i="18"/>
  <c r="H780" i="18"/>
  <c r="H779" i="18"/>
  <c r="H778" i="18"/>
  <c r="H777" i="18"/>
  <c r="H776" i="18"/>
  <c r="H775" i="18"/>
  <c r="H774" i="18"/>
  <c r="H773" i="18"/>
  <c r="H772" i="18"/>
  <c r="H771" i="18"/>
  <c r="H770" i="18"/>
  <c r="H769" i="18"/>
  <c r="H768" i="18"/>
  <c r="H767" i="18"/>
  <c r="H766" i="18"/>
  <c r="H765" i="18"/>
  <c r="H764" i="18"/>
  <c r="H763" i="18"/>
  <c r="H762" i="18"/>
  <c r="H761" i="18"/>
  <c r="H760" i="18"/>
  <c r="H759" i="18"/>
  <c r="H758" i="18"/>
  <c r="H757" i="18"/>
  <c r="H756" i="18"/>
  <c r="H755" i="18"/>
  <c r="H754" i="18"/>
  <c r="H753" i="18"/>
  <c r="H752" i="18"/>
  <c r="H751" i="18"/>
  <c r="H750" i="18"/>
  <c r="H749" i="18"/>
  <c r="H748" i="18"/>
  <c r="H747" i="18"/>
  <c r="H746" i="18"/>
  <c r="H745" i="18"/>
  <c r="H744" i="18"/>
  <c r="H743" i="18"/>
  <c r="H742" i="18"/>
  <c r="H741" i="18"/>
  <c r="H740" i="18"/>
  <c r="H739" i="18"/>
  <c r="H738" i="18"/>
  <c r="H737" i="18"/>
  <c r="H736" i="18"/>
  <c r="H735" i="18"/>
  <c r="H734" i="18"/>
  <c r="H733" i="18"/>
  <c r="H732" i="18"/>
  <c r="H731" i="18"/>
  <c r="H730" i="18"/>
  <c r="H729" i="18"/>
  <c r="H728" i="18"/>
  <c r="H727" i="18"/>
  <c r="H726" i="18"/>
  <c r="H725" i="18"/>
  <c r="H724" i="18"/>
  <c r="H723" i="18"/>
  <c r="H722" i="18"/>
  <c r="H721" i="18"/>
  <c r="H720" i="18"/>
  <c r="H719" i="18"/>
  <c r="H718" i="18"/>
  <c r="H717" i="18"/>
  <c r="H716" i="18"/>
  <c r="H715" i="18"/>
  <c r="H714" i="18"/>
  <c r="H713" i="18"/>
  <c r="H712" i="18"/>
  <c r="H711" i="18"/>
  <c r="H710" i="18"/>
  <c r="H709" i="18"/>
  <c r="H708" i="18"/>
  <c r="H707" i="18"/>
  <c r="H706" i="18"/>
  <c r="H705" i="18"/>
  <c r="H704" i="18"/>
  <c r="H703" i="18"/>
  <c r="H702" i="18"/>
  <c r="H701" i="18"/>
  <c r="H700" i="18"/>
  <c r="H699" i="18"/>
  <c r="H698" i="18"/>
  <c r="H697" i="18"/>
  <c r="H696" i="18"/>
  <c r="H695" i="18"/>
  <c r="H694" i="18"/>
  <c r="H693" i="18"/>
  <c r="H692" i="18"/>
  <c r="H691" i="18"/>
  <c r="H690" i="18"/>
  <c r="H689" i="18"/>
  <c r="H688" i="18"/>
  <c r="H687" i="18"/>
  <c r="H686" i="18"/>
  <c r="H685" i="18"/>
  <c r="H684" i="18"/>
  <c r="H683" i="18"/>
  <c r="H682" i="18"/>
  <c r="H681" i="18"/>
  <c r="H680" i="18"/>
  <c r="H679" i="18"/>
  <c r="H678" i="18"/>
  <c r="H677" i="18"/>
  <c r="H676" i="18"/>
  <c r="H675" i="18"/>
  <c r="H674" i="18"/>
  <c r="H673" i="18"/>
  <c r="H672" i="18"/>
  <c r="H671" i="18"/>
  <c r="H670" i="18"/>
  <c r="H669" i="18"/>
  <c r="H668" i="18"/>
  <c r="H667" i="18"/>
  <c r="H666" i="18"/>
  <c r="H665" i="18"/>
  <c r="H664" i="18"/>
  <c r="H663" i="18"/>
  <c r="H662" i="18"/>
  <c r="H661" i="18"/>
  <c r="H660" i="18"/>
  <c r="H659" i="18"/>
  <c r="H658" i="18"/>
  <c r="H657" i="18"/>
  <c r="H656" i="18"/>
  <c r="H655" i="18"/>
  <c r="H654" i="18"/>
  <c r="H653" i="18"/>
  <c r="H652" i="18"/>
  <c r="H651" i="18"/>
  <c r="H650" i="18"/>
  <c r="H649" i="18"/>
  <c r="H648" i="18"/>
  <c r="H647" i="18"/>
  <c r="H646" i="18"/>
  <c r="H645" i="18"/>
  <c r="H644" i="18"/>
  <c r="H643" i="18"/>
  <c r="H642" i="18"/>
  <c r="H641" i="18"/>
  <c r="H640" i="18"/>
  <c r="H639" i="18"/>
  <c r="H638" i="18"/>
  <c r="H637" i="18"/>
  <c r="H636" i="18"/>
  <c r="H635" i="18"/>
  <c r="H634" i="18"/>
  <c r="H633" i="18"/>
  <c r="H632" i="18"/>
  <c r="H631" i="18"/>
  <c r="H630" i="18"/>
  <c r="H629" i="18"/>
  <c r="H628" i="18"/>
  <c r="H627" i="18"/>
  <c r="H626" i="18"/>
  <c r="H625" i="18"/>
  <c r="H624" i="18"/>
  <c r="H623" i="18"/>
  <c r="H622" i="18"/>
  <c r="H621" i="18"/>
  <c r="H620" i="18"/>
  <c r="H619" i="18"/>
  <c r="H618" i="18"/>
  <c r="H617" i="18"/>
  <c r="H616" i="18"/>
  <c r="H615" i="18"/>
  <c r="H614" i="18"/>
  <c r="H613" i="18"/>
  <c r="H612" i="18"/>
  <c r="H611" i="18"/>
  <c r="H610" i="18"/>
  <c r="H609" i="18"/>
  <c r="H608" i="18"/>
  <c r="H607" i="18"/>
  <c r="H606" i="18"/>
  <c r="H605" i="18"/>
  <c r="H604" i="18"/>
  <c r="H603" i="18"/>
  <c r="H602" i="18"/>
  <c r="H601" i="18"/>
  <c r="H600" i="18"/>
  <c r="H599" i="18"/>
  <c r="H598" i="18"/>
  <c r="H597" i="18"/>
  <c r="H596" i="18"/>
  <c r="H595" i="18"/>
  <c r="H594" i="18"/>
  <c r="H593" i="18"/>
  <c r="H592" i="18"/>
  <c r="H591" i="18"/>
  <c r="H590" i="18"/>
  <c r="H589" i="18"/>
  <c r="H588" i="18"/>
  <c r="H587" i="18"/>
  <c r="H586" i="18"/>
  <c r="H585" i="18"/>
  <c r="H584" i="18"/>
  <c r="H583" i="18"/>
  <c r="H582" i="18"/>
  <c r="H581" i="18"/>
  <c r="H580" i="18"/>
  <c r="H579" i="18"/>
  <c r="H578" i="18"/>
  <c r="H577" i="18"/>
  <c r="H576" i="18"/>
  <c r="H575" i="18"/>
  <c r="H574" i="18"/>
  <c r="H573" i="18"/>
  <c r="H572" i="18"/>
  <c r="H571" i="18"/>
  <c r="H570" i="18"/>
  <c r="H569" i="18"/>
  <c r="H568" i="18"/>
  <c r="H567" i="18"/>
  <c r="H566" i="18"/>
  <c r="H565" i="18"/>
  <c r="H564" i="18"/>
  <c r="H563" i="18"/>
  <c r="H562" i="18"/>
  <c r="H561" i="18"/>
  <c r="H560" i="18"/>
  <c r="H559" i="18"/>
  <c r="H558" i="18"/>
  <c r="H557" i="18"/>
  <c r="H556" i="18"/>
  <c r="H555" i="18"/>
  <c r="H554" i="18"/>
  <c r="H553" i="18"/>
  <c r="H552" i="18"/>
  <c r="H551" i="18"/>
  <c r="H550" i="18"/>
  <c r="H549" i="18"/>
  <c r="H548" i="18"/>
  <c r="H547" i="18"/>
  <c r="H546" i="18"/>
  <c r="H545" i="18"/>
  <c r="H544" i="18"/>
  <c r="H543" i="18"/>
  <c r="H542" i="18"/>
  <c r="H541" i="18"/>
  <c r="H540" i="18"/>
  <c r="H539" i="18"/>
  <c r="H538" i="18"/>
  <c r="H537" i="18"/>
  <c r="H536" i="18"/>
  <c r="H535" i="18"/>
  <c r="H534" i="18"/>
  <c r="H533" i="18"/>
  <c r="H532" i="18"/>
  <c r="H531" i="18"/>
  <c r="H530" i="18"/>
  <c r="H529" i="18"/>
  <c r="H528" i="18"/>
  <c r="H527" i="18"/>
  <c r="H526" i="18"/>
  <c r="H525" i="18"/>
  <c r="H524" i="18"/>
  <c r="H523" i="18"/>
  <c r="H522" i="18"/>
  <c r="H521" i="18"/>
  <c r="H520" i="18"/>
  <c r="H519" i="18"/>
  <c r="H518" i="18"/>
  <c r="H517" i="18"/>
  <c r="H516" i="18"/>
  <c r="H515" i="18"/>
  <c r="H514" i="18"/>
  <c r="H513" i="18"/>
  <c r="H512" i="18"/>
  <c r="H511" i="18"/>
  <c r="H510" i="18"/>
  <c r="H509" i="18"/>
  <c r="H508" i="18"/>
  <c r="H507" i="18"/>
  <c r="H506" i="18"/>
  <c r="H505" i="18"/>
  <c r="H504" i="18"/>
  <c r="H503" i="18"/>
  <c r="H502" i="18"/>
  <c r="H501" i="18"/>
  <c r="H500" i="18"/>
  <c r="H499" i="18"/>
  <c r="H498" i="18"/>
  <c r="H497" i="18"/>
  <c r="H496" i="18"/>
  <c r="H495" i="18"/>
  <c r="H494" i="18"/>
  <c r="H493" i="18"/>
  <c r="H492" i="18"/>
  <c r="H491" i="18"/>
  <c r="H490" i="18"/>
  <c r="H489" i="18"/>
  <c r="H488" i="18"/>
  <c r="H487" i="18"/>
  <c r="H486" i="18"/>
  <c r="H485" i="18"/>
  <c r="H484" i="18"/>
  <c r="H483" i="18"/>
  <c r="H482" i="18"/>
  <c r="H481" i="18"/>
  <c r="H480" i="18"/>
  <c r="H479" i="18"/>
  <c r="H478" i="18"/>
  <c r="H477" i="18"/>
  <c r="H476" i="18"/>
  <c r="H475" i="18"/>
  <c r="H474" i="18"/>
  <c r="H473" i="18"/>
  <c r="H472" i="18"/>
  <c r="H471" i="18"/>
  <c r="H470" i="18"/>
  <c r="H469" i="18"/>
  <c r="H468" i="18"/>
  <c r="H467" i="18"/>
  <c r="H466" i="18"/>
  <c r="H465" i="18"/>
  <c r="H464" i="18"/>
  <c r="H463" i="18"/>
  <c r="H462" i="18"/>
  <c r="H461" i="18"/>
  <c r="H460" i="18"/>
  <c r="H459" i="18"/>
  <c r="H458" i="18"/>
  <c r="H457" i="18"/>
  <c r="H456" i="18"/>
  <c r="H455" i="18"/>
  <c r="H454" i="18"/>
  <c r="H453" i="18"/>
  <c r="H452" i="18"/>
  <c r="H451" i="18"/>
  <c r="H450" i="18"/>
  <c r="H449" i="18"/>
  <c r="H448" i="18"/>
  <c r="H447" i="18"/>
  <c r="H446" i="18"/>
  <c r="H445" i="18"/>
  <c r="H444" i="18"/>
  <c r="H443" i="18"/>
  <c r="H442" i="18"/>
  <c r="H441" i="18"/>
  <c r="H440" i="18"/>
  <c r="H439" i="18"/>
  <c r="H438" i="18"/>
  <c r="H437" i="18"/>
  <c r="H436" i="18"/>
  <c r="H435" i="18"/>
  <c r="H434" i="18"/>
  <c r="H433" i="18"/>
  <c r="H432" i="18"/>
  <c r="H431" i="18"/>
  <c r="H430" i="18"/>
  <c r="H429" i="18"/>
  <c r="H428" i="18"/>
  <c r="H427" i="18"/>
  <c r="H426" i="18"/>
  <c r="H425" i="18"/>
  <c r="H424" i="18"/>
  <c r="H423" i="18"/>
  <c r="H422" i="18"/>
  <c r="H421" i="18"/>
  <c r="H420" i="18"/>
  <c r="H419" i="18"/>
  <c r="H418" i="18"/>
  <c r="H417" i="18"/>
  <c r="H416" i="18"/>
  <c r="H415" i="18"/>
  <c r="H414" i="18"/>
  <c r="H413" i="18"/>
  <c r="H412" i="18"/>
  <c r="H411" i="18"/>
  <c r="H410" i="18"/>
  <c r="H409" i="18"/>
  <c r="H408" i="18"/>
  <c r="H407" i="18"/>
  <c r="H406" i="18"/>
  <c r="H405" i="18"/>
  <c r="H404" i="18"/>
  <c r="H403" i="18"/>
  <c r="H402" i="18"/>
  <c r="H401" i="18"/>
  <c r="H400" i="18"/>
  <c r="H399" i="18"/>
  <c r="H398" i="18"/>
  <c r="H397" i="18"/>
  <c r="H396" i="18"/>
  <c r="H395" i="18"/>
  <c r="H394" i="18"/>
  <c r="H393" i="18"/>
  <c r="H392" i="18"/>
  <c r="H391" i="18"/>
  <c r="H390" i="18"/>
  <c r="H389" i="18"/>
  <c r="H388" i="18"/>
  <c r="H387" i="18"/>
  <c r="H386" i="18"/>
  <c r="H385" i="18"/>
  <c r="H384" i="18"/>
  <c r="H383" i="18"/>
  <c r="H382" i="18"/>
  <c r="H381" i="18"/>
  <c r="H380" i="18"/>
  <c r="H379" i="18"/>
  <c r="H378" i="18"/>
  <c r="H377" i="18"/>
  <c r="H376" i="18"/>
  <c r="H375" i="18"/>
  <c r="H374" i="18"/>
  <c r="H373" i="18"/>
  <c r="H372" i="18"/>
  <c r="H371" i="18"/>
  <c r="H370" i="18"/>
  <c r="H369" i="18"/>
  <c r="H368" i="18"/>
  <c r="H367" i="18"/>
  <c r="H366" i="18"/>
  <c r="H365" i="18"/>
  <c r="H364" i="18"/>
  <c r="H363" i="18"/>
  <c r="H362" i="18"/>
  <c r="H361" i="18"/>
  <c r="H360" i="18"/>
  <c r="H359" i="18"/>
  <c r="H358" i="18"/>
  <c r="H357" i="18"/>
  <c r="H356" i="18"/>
  <c r="H355" i="18"/>
  <c r="H354" i="18"/>
  <c r="H353" i="18"/>
  <c r="H352" i="18"/>
  <c r="H351" i="18"/>
  <c r="H350" i="18"/>
  <c r="H349" i="18"/>
  <c r="H348" i="18"/>
  <c r="H347" i="18"/>
  <c r="H346" i="18"/>
  <c r="H345" i="18"/>
  <c r="H344" i="18"/>
  <c r="H343" i="18"/>
  <c r="H342" i="18"/>
  <c r="H341" i="18"/>
  <c r="H340" i="18"/>
  <c r="H339" i="18"/>
  <c r="H338" i="18"/>
  <c r="H337" i="18"/>
  <c r="H336" i="18"/>
  <c r="H335" i="18"/>
  <c r="H334" i="18"/>
  <c r="H333" i="18"/>
  <c r="H332" i="18"/>
  <c r="H331" i="18"/>
  <c r="H330" i="18"/>
  <c r="H329" i="18"/>
  <c r="H328" i="18"/>
  <c r="H327" i="18"/>
  <c r="H326" i="18"/>
  <c r="H325" i="18"/>
  <c r="H324" i="18"/>
  <c r="H323" i="18"/>
  <c r="H322" i="18"/>
  <c r="H321" i="18"/>
  <c r="H320" i="18"/>
  <c r="H319" i="18"/>
  <c r="H318" i="18"/>
  <c r="H317" i="18"/>
  <c r="H316" i="18"/>
  <c r="H315" i="18"/>
  <c r="H314" i="18"/>
  <c r="H313" i="18"/>
  <c r="H312" i="18"/>
  <c r="H311" i="18"/>
  <c r="H310" i="18"/>
  <c r="H309" i="18"/>
  <c r="H308" i="18"/>
  <c r="H307" i="18"/>
  <c r="H306" i="18"/>
  <c r="H305" i="18"/>
  <c r="H304" i="18"/>
  <c r="H303" i="18"/>
  <c r="H302" i="18"/>
  <c r="H301" i="18"/>
  <c r="H300" i="18"/>
  <c r="H299" i="18"/>
  <c r="H298" i="18"/>
  <c r="H297" i="18"/>
  <c r="H296" i="18"/>
  <c r="H295" i="18"/>
  <c r="H294" i="18"/>
  <c r="H293" i="18"/>
  <c r="H292" i="18"/>
  <c r="H291" i="18"/>
  <c r="H290" i="18"/>
  <c r="H289" i="18"/>
  <c r="H288" i="18"/>
  <c r="H287" i="18"/>
  <c r="H286" i="18"/>
  <c r="H285" i="18"/>
  <c r="H284" i="18"/>
  <c r="H283" i="18"/>
  <c r="H282" i="18"/>
  <c r="H281" i="18"/>
  <c r="H280" i="18"/>
  <c r="H279" i="18"/>
  <c r="H278" i="18"/>
  <c r="H277" i="18"/>
  <c r="H276" i="18"/>
  <c r="H275" i="18"/>
  <c r="H274" i="18"/>
  <c r="H273" i="18"/>
  <c r="H272" i="18"/>
  <c r="H271" i="18"/>
  <c r="H270" i="18"/>
  <c r="H269" i="18"/>
  <c r="H268" i="18"/>
  <c r="H267" i="18"/>
  <c r="H266" i="18"/>
  <c r="H265" i="18"/>
  <c r="H264" i="18"/>
  <c r="H263" i="18"/>
  <c r="H262" i="18"/>
  <c r="H261" i="18"/>
  <c r="H260" i="18"/>
  <c r="H259" i="18"/>
  <c r="H258" i="18"/>
  <c r="H257" i="18"/>
  <c r="H256" i="18"/>
  <c r="H255" i="18"/>
  <c r="H254" i="18"/>
  <c r="H253" i="18"/>
  <c r="H252" i="18"/>
  <c r="H251" i="18"/>
  <c r="H250" i="18"/>
  <c r="H249" i="18"/>
  <c r="H248" i="18"/>
  <c r="H247" i="18"/>
  <c r="H246" i="18"/>
  <c r="H245" i="18"/>
  <c r="H244" i="18"/>
  <c r="H243" i="18"/>
  <c r="H242" i="18"/>
  <c r="H241" i="18"/>
  <c r="H240" i="18"/>
  <c r="H239" i="18"/>
  <c r="H238" i="18"/>
  <c r="H237" i="18"/>
  <c r="H236" i="18"/>
  <c r="H235" i="18"/>
  <c r="H234" i="18"/>
  <c r="H233" i="18"/>
  <c r="H232" i="18"/>
  <c r="H231" i="18"/>
  <c r="H230" i="18"/>
  <c r="H229" i="18"/>
  <c r="H228" i="18"/>
  <c r="H227" i="18"/>
  <c r="H226" i="18"/>
  <c r="H225" i="18"/>
  <c r="H224" i="18"/>
  <c r="H223" i="18"/>
  <c r="H222" i="18"/>
  <c r="H221" i="18"/>
  <c r="H220" i="18"/>
  <c r="H219" i="18"/>
  <c r="H218" i="18"/>
  <c r="H217" i="18"/>
  <c r="H216" i="18"/>
  <c r="H215" i="18"/>
  <c r="H214" i="18"/>
  <c r="H213" i="18"/>
  <c r="H212" i="18"/>
  <c r="H211" i="18"/>
  <c r="H210" i="18"/>
  <c r="H209" i="18"/>
  <c r="H208" i="18"/>
  <c r="H207" i="18"/>
  <c r="H206" i="18"/>
  <c r="H205" i="18"/>
  <c r="H204" i="18"/>
  <c r="H203" i="18"/>
  <c r="H202" i="18"/>
  <c r="H201" i="18"/>
  <c r="H200" i="18"/>
  <c r="H199" i="18"/>
  <c r="H198" i="18"/>
  <c r="H197" i="18"/>
  <c r="H196" i="18"/>
  <c r="H195" i="18"/>
  <c r="H194" i="18"/>
  <c r="H193" i="18"/>
  <c r="H192" i="18"/>
  <c r="H191" i="18"/>
  <c r="H190" i="18"/>
  <c r="H189" i="18"/>
  <c r="H188" i="18"/>
  <c r="H187" i="18"/>
  <c r="H186" i="18"/>
  <c r="H185" i="18"/>
  <c r="H184" i="18"/>
  <c r="H183" i="18"/>
  <c r="H182" i="18"/>
  <c r="H181" i="18"/>
  <c r="H180" i="18"/>
  <c r="H179" i="18"/>
  <c r="H178" i="18"/>
  <c r="H177" i="18"/>
  <c r="H176" i="18"/>
  <c r="H175" i="18"/>
  <c r="H174" i="18"/>
  <c r="H173" i="18"/>
  <c r="H172" i="18"/>
  <c r="H171" i="18"/>
  <c r="H170" i="18"/>
  <c r="H169" i="18"/>
  <c r="H168" i="18"/>
  <c r="H167" i="18"/>
  <c r="H166" i="18"/>
  <c r="H165" i="18"/>
  <c r="H164" i="18"/>
  <c r="H163" i="18"/>
  <c r="H162" i="18"/>
  <c r="H161" i="18"/>
  <c r="H160" i="18"/>
  <c r="H159" i="18"/>
  <c r="H158" i="18"/>
  <c r="H157" i="18"/>
  <c r="H156" i="18"/>
  <c r="H155" i="18"/>
  <c r="H154" i="18"/>
  <c r="H153" i="18"/>
  <c r="H152" i="18"/>
  <c r="H151" i="18"/>
  <c r="H150" i="18"/>
  <c r="H149" i="18"/>
  <c r="H148" i="18"/>
  <c r="H147" i="18"/>
  <c r="H146" i="18"/>
  <c r="H145" i="18"/>
  <c r="H144" i="18"/>
  <c r="H143" i="18"/>
  <c r="H142" i="18"/>
  <c r="H141" i="18"/>
  <c r="H140" i="18"/>
  <c r="H139" i="18"/>
  <c r="H138" i="18"/>
  <c r="H137" i="18"/>
  <c r="H136" i="18"/>
  <c r="H135" i="18"/>
  <c r="H134" i="18"/>
  <c r="H133" i="18"/>
  <c r="H132" i="18"/>
  <c r="H131" i="18"/>
  <c r="H130" i="18"/>
  <c r="H129" i="18"/>
  <c r="H128" i="18"/>
  <c r="H127" i="18"/>
  <c r="H126" i="18"/>
  <c r="H125" i="18"/>
  <c r="H124" i="18"/>
  <c r="H123" i="18"/>
  <c r="H122" i="18"/>
  <c r="H121" i="18"/>
  <c r="H120" i="18"/>
  <c r="H119" i="18"/>
  <c r="H118" i="18"/>
  <c r="H117" i="18"/>
  <c r="H116" i="18"/>
  <c r="H115" i="18"/>
  <c r="H114" i="18"/>
  <c r="H113" i="18"/>
  <c r="H112" i="18"/>
  <c r="H111" i="18"/>
  <c r="H110" i="18"/>
  <c r="H109" i="18"/>
  <c r="H108" i="18"/>
  <c r="H107" i="18"/>
  <c r="H106" i="18"/>
  <c r="H105" i="18"/>
  <c r="H104" i="18"/>
  <c r="H103" i="18"/>
  <c r="H102" i="18"/>
  <c r="H101" i="18"/>
  <c r="H100" i="18"/>
  <c r="H99" i="18"/>
  <c r="H98" i="18"/>
  <c r="H97" i="18"/>
  <c r="H96" i="18"/>
  <c r="H95" i="18"/>
  <c r="H94" i="18"/>
  <c r="H93" i="18"/>
  <c r="H92" i="18"/>
  <c r="H91" i="18"/>
  <c r="H90" i="18"/>
  <c r="H89" i="18"/>
  <c r="H88" i="18"/>
  <c r="H87" i="18"/>
  <c r="H86" i="18"/>
  <c r="H85" i="18"/>
  <c r="H84" i="18"/>
  <c r="H83" i="18"/>
  <c r="H82" i="18"/>
  <c r="H81" i="18"/>
  <c r="H80" i="18"/>
  <c r="H79" i="18"/>
  <c r="H78" i="18"/>
  <c r="H77" i="18"/>
  <c r="H76" i="18"/>
  <c r="H75" i="18"/>
  <c r="H74" i="18"/>
  <c r="H73" i="18"/>
  <c r="H72" i="18"/>
  <c r="H71" i="18"/>
  <c r="H70" i="18"/>
  <c r="H69" i="18"/>
  <c r="H68" i="18"/>
  <c r="H67" i="18"/>
  <c r="H66" i="18"/>
  <c r="H65" i="18"/>
  <c r="H64" i="18"/>
  <c r="H63" i="18"/>
  <c r="H62" i="18"/>
  <c r="H61" i="18"/>
  <c r="H60" i="18"/>
  <c r="H59" i="18"/>
  <c r="H58" i="18"/>
  <c r="H57" i="18"/>
  <c r="H56" i="18"/>
  <c r="H55" i="18"/>
  <c r="H54" i="18"/>
  <c r="H53" i="18"/>
  <c r="H52" i="18"/>
  <c r="H51" i="18"/>
  <c r="H50" i="18"/>
  <c r="H49" i="18"/>
  <c r="H48" i="18"/>
  <c r="H47" i="18"/>
  <c r="H46" i="18"/>
  <c r="H45" i="18"/>
  <c r="H44" i="18"/>
  <c r="H43" i="18"/>
  <c r="H42" i="18"/>
  <c r="H41" i="18"/>
  <c r="H40" i="18"/>
  <c r="H39" i="18"/>
  <c r="H38" i="18"/>
  <c r="H37" i="18"/>
  <c r="H36" i="18"/>
  <c r="H35" i="18"/>
  <c r="H34" i="18"/>
  <c r="H33" i="18"/>
  <c r="H32" i="18"/>
  <c r="H31" i="18"/>
  <c r="H30" i="18"/>
  <c r="H29" i="18"/>
  <c r="H28" i="18"/>
  <c r="H27" i="18"/>
  <c r="H26" i="18"/>
  <c r="H25" i="18"/>
  <c r="H24" i="18"/>
  <c r="H23" i="18"/>
  <c r="H22" i="18"/>
  <c r="H21" i="18"/>
  <c r="H20" i="18"/>
  <c r="H19" i="18"/>
  <c r="H18" i="18"/>
  <c r="H17" i="18"/>
  <c r="H16" i="18"/>
  <c r="H15" i="18"/>
  <c r="H14" i="18"/>
  <c r="H13" i="18"/>
  <c r="H12" i="18"/>
  <c r="H11" i="18"/>
  <c r="J211" i="18" l="1"/>
  <c r="J156" i="18"/>
  <c r="J445" i="18"/>
  <c r="J143" i="18"/>
  <c r="J152" i="18"/>
  <c r="I200" i="18"/>
  <c r="J200" i="18" s="1"/>
  <c r="J309" i="18"/>
  <c r="J32" i="18"/>
  <c r="J185" i="18"/>
  <c r="J540" i="18"/>
  <c r="J692" i="18"/>
  <c r="J959" i="18"/>
  <c r="J848" i="18"/>
  <c r="I457" i="18"/>
  <c r="J457" i="18" s="1"/>
  <c r="J513" i="18"/>
  <c r="I533" i="18"/>
  <c r="J533" i="18" s="1"/>
  <c r="I117" i="18"/>
  <c r="J117" i="18" s="1"/>
  <c r="I133" i="18"/>
  <c r="J133" i="18" s="1"/>
  <c r="I157" i="18"/>
  <c r="J157" i="18" s="1"/>
  <c r="I185" i="18"/>
  <c r="I22" i="18"/>
  <c r="J22" i="18" s="1"/>
  <c r="I26" i="18"/>
  <c r="J26" i="18" s="1"/>
  <c r="I49" i="18"/>
  <c r="J49" i="18" s="1"/>
  <c r="I113" i="18"/>
  <c r="J113" i="18" s="1"/>
  <c r="I15" i="18"/>
  <c r="J15" i="18" s="1"/>
  <c r="I17" i="18"/>
  <c r="J17" i="18" s="1"/>
  <c r="I34" i="18"/>
  <c r="J34" i="18" s="1"/>
  <c r="I57" i="18"/>
  <c r="J57" i="18" s="1"/>
  <c r="I92" i="18"/>
  <c r="J92" i="18" s="1"/>
  <c r="I122" i="18"/>
  <c r="J122" i="18" s="1"/>
  <c r="I141" i="18"/>
  <c r="J141" i="18" s="1"/>
  <c r="I149" i="18"/>
  <c r="J149" i="18" s="1"/>
  <c r="I153" i="18"/>
  <c r="J153" i="18" s="1"/>
  <c r="I28" i="18"/>
  <c r="J28" i="18" s="1"/>
  <c r="I32" i="18"/>
  <c r="I50" i="18"/>
  <c r="J50" i="18" s="1"/>
  <c r="I77" i="18"/>
  <c r="J77" i="18" s="1"/>
  <c r="I97" i="18"/>
  <c r="J97" i="18" s="1"/>
  <c r="I100" i="18"/>
  <c r="J100" i="18" s="1"/>
  <c r="I146" i="18"/>
  <c r="J146" i="18" s="1"/>
  <c r="I150" i="18"/>
  <c r="J150" i="18" s="1"/>
  <c r="I158" i="18"/>
  <c r="J158" i="18" s="1"/>
  <c r="I189" i="18"/>
  <c r="J189" i="18" s="1"/>
  <c r="I209" i="18"/>
  <c r="J209" i="18" s="1"/>
  <c r="I240" i="18"/>
  <c r="J240" i="18" s="1"/>
  <c r="I248" i="18"/>
  <c r="J248" i="18" s="1"/>
  <c r="I12" i="18"/>
  <c r="J12" i="18" s="1"/>
  <c r="I33" i="18"/>
  <c r="J33" i="18" s="1"/>
  <c r="I36" i="18"/>
  <c r="J36" i="18" s="1"/>
  <c r="I40" i="18"/>
  <c r="J40" i="18" s="1"/>
  <c r="I48" i="18"/>
  <c r="J48" i="18" s="1"/>
  <c r="I66" i="18"/>
  <c r="J66" i="18" s="1"/>
  <c r="I70" i="18"/>
  <c r="J70" i="18" s="1"/>
  <c r="I74" i="18"/>
  <c r="J74" i="18" s="1"/>
  <c r="I94" i="18"/>
  <c r="J94" i="18" s="1"/>
  <c r="I105" i="18"/>
  <c r="J105" i="18" s="1"/>
  <c r="I124" i="18"/>
  <c r="J124" i="18" s="1"/>
  <c r="I132" i="18"/>
  <c r="J132" i="18" s="1"/>
  <c r="I139" i="18"/>
  <c r="J139" i="18" s="1"/>
  <c r="I143" i="18"/>
  <c r="I151" i="18"/>
  <c r="J151" i="18" s="1"/>
  <c r="I163" i="18"/>
  <c r="J163" i="18" s="1"/>
  <c r="I175" i="18"/>
  <c r="J175" i="18" s="1"/>
  <c r="I179" i="18"/>
  <c r="J179" i="18" s="1"/>
  <c r="I190" i="18"/>
  <c r="J190" i="18" s="1"/>
  <c r="I202" i="18"/>
  <c r="J202" i="18" s="1"/>
  <c r="I226" i="18"/>
  <c r="J226" i="18" s="1"/>
  <c r="I234" i="18"/>
  <c r="J234" i="18" s="1"/>
  <c r="I245" i="18"/>
  <c r="J245" i="18" s="1"/>
  <c r="I249" i="18"/>
  <c r="J249" i="18" s="1"/>
  <c r="I253" i="18"/>
  <c r="J253" i="18" s="1"/>
  <c r="I144" i="18"/>
  <c r="J144" i="18" s="1"/>
  <c r="I148" i="18"/>
  <c r="J148" i="18" s="1"/>
  <c r="I152" i="18"/>
  <c r="I156" i="18"/>
  <c r="I176" i="18"/>
  <c r="J176" i="18" s="1"/>
  <c r="I195" i="18"/>
  <c r="J195" i="18" s="1"/>
  <c r="I207" i="18"/>
  <c r="J207" i="18" s="1"/>
  <c r="I211" i="18"/>
  <c r="I215" i="18"/>
  <c r="J215" i="18" s="1"/>
  <c r="I227" i="18"/>
  <c r="J227" i="18" s="1"/>
  <c r="I235" i="18"/>
  <c r="J235" i="18" s="1"/>
  <c r="I238" i="18"/>
  <c r="J238" i="18" s="1"/>
  <c r="I242" i="18"/>
  <c r="J242" i="18" s="1"/>
  <c r="I246" i="18"/>
  <c r="J246" i="18" s="1"/>
  <c r="I258" i="18"/>
  <c r="J258" i="18" s="1"/>
  <c r="I262" i="18"/>
  <c r="J262" i="18" s="1"/>
  <c r="I266" i="18"/>
  <c r="J266" i="18" s="1"/>
  <c r="I269" i="18"/>
  <c r="J269" i="18" s="1"/>
  <c r="I281" i="18"/>
  <c r="J281" i="18" s="1"/>
  <c r="I304" i="18"/>
  <c r="J304" i="18" s="1"/>
  <c r="I308" i="18"/>
  <c r="J308" i="18" s="1"/>
  <c r="I316" i="18"/>
  <c r="J316" i="18" s="1"/>
  <c r="I320" i="18"/>
  <c r="J320" i="18" s="1"/>
  <c r="I324" i="18"/>
  <c r="J324" i="18" s="1"/>
  <c r="I328" i="18"/>
  <c r="J328" i="18" s="1"/>
  <c r="I332" i="18"/>
  <c r="J332" i="18" s="1"/>
  <c r="I344" i="18"/>
  <c r="J344" i="18" s="1"/>
  <c r="I360" i="18"/>
  <c r="J360" i="18" s="1"/>
  <c r="I364" i="18"/>
  <c r="J364" i="18" s="1"/>
  <c r="I380" i="18"/>
  <c r="J380" i="18" s="1"/>
  <c r="I392" i="18"/>
  <c r="J392" i="18" s="1"/>
  <c r="I161" i="18"/>
  <c r="J161" i="18" s="1"/>
  <c r="I165" i="18"/>
  <c r="J165" i="18" s="1"/>
  <c r="I188" i="18"/>
  <c r="J188" i="18" s="1"/>
  <c r="I212" i="18"/>
  <c r="J212" i="18" s="1"/>
  <c r="I228" i="18"/>
  <c r="J228" i="18" s="1"/>
  <c r="I236" i="18"/>
  <c r="J236" i="18" s="1"/>
  <c r="I239" i="18"/>
  <c r="J239" i="18" s="1"/>
  <c r="I243" i="18"/>
  <c r="J243" i="18" s="1"/>
  <c r="I247" i="18"/>
  <c r="J247" i="18" s="1"/>
  <c r="I259" i="18"/>
  <c r="J259" i="18" s="1"/>
  <c r="I270" i="18"/>
  <c r="J270" i="18" s="1"/>
  <c r="I274" i="18"/>
  <c r="J274" i="18" s="1"/>
  <c r="I278" i="18"/>
  <c r="J278" i="18" s="1"/>
  <c r="I286" i="18"/>
  <c r="J286" i="18" s="1"/>
  <c r="I294" i="18"/>
  <c r="J294" i="18" s="1"/>
  <c r="I305" i="18"/>
  <c r="J305" i="18" s="1"/>
  <c r="I309" i="18"/>
  <c r="I329" i="18"/>
  <c r="J329" i="18" s="1"/>
  <c r="I337" i="18"/>
  <c r="J337" i="18" s="1"/>
  <c r="I357" i="18"/>
  <c r="J357" i="18" s="1"/>
  <c r="I361" i="18"/>
  <c r="J361" i="18" s="1"/>
  <c r="I365" i="18"/>
  <c r="J365" i="18" s="1"/>
  <c r="I369" i="18"/>
  <c r="J369" i="18" s="1"/>
  <c r="I381" i="18"/>
  <c r="J381" i="18" s="1"/>
  <c r="I385" i="18"/>
  <c r="J385" i="18" s="1"/>
  <c r="I393" i="18"/>
  <c r="J393" i="18" s="1"/>
  <c r="I397" i="18"/>
  <c r="J397" i="18" s="1"/>
  <c r="I401" i="18"/>
  <c r="J401" i="18" s="1"/>
  <c r="I409" i="18"/>
  <c r="J409" i="18" s="1"/>
  <c r="I421" i="18"/>
  <c r="J421" i="18" s="1"/>
  <c r="I429" i="18"/>
  <c r="J429" i="18" s="1"/>
  <c r="I433" i="18"/>
  <c r="J433" i="18" s="1"/>
  <c r="I441" i="18"/>
  <c r="J441" i="18" s="1"/>
  <c r="I445" i="18"/>
  <c r="I449" i="18"/>
  <c r="J449" i="18" s="1"/>
  <c r="I52" i="18"/>
  <c r="J52" i="18" s="1"/>
  <c r="I91" i="18"/>
  <c r="J91" i="18" s="1"/>
  <c r="I102" i="18"/>
  <c r="J102" i="18" s="1"/>
  <c r="I11" i="18"/>
  <c r="J11" i="18" s="1"/>
  <c r="I19" i="18"/>
  <c r="J19" i="18" s="1"/>
  <c r="I23" i="18"/>
  <c r="J23" i="18" s="1"/>
  <c r="I53" i="18"/>
  <c r="J53" i="18" s="1"/>
  <c r="I106" i="18"/>
  <c r="J106" i="18" s="1"/>
  <c r="I118" i="18"/>
  <c r="J118" i="18" s="1"/>
  <c r="I130" i="18"/>
  <c r="J130" i="18" s="1"/>
  <c r="I145" i="18"/>
  <c r="J145" i="18" s="1"/>
  <c r="I35" i="18"/>
  <c r="J35" i="18" s="1"/>
  <c r="I54" i="18"/>
  <c r="J54" i="18" s="1"/>
  <c r="I69" i="18"/>
  <c r="J69" i="18" s="1"/>
  <c r="I85" i="18"/>
  <c r="J85" i="18" s="1"/>
  <c r="I93" i="18"/>
  <c r="J93" i="18" s="1"/>
  <c r="I111" i="18"/>
  <c r="J111" i="18" s="1"/>
  <c r="I134" i="18"/>
  <c r="J134" i="18" s="1"/>
  <c r="I138" i="18"/>
  <c r="J138" i="18" s="1"/>
  <c r="I154" i="18"/>
  <c r="J154" i="18" s="1"/>
  <c r="I166" i="18"/>
  <c r="J166" i="18" s="1"/>
  <c r="I205" i="18"/>
  <c r="J205" i="18" s="1"/>
  <c r="I229" i="18"/>
  <c r="J229" i="18" s="1"/>
  <c r="I244" i="18"/>
  <c r="J244" i="18" s="1"/>
  <c r="I264" i="18"/>
  <c r="J264" i="18" s="1"/>
  <c r="I291" i="18"/>
  <c r="J291" i="18" s="1"/>
  <c r="I299" i="18"/>
  <c r="J299" i="18" s="1"/>
  <c r="I302" i="18"/>
  <c r="J302" i="18" s="1"/>
  <c r="I306" i="18"/>
  <c r="J306" i="18" s="1"/>
  <c r="I314" i="18"/>
  <c r="J314" i="18" s="1"/>
  <c r="I338" i="18"/>
  <c r="J338" i="18" s="1"/>
  <c r="I346" i="18"/>
  <c r="J346" i="18" s="1"/>
  <c r="I350" i="18"/>
  <c r="J350" i="18" s="1"/>
  <c r="I354" i="18"/>
  <c r="J354" i="18" s="1"/>
  <c r="I366" i="18"/>
  <c r="J366" i="18" s="1"/>
  <c r="I378" i="18"/>
  <c r="J378" i="18" s="1"/>
  <c r="I382" i="18"/>
  <c r="J382" i="18" s="1"/>
  <c r="I386" i="18"/>
  <c r="J386" i="18" s="1"/>
  <c r="I390" i="18"/>
  <c r="J390" i="18" s="1"/>
  <c r="I394" i="18"/>
  <c r="J394" i="18" s="1"/>
  <c r="I406" i="18"/>
  <c r="J406" i="18" s="1"/>
  <c r="I418" i="18"/>
  <c r="J418" i="18" s="1"/>
  <c r="I422" i="18"/>
  <c r="J422" i="18" s="1"/>
  <c r="I430" i="18"/>
  <c r="J430" i="18" s="1"/>
  <c r="I434" i="18"/>
  <c r="J434" i="18" s="1"/>
  <c r="I442" i="18"/>
  <c r="J442" i="18" s="1"/>
  <c r="I450" i="18"/>
  <c r="J450" i="18" s="1"/>
  <c r="I454" i="18"/>
  <c r="J454" i="18" s="1"/>
  <c r="I461" i="18"/>
  <c r="J461" i="18" s="1"/>
  <c r="I473" i="18"/>
  <c r="J473" i="18" s="1"/>
  <c r="I509" i="18"/>
  <c r="J509" i="18" s="1"/>
  <c r="I513" i="18"/>
  <c r="I521" i="18"/>
  <c r="J521" i="18" s="1"/>
  <c r="I529" i="18"/>
  <c r="J529" i="18" s="1"/>
  <c r="I468" i="18"/>
  <c r="J468" i="18" s="1"/>
  <c r="I472" i="18"/>
  <c r="J472" i="18" s="1"/>
  <c r="I480" i="18"/>
  <c r="J480" i="18" s="1"/>
  <c r="I484" i="18"/>
  <c r="J484" i="18" s="1"/>
  <c r="I488" i="18"/>
  <c r="J488" i="18" s="1"/>
  <c r="I504" i="18"/>
  <c r="J504" i="18" s="1"/>
  <c r="I512" i="18"/>
  <c r="J512" i="18" s="1"/>
  <c r="I528" i="18"/>
  <c r="J528" i="18" s="1"/>
  <c r="I539" i="18"/>
  <c r="J539" i="18" s="1"/>
  <c r="I543" i="18"/>
  <c r="J543" i="18" s="1"/>
  <c r="I579" i="18"/>
  <c r="J579" i="18" s="1"/>
  <c r="I591" i="18"/>
  <c r="J591" i="18" s="1"/>
  <c r="I623" i="18"/>
  <c r="J623" i="18" s="1"/>
  <c r="I627" i="18"/>
  <c r="J627" i="18" s="1"/>
  <c r="I643" i="18"/>
  <c r="J643" i="18" s="1"/>
  <c r="I651" i="18"/>
  <c r="J651" i="18" s="1"/>
  <c r="I671" i="18"/>
  <c r="J671" i="18" s="1"/>
  <c r="I683" i="18"/>
  <c r="J683" i="18" s="1"/>
  <c r="I691" i="18"/>
  <c r="J691" i="18" s="1"/>
  <c r="I707" i="18"/>
  <c r="J707" i="18" s="1"/>
  <c r="I711" i="18"/>
  <c r="J711" i="18" s="1"/>
  <c r="I715" i="18"/>
  <c r="J715" i="18" s="1"/>
  <c r="I719" i="18"/>
  <c r="J719" i="18" s="1"/>
  <c r="I751" i="18"/>
  <c r="J751" i="18" s="1"/>
  <c r="I755" i="18"/>
  <c r="J755" i="18" s="1"/>
  <c r="I759" i="18"/>
  <c r="J759" i="18" s="1"/>
  <c r="I771" i="18"/>
  <c r="J771" i="18" s="1"/>
  <c r="I779" i="18"/>
  <c r="J779" i="18" s="1"/>
  <c r="I791" i="18"/>
  <c r="J791" i="18" s="1"/>
  <c r="I799" i="18"/>
  <c r="J799" i="18" s="1"/>
  <c r="I807" i="18"/>
  <c r="J807" i="18" s="1"/>
  <c r="I839" i="18"/>
  <c r="J839" i="18" s="1"/>
  <c r="I843" i="18"/>
  <c r="J843" i="18" s="1"/>
  <c r="I863" i="18"/>
  <c r="J863" i="18" s="1"/>
  <c r="I867" i="18"/>
  <c r="J867" i="18" s="1"/>
  <c r="I879" i="18"/>
  <c r="J879" i="18" s="1"/>
  <c r="I899" i="18"/>
  <c r="J899" i="18" s="1"/>
  <c r="I911" i="18"/>
  <c r="J911" i="18" s="1"/>
  <c r="I919" i="18"/>
  <c r="J919" i="18" s="1"/>
  <c r="I927" i="18"/>
  <c r="J927" i="18" s="1"/>
  <c r="I935" i="18"/>
  <c r="J935" i="18" s="1"/>
  <c r="I939" i="18"/>
  <c r="J939" i="18" s="1"/>
  <c r="I943" i="18"/>
  <c r="J943" i="18" s="1"/>
  <c r="I951" i="18"/>
  <c r="J951" i="18" s="1"/>
  <c r="I959" i="18"/>
  <c r="I967" i="18"/>
  <c r="J967" i="18" s="1"/>
  <c r="I971" i="18"/>
  <c r="J971" i="18" s="1"/>
  <c r="I975" i="18"/>
  <c r="J975" i="18" s="1"/>
  <c r="I979" i="18"/>
  <c r="J979" i="18" s="1"/>
  <c r="I991" i="18"/>
  <c r="J991" i="18" s="1"/>
  <c r="I1007" i="18"/>
  <c r="J1007" i="18" s="1"/>
  <c r="I540" i="18"/>
  <c r="I552" i="18"/>
  <c r="J552" i="18" s="1"/>
  <c r="I556" i="18"/>
  <c r="J556" i="18" s="1"/>
  <c r="I560" i="18"/>
  <c r="J560" i="18" s="1"/>
  <c r="I564" i="18"/>
  <c r="J564" i="18" s="1"/>
  <c r="I568" i="18"/>
  <c r="J568" i="18" s="1"/>
  <c r="I592" i="18"/>
  <c r="J592" i="18" s="1"/>
  <c r="I596" i="18"/>
  <c r="J596" i="18" s="1"/>
  <c r="I600" i="18"/>
  <c r="J600" i="18" s="1"/>
  <c r="I604" i="18"/>
  <c r="J604" i="18" s="1"/>
  <c r="I624" i="18"/>
  <c r="J624" i="18" s="1"/>
  <c r="I632" i="18"/>
  <c r="J632" i="18" s="1"/>
  <c r="I648" i="18"/>
  <c r="J648" i="18" s="1"/>
  <c r="I652" i="18"/>
  <c r="J652" i="18" s="1"/>
  <c r="I672" i="18"/>
  <c r="J672" i="18" s="1"/>
  <c r="I688" i="18"/>
  <c r="J688" i="18" s="1"/>
  <c r="I692" i="18"/>
  <c r="I700" i="18"/>
  <c r="J700" i="18" s="1"/>
  <c r="I708" i="18"/>
  <c r="J708" i="18" s="1"/>
  <c r="I712" i="18"/>
  <c r="J712" i="18" s="1"/>
  <c r="I716" i="18"/>
  <c r="J716" i="18" s="1"/>
  <c r="I720" i="18"/>
  <c r="J720" i="18" s="1"/>
  <c r="I724" i="18"/>
  <c r="J724" i="18" s="1"/>
  <c r="I728" i="18"/>
  <c r="J728" i="18" s="1"/>
  <c r="I736" i="18"/>
  <c r="J736" i="18" s="1"/>
  <c r="I744" i="18"/>
  <c r="J744" i="18" s="1"/>
  <c r="I748" i="18"/>
  <c r="J748" i="18" s="1"/>
  <c r="I752" i="18"/>
  <c r="J752" i="18" s="1"/>
  <c r="I760" i="18"/>
  <c r="J760" i="18" s="1"/>
  <c r="I768" i="18"/>
  <c r="J768" i="18" s="1"/>
  <c r="I776" i="18"/>
  <c r="J776" i="18" s="1"/>
  <c r="I780" i="18"/>
  <c r="J780" i="18" s="1"/>
  <c r="I784" i="18"/>
  <c r="J784" i="18" s="1"/>
  <c r="I796" i="18"/>
  <c r="J796" i="18" s="1"/>
  <c r="I812" i="18"/>
  <c r="J812" i="18" s="1"/>
  <c r="I820" i="18"/>
  <c r="J820" i="18" s="1"/>
  <c r="I840" i="18"/>
  <c r="J840" i="18" s="1"/>
  <c r="I848" i="18"/>
  <c r="I860" i="18"/>
  <c r="J860" i="18" s="1"/>
  <c r="I864" i="18"/>
  <c r="J864" i="18" s="1"/>
  <c r="I868" i="18"/>
  <c r="J868" i="18" s="1"/>
  <c r="I888" i="18"/>
  <c r="J888" i="18" s="1"/>
  <c r="I892" i="18"/>
  <c r="J892" i="18" s="1"/>
  <c r="I900" i="18"/>
  <c r="J900" i="18" s="1"/>
  <c r="I904" i="18"/>
  <c r="J904" i="18" s="1"/>
  <c r="I908" i="18"/>
  <c r="J908" i="18" s="1"/>
  <c r="I912" i="18"/>
  <c r="J912" i="18" s="1"/>
  <c r="I920" i="18"/>
  <c r="J920" i="18" s="1"/>
  <c r="I944" i="18"/>
  <c r="J944" i="18" s="1"/>
  <c r="I948" i="18"/>
  <c r="J948" i="18" s="1"/>
  <c r="I956" i="18"/>
  <c r="J956" i="18" s="1"/>
  <c r="I964" i="18"/>
  <c r="J964" i="18" s="1"/>
  <c r="I984" i="18"/>
  <c r="J984" i="18" s="1"/>
  <c r="I992" i="18"/>
  <c r="J992" i="18" s="1"/>
  <c r="I272" i="18"/>
  <c r="J272" i="18" s="1"/>
  <c r="I276" i="18"/>
  <c r="J276" i="18" s="1"/>
  <c r="I288" i="18"/>
  <c r="J288" i="18" s="1"/>
  <c r="I292" i="18"/>
  <c r="J292" i="18" s="1"/>
  <c r="I296" i="18"/>
  <c r="J296" i="18" s="1"/>
  <c r="I300" i="18"/>
  <c r="J300" i="18" s="1"/>
  <c r="I319" i="18"/>
  <c r="J319" i="18" s="1"/>
  <c r="I331" i="18"/>
  <c r="J331" i="18" s="1"/>
  <c r="I339" i="18"/>
  <c r="J339" i="18" s="1"/>
  <c r="I347" i="18"/>
  <c r="J347" i="18" s="1"/>
  <c r="I359" i="18"/>
  <c r="J359" i="18" s="1"/>
  <c r="I383" i="18"/>
  <c r="J383" i="18" s="1"/>
  <c r="I387" i="18"/>
  <c r="J387" i="18" s="1"/>
  <c r="I395" i="18"/>
  <c r="J395" i="18" s="1"/>
  <c r="I415" i="18"/>
  <c r="J415" i="18" s="1"/>
  <c r="I423" i="18"/>
  <c r="J423" i="18" s="1"/>
  <c r="I427" i="18"/>
  <c r="J427" i="18" s="1"/>
  <c r="I443" i="18"/>
  <c r="J443" i="18" s="1"/>
  <c r="I458" i="18"/>
  <c r="J458" i="18" s="1"/>
  <c r="I470" i="18"/>
  <c r="J470" i="18" s="1"/>
  <c r="I474" i="18"/>
  <c r="J474" i="18" s="1"/>
  <c r="I478" i="18"/>
  <c r="J478" i="18" s="1"/>
  <c r="I506" i="18"/>
  <c r="J506" i="18" s="1"/>
  <c r="I510" i="18"/>
  <c r="J510" i="18" s="1"/>
  <c r="I541" i="18"/>
  <c r="J541" i="18" s="1"/>
  <c r="I549" i="18"/>
  <c r="J549" i="18" s="1"/>
  <c r="I561" i="18"/>
  <c r="J561" i="18" s="1"/>
  <c r="I565" i="18"/>
  <c r="J565" i="18" s="1"/>
  <c r="I577" i="18"/>
  <c r="J577" i="18" s="1"/>
  <c r="I581" i="18"/>
  <c r="J581" i="18" s="1"/>
  <c r="I585" i="18"/>
  <c r="J585" i="18" s="1"/>
  <c r="I593" i="18"/>
  <c r="J593" i="18" s="1"/>
  <c r="I605" i="18"/>
  <c r="J605" i="18" s="1"/>
  <c r="I617" i="18"/>
  <c r="J617" i="18" s="1"/>
  <c r="I621" i="18"/>
  <c r="J621" i="18" s="1"/>
  <c r="I625" i="18"/>
  <c r="J625" i="18" s="1"/>
  <c r="I637" i="18"/>
  <c r="J637" i="18" s="1"/>
  <c r="I641" i="18"/>
  <c r="J641" i="18" s="1"/>
  <c r="I653" i="18"/>
  <c r="J653" i="18" s="1"/>
  <c r="I661" i="18"/>
  <c r="J661" i="18" s="1"/>
  <c r="I669" i="18"/>
  <c r="J669" i="18" s="1"/>
  <c r="I673" i="18"/>
  <c r="J673" i="18" s="1"/>
  <c r="I685" i="18"/>
  <c r="J685" i="18" s="1"/>
  <c r="I693" i="18"/>
  <c r="J693" i="18" s="1"/>
  <c r="I701" i="18"/>
  <c r="J701" i="18" s="1"/>
  <c r="I709" i="18"/>
  <c r="J709" i="18" s="1"/>
  <c r="I713" i="18"/>
  <c r="J713" i="18" s="1"/>
  <c r="I717" i="18"/>
  <c r="J717" i="18" s="1"/>
  <c r="I721" i="18"/>
  <c r="J721" i="18" s="1"/>
  <c r="I725" i="18"/>
  <c r="J725" i="18" s="1"/>
  <c r="I733" i="18"/>
  <c r="J733" i="18" s="1"/>
  <c r="I737" i="18"/>
  <c r="J737" i="18" s="1"/>
  <c r="I749" i="18"/>
  <c r="J749" i="18" s="1"/>
  <c r="I757" i="18"/>
  <c r="J757" i="18" s="1"/>
  <c r="I761" i="18"/>
  <c r="J761" i="18" s="1"/>
  <c r="I773" i="18"/>
  <c r="J773" i="18" s="1"/>
  <c r="I785" i="18"/>
  <c r="J785" i="18" s="1"/>
  <c r="I809" i="18"/>
  <c r="J809" i="18" s="1"/>
  <c r="I813" i="18"/>
  <c r="J813" i="18" s="1"/>
  <c r="I825" i="18"/>
  <c r="J825" i="18" s="1"/>
  <c r="I833" i="18"/>
  <c r="J833" i="18" s="1"/>
  <c r="I837" i="18"/>
  <c r="J837" i="18" s="1"/>
  <c r="I845" i="18"/>
  <c r="J845" i="18" s="1"/>
  <c r="I865" i="18"/>
  <c r="J865" i="18" s="1"/>
  <c r="I869" i="18"/>
  <c r="J869" i="18" s="1"/>
  <c r="I877" i="18"/>
  <c r="J877" i="18" s="1"/>
  <c r="I881" i="18"/>
  <c r="J881" i="18" s="1"/>
  <c r="I885" i="18"/>
  <c r="J885" i="18" s="1"/>
  <c r="I905" i="18"/>
  <c r="J905" i="18" s="1"/>
  <c r="I909" i="18"/>
  <c r="J909" i="18" s="1"/>
  <c r="I913" i="18"/>
  <c r="J913" i="18" s="1"/>
  <c r="I925" i="18"/>
  <c r="J925" i="18" s="1"/>
  <c r="I929" i="18"/>
  <c r="J929" i="18" s="1"/>
  <c r="I937" i="18"/>
  <c r="J937" i="18" s="1"/>
  <c r="I941" i="18"/>
  <c r="J941" i="18" s="1"/>
  <c r="I953" i="18"/>
  <c r="J953" i="18" s="1"/>
  <c r="I961" i="18"/>
  <c r="J961" i="18" s="1"/>
  <c r="I965" i="18"/>
  <c r="J965" i="18" s="1"/>
  <c r="I969" i="18"/>
  <c r="J969" i="18" s="1"/>
  <c r="I973" i="18"/>
  <c r="J973" i="18" s="1"/>
  <c r="I977" i="18"/>
  <c r="J977" i="18" s="1"/>
  <c r="I989" i="18"/>
  <c r="J989" i="18" s="1"/>
  <c r="I1005" i="18"/>
  <c r="J1005" i="18" s="1"/>
  <c r="I1009" i="18"/>
  <c r="J1009" i="18" s="1"/>
  <c r="I404" i="18"/>
  <c r="J404" i="18" s="1"/>
  <c r="I408" i="18"/>
  <c r="J408" i="18" s="1"/>
  <c r="I412" i="18"/>
  <c r="J412" i="18" s="1"/>
  <c r="I424" i="18"/>
  <c r="J424" i="18" s="1"/>
  <c r="I436" i="18"/>
  <c r="J436" i="18" s="1"/>
  <c r="I444" i="18"/>
  <c r="J444" i="18" s="1"/>
  <c r="I448" i="18"/>
  <c r="J448" i="18" s="1"/>
  <c r="I452" i="18"/>
  <c r="J452" i="18" s="1"/>
  <c r="I456" i="18"/>
  <c r="J456" i="18" s="1"/>
  <c r="I459" i="18"/>
  <c r="J459" i="18" s="1"/>
  <c r="I463" i="18"/>
  <c r="J463" i="18" s="1"/>
  <c r="I471" i="18"/>
  <c r="J471" i="18" s="1"/>
  <c r="I475" i="18"/>
  <c r="J475" i="18" s="1"/>
  <c r="I511" i="18"/>
  <c r="J511" i="18" s="1"/>
  <c r="I515" i="18"/>
  <c r="J515" i="18" s="1"/>
  <c r="I519" i="18"/>
  <c r="J519" i="18" s="1"/>
  <c r="I538" i="18"/>
  <c r="J538" i="18" s="1"/>
  <c r="I550" i="18"/>
  <c r="J550" i="18" s="1"/>
  <c r="I566" i="18"/>
  <c r="J566" i="18" s="1"/>
  <c r="I570" i="18"/>
  <c r="J570" i="18" s="1"/>
  <c r="I574" i="18"/>
  <c r="J574" i="18" s="1"/>
  <c r="I578" i="18"/>
  <c r="J578" i="18" s="1"/>
  <c r="I582" i="18"/>
  <c r="J582" i="18" s="1"/>
  <c r="I594" i="18"/>
  <c r="J594" i="18" s="1"/>
  <c r="I618" i="18"/>
  <c r="J618" i="18" s="1"/>
  <c r="I622" i="18"/>
  <c r="J622" i="18" s="1"/>
  <c r="I626" i="18"/>
  <c r="J626" i="18" s="1"/>
  <c r="I630" i="18"/>
  <c r="J630" i="18" s="1"/>
  <c r="I642" i="18"/>
  <c r="J642" i="18" s="1"/>
  <c r="I650" i="18"/>
  <c r="J650" i="18" s="1"/>
  <c r="I654" i="18"/>
  <c r="J654" i="18" s="1"/>
  <c r="I658" i="18"/>
  <c r="J658" i="18" s="1"/>
  <c r="I662" i="18"/>
  <c r="J662" i="18" s="1"/>
  <c r="I670" i="18"/>
  <c r="J670" i="18" s="1"/>
  <c r="I674" i="18"/>
  <c r="J674" i="18" s="1"/>
  <c r="I678" i="18"/>
  <c r="J678" i="18" s="1"/>
  <c r="I682" i="18"/>
  <c r="J682" i="18" s="1"/>
  <c r="I686" i="18"/>
  <c r="J686" i="18" s="1"/>
  <c r="I690" i="18"/>
  <c r="J690" i="18" s="1"/>
  <c r="I694" i="18"/>
  <c r="J694" i="18" s="1"/>
  <c r="I702" i="18"/>
  <c r="J702" i="18" s="1"/>
  <c r="I710" i="18"/>
  <c r="J710" i="18" s="1"/>
  <c r="I718" i="18"/>
  <c r="J718" i="18" s="1"/>
  <c r="I734" i="18"/>
  <c r="J734" i="18" s="1"/>
  <c r="I742" i="18"/>
  <c r="J742" i="18" s="1"/>
  <c r="I746" i="18"/>
  <c r="J746" i="18" s="1"/>
  <c r="I762" i="18"/>
  <c r="J762" i="18" s="1"/>
  <c r="I766" i="18"/>
  <c r="J766" i="18" s="1"/>
  <c r="I790" i="18"/>
  <c r="J790" i="18" s="1"/>
  <c r="I794" i="18"/>
  <c r="J794" i="18" s="1"/>
  <c r="I810" i="18"/>
  <c r="J810" i="18" s="1"/>
  <c r="I818" i="18"/>
  <c r="J818" i="18" s="1"/>
  <c r="I830" i="18"/>
  <c r="J830" i="18" s="1"/>
  <c r="I834" i="18"/>
  <c r="J834" i="18" s="1"/>
  <c r="I842" i="18"/>
  <c r="J842" i="18" s="1"/>
  <c r="I850" i="18"/>
  <c r="J850" i="18" s="1"/>
  <c r="I854" i="18"/>
  <c r="J854" i="18" s="1"/>
  <c r="I866" i="18"/>
  <c r="J866" i="18" s="1"/>
  <c r="I874" i="18"/>
  <c r="J874" i="18" s="1"/>
  <c r="I878" i="18"/>
  <c r="J878" i="18" s="1"/>
  <c r="I882" i="18"/>
  <c r="J882" i="18" s="1"/>
  <c r="I886" i="18"/>
  <c r="J886" i="18" s="1"/>
  <c r="I890" i="18"/>
  <c r="J890" i="18" s="1"/>
  <c r="I906" i="18"/>
  <c r="J906" i="18" s="1"/>
  <c r="I914" i="18"/>
  <c r="J914" i="18" s="1"/>
  <c r="I918" i="18"/>
  <c r="J918" i="18" s="1"/>
  <c r="I930" i="18"/>
  <c r="J930" i="18" s="1"/>
  <c r="I934" i="18"/>
  <c r="J934" i="18" s="1"/>
  <c r="I954" i="18"/>
  <c r="J954" i="18" s="1"/>
  <c r="I982" i="18"/>
  <c r="J982" i="18" s="1"/>
  <c r="I986" i="18"/>
  <c r="J986" i="18" s="1"/>
  <c r="I994" i="18"/>
  <c r="J994" i="18" s="1"/>
  <c r="I998" i="18"/>
  <c r="J998" i="18" s="1"/>
  <c r="I1006" i="18"/>
  <c r="J1006" i="18" s="1"/>
  <c r="I1010" i="18"/>
  <c r="J1010" i="18" s="1"/>
  <c r="I21" i="18"/>
  <c r="J21" i="18" s="1"/>
  <c r="I25" i="18"/>
  <c r="J25" i="18" s="1"/>
  <c r="I29" i="18"/>
  <c r="J29" i="18" s="1"/>
  <c r="I37" i="18"/>
  <c r="J37" i="18" s="1"/>
  <c r="I41" i="18"/>
  <c r="J41" i="18" s="1"/>
  <c r="I45" i="18"/>
  <c r="J45" i="18" s="1"/>
  <c r="I62" i="18"/>
  <c r="J62" i="18" s="1"/>
  <c r="I67" i="18"/>
  <c r="J67" i="18" s="1"/>
  <c r="I72" i="18"/>
  <c r="J72" i="18" s="1"/>
  <c r="I81" i="18"/>
  <c r="J81" i="18" s="1"/>
  <c r="I86" i="18"/>
  <c r="J86" i="18" s="1"/>
  <c r="I90" i="18"/>
  <c r="J90" i="18" s="1"/>
  <c r="I109" i="18"/>
  <c r="J109" i="18" s="1"/>
  <c r="I127" i="18"/>
  <c r="J127" i="18" s="1"/>
  <c r="I131" i="18"/>
  <c r="J131" i="18" s="1"/>
  <c r="I135" i="18"/>
  <c r="J135" i="18" s="1"/>
  <c r="I171" i="18"/>
  <c r="J171" i="18" s="1"/>
  <c r="I183" i="18"/>
  <c r="J183" i="18" s="1"/>
  <c r="I193" i="18"/>
  <c r="J193" i="18" s="1"/>
  <c r="I197" i="18"/>
  <c r="J197" i="18" s="1"/>
  <c r="I203" i="18"/>
  <c r="J203" i="18" s="1"/>
  <c r="I219" i="18"/>
  <c r="J219" i="18" s="1"/>
  <c r="I223" i="18"/>
  <c r="J223" i="18" s="1"/>
  <c r="I231" i="18"/>
  <c r="J231" i="18" s="1"/>
  <c r="I251" i="18"/>
  <c r="J251" i="18" s="1"/>
  <c r="I255" i="18"/>
  <c r="J255" i="18" s="1"/>
  <c r="I268" i="18"/>
  <c r="J268" i="18" s="1"/>
  <c r="I277" i="18"/>
  <c r="J277" i="18" s="1"/>
  <c r="I285" i="18"/>
  <c r="J285" i="18" s="1"/>
  <c r="I289" i="18"/>
  <c r="J289" i="18" s="1"/>
  <c r="I293" i="18"/>
  <c r="J293" i="18" s="1"/>
  <c r="I297" i="18"/>
  <c r="J297" i="18" s="1"/>
  <c r="I301" i="18"/>
  <c r="J301" i="18" s="1"/>
  <c r="I313" i="18"/>
  <c r="J313" i="18" s="1"/>
  <c r="I318" i="18"/>
  <c r="J318" i="18" s="1"/>
  <c r="I322" i="18"/>
  <c r="J322" i="18" s="1"/>
  <c r="I326" i="18"/>
  <c r="J326" i="18" s="1"/>
  <c r="I330" i="18"/>
  <c r="J330" i="18" s="1"/>
  <c r="I334" i="18"/>
  <c r="J334" i="18" s="1"/>
  <c r="I343" i="18"/>
  <c r="J343" i="18" s="1"/>
  <c r="I351" i="18"/>
  <c r="J351" i="18" s="1"/>
  <c r="I355" i="18"/>
  <c r="J355" i="18" s="1"/>
  <c r="I363" i="18"/>
  <c r="J363" i="18" s="1"/>
  <c r="I367" i="18"/>
  <c r="J367" i="18" s="1"/>
  <c r="I371" i="18"/>
  <c r="J371" i="18" s="1"/>
  <c r="I375" i="18"/>
  <c r="J375" i="18" s="1"/>
  <c r="I379" i="18"/>
  <c r="J379" i="18" s="1"/>
  <c r="I396" i="18"/>
  <c r="J396" i="18" s="1"/>
  <c r="I405" i="18"/>
  <c r="J405" i="18" s="1"/>
  <c r="I413" i="18"/>
  <c r="J413" i="18" s="1"/>
  <c r="I417" i="18"/>
  <c r="J417" i="18" s="1"/>
  <c r="I425" i="18"/>
  <c r="J425" i="18" s="1"/>
  <c r="I437" i="18"/>
  <c r="J437" i="18" s="1"/>
  <c r="I453" i="18"/>
  <c r="J453" i="18" s="1"/>
  <c r="I465" i="18"/>
  <c r="J465" i="18" s="1"/>
  <c r="I18" i="18"/>
  <c r="J18" i="18" s="1"/>
  <c r="I30" i="18"/>
  <c r="J30" i="18" s="1"/>
  <c r="I38" i="18"/>
  <c r="J38" i="18" s="1"/>
  <c r="I42" i="18"/>
  <c r="J42" i="18" s="1"/>
  <c r="I46" i="18"/>
  <c r="J46" i="18" s="1"/>
  <c r="I58" i="18"/>
  <c r="J58" i="18" s="1"/>
  <c r="I63" i="18"/>
  <c r="J63" i="18" s="1"/>
  <c r="I68" i="18"/>
  <c r="J68" i="18" s="1"/>
  <c r="I78" i="18"/>
  <c r="J78" i="18" s="1"/>
  <c r="I82" i="18"/>
  <c r="J82" i="18" s="1"/>
  <c r="I87" i="18"/>
  <c r="J87" i="18" s="1"/>
  <c r="I96" i="18"/>
  <c r="J96" i="18" s="1"/>
  <c r="I110" i="18"/>
  <c r="J110" i="18" s="1"/>
  <c r="I114" i="18"/>
  <c r="J114" i="18" s="1"/>
  <c r="I123" i="18"/>
  <c r="J123" i="18" s="1"/>
  <c r="I128" i="18"/>
  <c r="J128" i="18" s="1"/>
  <c r="I136" i="18"/>
  <c r="J136" i="18" s="1"/>
  <c r="I140" i="18"/>
  <c r="J140" i="18" s="1"/>
  <c r="I162" i="18"/>
  <c r="J162" i="18" s="1"/>
  <c r="I172" i="18"/>
  <c r="J172" i="18" s="1"/>
  <c r="I180" i="18"/>
  <c r="J180" i="18" s="1"/>
  <c r="I184" i="18"/>
  <c r="J184" i="18" s="1"/>
  <c r="I194" i="18"/>
  <c r="J194" i="18" s="1"/>
  <c r="I199" i="18"/>
  <c r="J199" i="18" s="1"/>
  <c r="I204" i="18"/>
  <c r="J204" i="18" s="1"/>
  <c r="I208" i="18"/>
  <c r="J208" i="18" s="1"/>
  <c r="I216" i="18"/>
  <c r="J216" i="18" s="1"/>
  <c r="I220" i="18"/>
  <c r="J220" i="18" s="1"/>
  <c r="I224" i="18"/>
  <c r="J224" i="18" s="1"/>
  <c r="I232" i="18"/>
  <c r="J232" i="18" s="1"/>
  <c r="I252" i="18"/>
  <c r="J252" i="18" s="1"/>
  <c r="I256" i="18"/>
  <c r="J256" i="18" s="1"/>
  <c r="I260" i="18"/>
  <c r="J260" i="18" s="1"/>
  <c r="I265" i="18"/>
  <c r="J265" i="18" s="1"/>
  <c r="I282" i="18"/>
  <c r="J282" i="18" s="1"/>
  <c r="I290" i="18"/>
  <c r="J290" i="18" s="1"/>
  <c r="I298" i="18"/>
  <c r="J298" i="18" s="1"/>
  <c r="I310" i="18"/>
  <c r="J310" i="18" s="1"/>
  <c r="I323" i="18"/>
  <c r="J323" i="18" s="1"/>
  <c r="I327" i="18"/>
  <c r="J327" i="18" s="1"/>
  <c r="I335" i="18"/>
  <c r="J335" i="18" s="1"/>
  <c r="I348" i="18"/>
  <c r="J348" i="18" s="1"/>
  <c r="I352" i="18"/>
  <c r="J352" i="18" s="1"/>
  <c r="I356" i="18"/>
  <c r="J356" i="18" s="1"/>
  <c r="I368" i="18"/>
  <c r="J368" i="18" s="1"/>
  <c r="I372" i="18"/>
  <c r="J372" i="18" s="1"/>
  <c r="I376" i="18"/>
  <c r="J376" i="18" s="1"/>
  <c r="I384" i="18"/>
  <c r="J384" i="18" s="1"/>
  <c r="I388" i="18"/>
  <c r="J388" i="18" s="1"/>
  <c r="I402" i="18"/>
  <c r="J402" i="18" s="1"/>
  <c r="I410" i="18"/>
  <c r="J410" i="18" s="1"/>
  <c r="I414" i="18"/>
  <c r="J414" i="18" s="1"/>
  <c r="I426" i="18"/>
  <c r="J426" i="18" s="1"/>
  <c r="I438" i="18"/>
  <c r="J438" i="18" s="1"/>
  <c r="I446" i="18"/>
  <c r="J446" i="18" s="1"/>
  <c r="I462" i="18"/>
  <c r="J462" i="18" s="1"/>
  <c r="I467" i="18"/>
  <c r="J467" i="18" s="1"/>
  <c r="I479" i="18"/>
  <c r="J479" i="18" s="1"/>
  <c r="I485" i="18"/>
  <c r="J485" i="18" s="1"/>
  <c r="I489" i="18"/>
  <c r="J489" i="18" s="1"/>
  <c r="I493" i="18"/>
  <c r="J493" i="18" s="1"/>
  <c r="I497" i="18"/>
  <c r="J497" i="18" s="1"/>
  <c r="I502" i="18"/>
  <c r="J502" i="18" s="1"/>
  <c r="I514" i="18"/>
  <c r="J514" i="18" s="1"/>
  <c r="I518" i="18"/>
  <c r="J518" i="18" s="1"/>
  <c r="I522" i="18"/>
  <c r="J522" i="18" s="1"/>
  <c r="I526" i="18"/>
  <c r="J526" i="18" s="1"/>
  <c r="I530" i="18"/>
  <c r="J530" i="18" s="1"/>
  <c r="I534" i="18"/>
  <c r="J534" i="18" s="1"/>
  <c r="I542" i="18"/>
  <c r="J542" i="18" s="1"/>
  <c r="I546" i="18"/>
  <c r="J546" i="18" s="1"/>
  <c r="I554" i="18"/>
  <c r="J554" i="18" s="1"/>
  <c r="I558" i="18"/>
  <c r="J558" i="18" s="1"/>
  <c r="I562" i="18"/>
  <c r="J562" i="18" s="1"/>
  <c r="I571" i="18"/>
  <c r="J571" i="18" s="1"/>
  <c r="I575" i="18"/>
  <c r="J575" i="18" s="1"/>
  <c r="I580" i="18"/>
  <c r="J580" i="18" s="1"/>
  <c r="I584" i="18"/>
  <c r="J584" i="18" s="1"/>
  <c r="I588" i="18"/>
  <c r="J588" i="18" s="1"/>
  <c r="I13" i="18"/>
  <c r="J13" i="18" s="1"/>
  <c r="I27" i="18"/>
  <c r="J27" i="18" s="1"/>
  <c r="I31" i="18"/>
  <c r="J31" i="18" s="1"/>
  <c r="I39" i="18"/>
  <c r="J39" i="18" s="1"/>
  <c r="I43" i="18"/>
  <c r="J43" i="18" s="1"/>
  <c r="I47" i="18"/>
  <c r="J47" i="18" s="1"/>
  <c r="I51" i="18"/>
  <c r="J51" i="18" s="1"/>
  <c r="I55" i="18"/>
  <c r="J55" i="18" s="1"/>
  <c r="I59" i="18"/>
  <c r="J59" i="18" s="1"/>
  <c r="I65" i="18"/>
  <c r="J65" i="18" s="1"/>
  <c r="I75" i="18"/>
  <c r="J75" i="18" s="1"/>
  <c r="I79" i="18"/>
  <c r="J79" i="18" s="1"/>
  <c r="I83" i="18"/>
  <c r="J83" i="18" s="1"/>
  <c r="I88" i="18"/>
  <c r="J88" i="18" s="1"/>
  <c r="I103" i="18"/>
  <c r="J103" i="18" s="1"/>
  <c r="I107" i="18"/>
  <c r="J107" i="18" s="1"/>
  <c r="I115" i="18"/>
  <c r="J115" i="18" s="1"/>
  <c r="I119" i="18"/>
  <c r="J119" i="18" s="1"/>
  <c r="I129" i="18"/>
  <c r="J129" i="18" s="1"/>
  <c r="I137" i="18"/>
  <c r="J137" i="18" s="1"/>
  <c r="I169" i="18"/>
  <c r="J169" i="18" s="1"/>
  <c r="I173" i="18"/>
  <c r="J173" i="18" s="1"/>
  <c r="I177" i="18"/>
  <c r="J177" i="18" s="1"/>
  <c r="I181" i="18"/>
  <c r="J181" i="18" s="1"/>
  <c r="I191" i="18"/>
  <c r="J191" i="18" s="1"/>
  <c r="I213" i="18"/>
  <c r="J213" i="18" s="1"/>
  <c r="I217" i="18"/>
  <c r="J217" i="18" s="1"/>
  <c r="I221" i="18"/>
  <c r="J221" i="18" s="1"/>
  <c r="I225" i="18"/>
  <c r="J225" i="18" s="1"/>
  <c r="I233" i="18"/>
  <c r="J233" i="18" s="1"/>
  <c r="I237" i="18"/>
  <c r="J237" i="18" s="1"/>
  <c r="I241" i="18"/>
  <c r="J241" i="18" s="1"/>
  <c r="I257" i="18"/>
  <c r="J257" i="18" s="1"/>
  <c r="I261" i="18"/>
  <c r="J261" i="18" s="1"/>
  <c r="I275" i="18"/>
  <c r="J275" i="18" s="1"/>
  <c r="I279" i="18"/>
  <c r="J279" i="18" s="1"/>
  <c r="I283" i="18"/>
  <c r="J283" i="18" s="1"/>
  <c r="I287" i="18"/>
  <c r="J287" i="18" s="1"/>
  <c r="I295" i="18"/>
  <c r="J295" i="18" s="1"/>
  <c r="I303" i="18"/>
  <c r="J303" i="18" s="1"/>
  <c r="I307" i="18"/>
  <c r="J307" i="18" s="1"/>
  <c r="I311" i="18"/>
  <c r="J311" i="18" s="1"/>
  <c r="I336" i="18"/>
  <c r="J336" i="18" s="1"/>
  <c r="I340" i="18"/>
  <c r="J340" i="18" s="1"/>
  <c r="I345" i="18"/>
  <c r="J345" i="18" s="1"/>
  <c r="I349" i="18"/>
  <c r="J349" i="18" s="1"/>
  <c r="I353" i="18"/>
  <c r="J353" i="18" s="1"/>
  <c r="I373" i="18"/>
  <c r="J373" i="18" s="1"/>
  <c r="I377" i="18"/>
  <c r="J377" i="18" s="1"/>
  <c r="I398" i="18"/>
  <c r="J398" i="18" s="1"/>
  <c r="I403" i="18"/>
  <c r="J403" i="18" s="1"/>
  <c r="I407" i="18"/>
  <c r="J407" i="18" s="1"/>
  <c r="I411" i="18"/>
  <c r="J411" i="18" s="1"/>
  <c r="I419" i="18"/>
  <c r="J419" i="18" s="1"/>
  <c r="I431" i="18"/>
  <c r="J431" i="18" s="1"/>
  <c r="I435" i="18"/>
  <c r="J435" i="18" s="1"/>
  <c r="I439" i="18"/>
  <c r="J439" i="18" s="1"/>
  <c r="I447" i="18"/>
  <c r="J447" i="18" s="1"/>
  <c r="I451" i="18"/>
  <c r="J451" i="18" s="1"/>
  <c r="I455" i="18"/>
  <c r="J455" i="18" s="1"/>
  <c r="I476" i="18"/>
  <c r="J476" i="18" s="1"/>
  <c r="I486" i="18"/>
  <c r="J486" i="18" s="1"/>
  <c r="I490" i="18"/>
  <c r="J490" i="18" s="1"/>
  <c r="I494" i="18"/>
  <c r="J494" i="18" s="1"/>
  <c r="I499" i="18"/>
  <c r="J499" i="18" s="1"/>
  <c r="I503" i="18"/>
  <c r="J503" i="18" s="1"/>
  <c r="I507" i="18"/>
  <c r="J507" i="18" s="1"/>
  <c r="I523" i="18"/>
  <c r="J523" i="18" s="1"/>
  <c r="I527" i="18"/>
  <c r="J527" i="18" s="1"/>
  <c r="I531" i="18"/>
  <c r="J531" i="18" s="1"/>
  <c r="I535" i="18"/>
  <c r="J535" i="18" s="1"/>
  <c r="I547" i="18"/>
  <c r="J547" i="18" s="1"/>
  <c r="I551" i="18"/>
  <c r="J551" i="18" s="1"/>
  <c r="I555" i="18"/>
  <c r="J555" i="18" s="1"/>
  <c r="I559" i="18"/>
  <c r="J559" i="18" s="1"/>
  <c r="I563" i="18"/>
  <c r="J563" i="18" s="1"/>
  <c r="I572" i="18"/>
  <c r="J572" i="18" s="1"/>
  <c r="I589" i="18"/>
  <c r="J589" i="18" s="1"/>
  <c r="I597" i="18"/>
  <c r="J597" i="18" s="1"/>
  <c r="I601" i="18"/>
  <c r="J601" i="18" s="1"/>
  <c r="I610" i="18"/>
  <c r="J610" i="18" s="1"/>
  <c r="I614" i="18"/>
  <c r="J614" i="18" s="1"/>
  <c r="I631" i="18"/>
  <c r="J631" i="18" s="1"/>
  <c r="I636" i="18"/>
  <c r="J636" i="18" s="1"/>
  <c r="I640" i="18"/>
  <c r="J640" i="18" s="1"/>
  <c r="I20" i="18"/>
  <c r="J20" i="18" s="1"/>
  <c r="I24" i="18"/>
  <c r="J24" i="18" s="1"/>
  <c r="I44" i="18"/>
  <c r="J44" i="18" s="1"/>
  <c r="I56" i="18"/>
  <c r="J56" i="18" s="1"/>
  <c r="I61" i="18"/>
  <c r="J61" i="18" s="1"/>
  <c r="I76" i="18"/>
  <c r="J76" i="18" s="1"/>
  <c r="I80" i="18"/>
  <c r="J80" i="18" s="1"/>
  <c r="I89" i="18"/>
  <c r="J89" i="18" s="1"/>
  <c r="I98" i="18"/>
  <c r="J98" i="18" s="1"/>
  <c r="I104" i="18"/>
  <c r="J104" i="18" s="1"/>
  <c r="I108" i="18"/>
  <c r="J108" i="18" s="1"/>
  <c r="I112" i="18"/>
  <c r="J112" i="18" s="1"/>
  <c r="I116" i="18"/>
  <c r="J116" i="18" s="1"/>
  <c r="I120" i="18"/>
  <c r="J120" i="18" s="1"/>
  <c r="I126" i="18"/>
  <c r="J126" i="18" s="1"/>
  <c r="I147" i="18"/>
  <c r="J147" i="18" s="1"/>
  <c r="I155" i="18"/>
  <c r="J155" i="18" s="1"/>
  <c r="I160" i="18"/>
  <c r="J160" i="18" s="1"/>
  <c r="I164" i="18"/>
  <c r="J164" i="18" s="1"/>
  <c r="I170" i="18"/>
  <c r="J170" i="18" s="1"/>
  <c r="I174" i="18"/>
  <c r="J174" i="18" s="1"/>
  <c r="I178" i="18"/>
  <c r="J178" i="18" s="1"/>
  <c r="I182" i="18"/>
  <c r="J182" i="18" s="1"/>
  <c r="I192" i="18"/>
  <c r="J192" i="18" s="1"/>
  <c r="I196" i="18"/>
  <c r="J196" i="18" s="1"/>
  <c r="I206" i="18"/>
  <c r="J206" i="18" s="1"/>
  <c r="I210" i="18"/>
  <c r="J210" i="18" s="1"/>
  <c r="I214" i="18"/>
  <c r="J214" i="18" s="1"/>
  <c r="I218" i="18"/>
  <c r="J218" i="18" s="1"/>
  <c r="I222" i="18"/>
  <c r="J222" i="18" s="1"/>
  <c r="I230" i="18"/>
  <c r="J230" i="18" s="1"/>
  <c r="I250" i="18"/>
  <c r="J250" i="18" s="1"/>
  <c r="I254" i="18"/>
  <c r="J254" i="18" s="1"/>
  <c r="I267" i="18"/>
  <c r="J267" i="18" s="1"/>
  <c r="I271" i="18"/>
  <c r="J271" i="18" s="1"/>
  <c r="I280" i="18"/>
  <c r="J280" i="18" s="1"/>
  <c r="I284" i="18"/>
  <c r="J284" i="18" s="1"/>
  <c r="I312" i="18"/>
  <c r="J312" i="18" s="1"/>
  <c r="I317" i="18"/>
  <c r="J317" i="18" s="1"/>
  <c r="I321" i="18"/>
  <c r="J321" i="18" s="1"/>
  <c r="I325" i="18"/>
  <c r="J325" i="18" s="1"/>
  <c r="I333" i="18"/>
  <c r="J333" i="18" s="1"/>
  <c r="I341" i="18"/>
  <c r="J341" i="18" s="1"/>
  <c r="I358" i="18"/>
  <c r="J358" i="18" s="1"/>
  <c r="I362" i="18"/>
  <c r="J362" i="18" s="1"/>
  <c r="I370" i="18"/>
  <c r="J370" i="18" s="1"/>
  <c r="I374" i="18"/>
  <c r="J374" i="18" s="1"/>
  <c r="I391" i="18"/>
  <c r="J391" i="18" s="1"/>
  <c r="I399" i="18"/>
  <c r="J399" i="18" s="1"/>
  <c r="I416" i="18"/>
  <c r="J416" i="18" s="1"/>
  <c r="I428" i="18"/>
  <c r="J428" i="18" s="1"/>
  <c r="I496" i="18"/>
  <c r="J496" i="18" s="1"/>
  <c r="I505" i="18"/>
  <c r="J505" i="18" s="1"/>
  <c r="I520" i="18"/>
  <c r="J520" i="18" s="1"/>
  <c r="I536" i="18"/>
  <c r="J536" i="18" s="1"/>
  <c r="I545" i="18"/>
  <c r="J545" i="18" s="1"/>
  <c r="I573" i="18"/>
  <c r="J573" i="18" s="1"/>
  <c r="I595" i="18"/>
  <c r="J595" i="18" s="1"/>
  <c r="I611" i="18"/>
  <c r="J611" i="18" s="1"/>
  <c r="I616" i="18"/>
  <c r="J616" i="18" s="1"/>
  <c r="I620" i="18"/>
  <c r="J620" i="18" s="1"/>
  <c r="I628" i="18"/>
  <c r="J628" i="18" s="1"/>
  <c r="I634" i="18"/>
  <c r="J634" i="18" s="1"/>
  <c r="I645" i="18"/>
  <c r="J645" i="18" s="1"/>
  <c r="I649" i="18"/>
  <c r="J649" i="18" s="1"/>
  <c r="I657" i="18"/>
  <c r="J657" i="18" s="1"/>
  <c r="I665" i="18"/>
  <c r="J665" i="18" s="1"/>
  <c r="I677" i="18"/>
  <c r="J677" i="18" s="1"/>
  <c r="I681" i="18"/>
  <c r="J681" i="18" s="1"/>
  <c r="I689" i="18"/>
  <c r="J689" i="18" s="1"/>
  <c r="I697" i="18"/>
  <c r="J697" i="18" s="1"/>
  <c r="I705" i="18"/>
  <c r="J705" i="18" s="1"/>
  <c r="I726" i="18"/>
  <c r="J726" i="18" s="1"/>
  <c r="I730" i="18"/>
  <c r="J730" i="18" s="1"/>
  <c r="I740" i="18"/>
  <c r="J740" i="18" s="1"/>
  <c r="I753" i="18"/>
  <c r="J753" i="18" s="1"/>
  <c r="I758" i="18"/>
  <c r="J758" i="18" s="1"/>
  <c r="I770" i="18"/>
  <c r="J770" i="18" s="1"/>
  <c r="I774" i="18"/>
  <c r="J774" i="18" s="1"/>
  <c r="I778" i="18"/>
  <c r="J778" i="18" s="1"/>
  <c r="I782" i="18"/>
  <c r="J782" i="18" s="1"/>
  <c r="I786" i="18"/>
  <c r="J786" i="18" s="1"/>
  <c r="I798" i="18"/>
  <c r="J798" i="18" s="1"/>
  <c r="I804" i="18"/>
  <c r="J804" i="18" s="1"/>
  <c r="I808" i="18"/>
  <c r="J808" i="18" s="1"/>
  <c r="I817" i="18"/>
  <c r="J817" i="18" s="1"/>
  <c r="I821" i="18"/>
  <c r="J821" i="18" s="1"/>
  <c r="I829" i="18"/>
  <c r="J829" i="18" s="1"/>
  <c r="I841" i="18"/>
  <c r="J841" i="18" s="1"/>
  <c r="I849" i="18"/>
  <c r="J849" i="18" s="1"/>
  <c r="I853" i="18"/>
  <c r="J853" i="18" s="1"/>
  <c r="I857" i="18"/>
  <c r="J857" i="18" s="1"/>
  <c r="I873" i="18"/>
  <c r="J873" i="18" s="1"/>
  <c r="I889" i="18"/>
  <c r="J889" i="18" s="1"/>
  <c r="I893" i="18"/>
  <c r="J893" i="18" s="1"/>
  <c r="I897" i="18"/>
  <c r="J897" i="18" s="1"/>
  <c r="I901" i="18"/>
  <c r="J901" i="18" s="1"/>
  <c r="I917" i="18"/>
  <c r="J917" i="18" s="1"/>
  <c r="I921" i="18"/>
  <c r="J921" i="18" s="1"/>
  <c r="I938" i="18"/>
  <c r="J938" i="18" s="1"/>
  <c r="I942" i="18"/>
  <c r="J942" i="18" s="1"/>
  <c r="I946" i="18"/>
  <c r="J946" i="18" s="1"/>
  <c r="I950" i="18"/>
  <c r="J950" i="18" s="1"/>
  <c r="I958" i="18"/>
  <c r="J958" i="18" s="1"/>
  <c r="I963" i="18"/>
  <c r="J963" i="18" s="1"/>
  <c r="I976" i="18"/>
  <c r="J976" i="18" s="1"/>
  <c r="I980" i="18"/>
  <c r="J980" i="18" s="1"/>
  <c r="I988" i="18"/>
  <c r="J988" i="18" s="1"/>
  <c r="I996" i="18"/>
  <c r="J996" i="18" s="1"/>
  <c r="I1001" i="18"/>
  <c r="J1001" i="18" s="1"/>
  <c r="I955" i="18"/>
  <c r="J955" i="18" s="1"/>
  <c r="I968" i="18"/>
  <c r="J968" i="18" s="1"/>
  <c r="I972" i="18"/>
  <c r="J972" i="18" s="1"/>
  <c r="I993" i="18"/>
  <c r="J993" i="18" s="1"/>
  <c r="I997" i="18"/>
  <c r="J997" i="18" s="1"/>
  <c r="I1002" i="18"/>
  <c r="J1002" i="18" s="1"/>
  <c r="I464" i="18"/>
  <c r="J464" i="18" s="1"/>
  <c r="I481" i="18"/>
  <c r="J481" i="18" s="1"/>
  <c r="I491" i="18"/>
  <c r="J491" i="18" s="1"/>
  <c r="I500" i="18"/>
  <c r="J500" i="18" s="1"/>
  <c r="I516" i="18"/>
  <c r="J516" i="18" s="1"/>
  <c r="I537" i="18"/>
  <c r="J537" i="18" s="1"/>
  <c r="I548" i="18"/>
  <c r="J548" i="18" s="1"/>
  <c r="I553" i="18"/>
  <c r="J553" i="18" s="1"/>
  <c r="I586" i="18"/>
  <c r="J586" i="18" s="1"/>
  <c r="I602" i="18"/>
  <c r="J602" i="18" s="1"/>
  <c r="I606" i="18"/>
  <c r="J606" i="18" s="1"/>
  <c r="I612" i="18"/>
  <c r="J612" i="18" s="1"/>
  <c r="I646" i="18"/>
  <c r="J646" i="18" s="1"/>
  <c r="I666" i="18"/>
  <c r="J666" i="18" s="1"/>
  <c r="I698" i="18"/>
  <c r="J698" i="18" s="1"/>
  <c r="I706" i="18"/>
  <c r="J706" i="18" s="1"/>
  <c r="I714" i="18"/>
  <c r="J714" i="18" s="1"/>
  <c r="I722" i="18"/>
  <c r="J722" i="18" s="1"/>
  <c r="I727" i="18"/>
  <c r="J727" i="18" s="1"/>
  <c r="I731" i="18"/>
  <c r="J731" i="18" s="1"/>
  <c r="I741" i="18"/>
  <c r="J741" i="18" s="1"/>
  <c r="I750" i="18"/>
  <c r="J750" i="18" s="1"/>
  <c r="I754" i="18"/>
  <c r="J754" i="18" s="1"/>
  <c r="I763" i="18"/>
  <c r="J763" i="18" s="1"/>
  <c r="I767" i="18"/>
  <c r="J767" i="18" s="1"/>
  <c r="I775" i="18"/>
  <c r="J775" i="18" s="1"/>
  <c r="I783" i="18"/>
  <c r="J783" i="18" s="1"/>
  <c r="I787" i="18"/>
  <c r="J787" i="18" s="1"/>
  <c r="I795" i="18"/>
  <c r="J795" i="18" s="1"/>
  <c r="I805" i="18"/>
  <c r="J805" i="18" s="1"/>
  <c r="I822" i="18"/>
  <c r="J822" i="18" s="1"/>
  <c r="I826" i="18"/>
  <c r="J826" i="18" s="1"/>
  <c r="I838" i="18"/>
  <c r="J838" i="18" s="1"/>
  <c r="I846" i="18"/>
  <c r="J846" i="18" s="1"/>
  <c r="I859" i="18"/>
  <c r="J859" i="18" s="1"/>
  <c r="I894" i="18"/>
  <c r="J894" i="18" s="1"/>
  <c r="I898" i="18"/>
  <c r="J898" i="18" s="1"/>
  <c r="I902" i="18"/>
  <c r="J902" i="18" s="1"/>
  <c r="I910" i="18"/>
  <c r="J910" i="18" s="1"/>
  <c r="I922" i="18"/>
  <c r="J922" i="18" s="1"/>
  <c r="I926" i="18"/>
  <c r="J926" i="18" s="1"/>
  <c r="I947" i="18"/>
  <c r="J947" i="18" s="1"/>
  <c r="I981" i="18"/>
  <c r="J981" i="18" s="1"/>
  <c r="I985" i="18"/>
  <c r="J985" i="18" s="1"/>
  <c r="I1003" i="18"/>
  <c r="J1003" i="18" s="1"/>
  <c r="I420" i="18"/>
  <c r="J420" i="18" s="1"/>
  <c r="I460" i="18"/>
  <c r="J460" i="18" s="1"/>
  <c r="I477" i="18"/>
  <c r="J477" i="18" s="1"/>
  <c r="I492" i="18"/>
  <c r="J492" i="18" s="1"/>
  <c r="I501" i="18"/>
  <c r="J501" i="18" s="1"/>
  <c r="I508" i="18"/>
  <c r="J508" i="18" s="1"/>
  <c r="I517" i="18"/>
  <c r="J517" i="18" s="1"/>
  <c r="I524" i="18"/>
  <c r="J524" i="18" s="1"/>
  <c r="I532" i="18"/>
  <c r="J532" i="18" s="1"/>
  <c r="I569" i="18"/>
  <c r="J569" i="18" s="1"/>
  <c r="I587" i="18"/>
  <c r="J587" i="18" s="1"/>
  <c r="I598" i="18"/>
  <c r="J598" i="18" s="1"/>
  <c r="I603" i="18"/>
  <c r="J603" i="18" s="1"/>
  <c r="I607" i="18"/>
  <c r="J607" i="18" s="1"/>
  <c r="I613" i="18"/>
  <c r="J613" i="18" s="1"/>
  <c r="I638" i="18"/>
  <c r="J638" i="18" s="1"/>
  <c r="I647" i="18"/>
  <c r="J647" i="18" s="1"/>
  <c r="I655" i="18"/>
  <c r="J655" i="18" s="1"/>
  <c r="I659" i="18"/>
  <c r="J659" i="18" s="1"/>
  <c r="I663" i="18"/>
  <c r="J663" i="18" s="1"/>
  <c r="I667" i="18"/>
  <c r="J667" i="18" s="1"/>
  <c r="I675" i="18"/>
  <c r="J675" i="18" s="1"/>
  <c r="I679" i="18"/>
  <c r="J679" i="18" s="1"/>
  <c r="I687" i="18"/>
  <c r="J687" i="18" s="1"/>
  <c r="I695" i="18"/>
  <c r="J695" i="18" s="1"/>
  <c r="I699" i="18"/>
  <c r="J699" i="18" s="1"/>
  <c r="I703" i="18"/>
  <c r="J703" i="18" s="1"/>
  <c r="I738" i="18"/>
  <c r="J738" i="18" s="1"/>
  <c r="I747" i="18"/>
  <c r="J747" i="18" s="1"/>
  <c r="I764" i="18"/>
  <c r="J764" i="18" s="1"/>
  <c r="I772" i="18"/>
  <c r="J772" i="18" s="1"/>
  <c r="I788" i="18"/>
  <c r="J788" i="18" s="1"/>
  <c r="I792" i="18"/>
  <c r="J792" i="18" s="1"/>
  <c r="I801" i="18"/>
  <c r="J801" i="18" s="1"/>
  <c r="I806" i="18"/>
  <c r="J806" i="18" s="1"/>
  <c r="I814" i="18"/>
  <c r="J814" i="18" s="1"/>
  <c r="I819" i="18"/>
  <c r="J819" i="18" s="1"/>
  <c r="I823" i="18"/>
  <c r="J823" i="18" s="1"/>
  <c r="I827" i="18"/>
  <c r="J827" i="18" s="1"/>
  <c r="I831" i="18"/>
  <c r="J831" i="18" s="1"/>
  <c r="I835" i="18"/>
  <c r="J835" i="18" s="1"/>
  <c r="I847" i="18"/>
  <c r="J847" i="18" s="1"/>
  <c r="I851" i="18"/>
  <c r="J851" i="18" s="1"/>
  <c r="I855" i="18"/>
  <c r="J855" i="18" s="1"/>
  <c r="I870" i="18"/>
  <c r="J870" i="18" s="1"/>
  <c r="I875" i="18"/>
  <c r="J875" i="18" s="1"/>
  <c r="I883" i="18"/>
  <c r="J883" i="18" s="1"/>
  <c r="I887" i="18"/>
  <c r="J887" i="18" s="1"/>
  <c r="I891" i="18"/>
  <c r="J891" i="18" s="1"/>
  <c r="I895" i="18"/>
  <c r="J895" i="18" s="1"/>
  <c r="I903" i="18"/>
  <c r="J903" i="18" s="1"/>
  <c r="I907" i="18"/>
  <c r="J907" i="18" s="1"/>
  <c r="I915" i="18"/>
  <c r="J915" i="18" s="1"/>
  <c r="I923" i="18"/>
  <c r="J923" i="18" s="1"/>
  <c r="I931" i="18"/>
  <c r="J931" i="18" s="1"/>
  <c r="I936" i="18"/>
  <c r="J936" i="18" s="1"/>
  <c r="I940" i="18"/>
  <c r="J940" i="18" s="1"/>
  <c r="I952" i="18"/>
  <c r="J952" i="18" s="1"/>
  <c r="I978" i="18"/>
  <c r="J978" i="18" s="1"/>
  <c r="I990" i="18"/>
  <c r="J990" i="18" s="1"/>
  <c r="I432" i="18"/>
  <c r="J432" i="18" s="1"/>
  <c r="I440" i="18"/>
  <c r="J440" i="18" s="1"/>
  <c r="I469" i="18"/>
  <c r="J469" i="18" s="1"/>
  <c r="I487" i="18"/>
  <c r="J487" i="18" s="1"/>
  <c r="I495" i="18"/>
  <c r="J495" i="18" s="1"/>
  <c r="I525" i="18"/>
  <c r="J525" i="18" s="1"/>
  <c r="I544" i="18"/>
  <c r="J544" i="18" s="1"/>
  <c r="I557" i="18"/>
  <c r="J557" i="18" s="1"/>
  <c r="I583" i="18"/>
  <c r="J583" i="18" s="1"/>
  <c r="I590" i="18"/>
  <c r="J590" i="18" s="1"/>
  <c r="I599" i="18"/>
  <c r="J599" i="18" s="1"/>
  <c r="I608" i="18"/>
  <c r="J608" i="18" s="1"/>
  <c r="I615" i="18"/>
  <c r="J615" i="18" s="1"/>
  <c r="I619" i="18"/>
  <c r="J619" i="18" s="1"/>
  <c r="I633" i="18"/>
  <c r="J633" i="18" s="1"/>
  <c r="I639" i="18"/>
  <c r="J639" i="18" s="1"/>
  <c r="I644" i="18"/>
  <c r="J644" i="18" s="1"/>
  <c r="I656" i="18"/>
  <c r="J656" i="18" s="1"/>
  <c r="I660" i="18"/>
  <c r="J660" i="18" s="1"/>
  <c r="I664" i="18"/>
  <c r="J664" i="18" s="1"/>
  <c r="I668" i="18"/>
  <c r="J668" i="18" s="1"/>
  <c r="I676" i="18"/>
  <c r="J676" i="18" s="1"/>
  <c r="I680" i="18"/>
  <c r="J680" i="18" s="1"/>
  <c r="I684" i="18"/>
  <c r="J684" i="18" s="1"/>
  <c r="I696" i="18"/>
  <c r="J696" i="18" s="1"/>
  <c r="I704" i="18"/>
  <c r="J704" i="18" s="1"/>
  <c r="I729" i="18"/>
  <c r="J729" i="18" s="1"/>
  <c r="I739" i="18"/>
  <c r="J739" i="18" s="1"/>
  <c r="I743" i="18"/>
  <c r="J743" i="18" s="1"/>
  <c r="I765" i="18"/>
  <c r="J765" i="18" s="1"/>
  <c r="I769" i="18"/>
  <c r="J769" i="18" s="1"/>
  <c r="I777" i="18"/>
  <c r="J777" i="18" s="1"/>
  <c r="I781" i="18"/>
  <c r="J781" i="18" s="1"/>
  <c r="I789" i="18"/>
  <c r="J789" i="18" s="1"/>
  <c r="I793" i="18"/>
  <c r="J793" i="18" s="1"/>
  <c r="I797" i="18"/>
  <c r="J797" i="18" s="1"/>
  <c r="I802" i="18"/>
  <c r="J802" i="18" s="1"/>
  <c r="I811" i="18"/>
  <c r="J811" i="18" s="1"/>
  <c r="I816" i="18"/>
  <c r="J816" i="18" s="1"/>
  <c r="I824" i="18"/>
  <c r="J824" i="18" s="1"/>
  <c r="I828" i="18"/>
  <c r="J828" i="18" s="1"/>
  <c r="I832" i="18"/>
  <c r="J832" i="18" s="1"/>
  <c r="I836" i="18"/>
  <c r="J836" i="18" s="1"/>
  <c r="I844" i="18"/>
  <c r="J844" i="18" s="1"/>
  <c r="I852" i="18"/>
  <c r="J852" i="18" s="1"/>
  <c r="I856" i="18"/>
  <c r="J856" i="18" s="1"/>
  <c r="I872" i="18"/>
  <c r="J872" i="18" s="1"/>
  <c r="I876" i="18"/>
  <c r="J876" i="18" s="1"/>
  <c r="I880" i="18"/>
  <c r="J880" i="18" s="1"/>
  <c r="I884" i="18"/>
  <c r="J884" i="18" s="1"/>
  <c r="I896" i="18"/>
  <c r="J896" i="18" s="1"/>
  <c r="I916" i="18"/>
  <c r="J916" i="18" s="1"/>
  <c r="I924" i="18"/>
  <c r="J924" i="18" s="1"/>
  <c r="I928" i="18"/>
  <c r="J928" i="18" s="1"/>
  <c r="I933" i="18"/>
  <c r="J933" i="18" s="1"/>
  <c r="I945" i="18"/>
  <c r="J945" i="18" s="1"/>
  <c r="I949" i="18"/>
  <c r="J949" i="18" s="1"/>
  <c r="I957" i="18"/>
  <c r="J957" i="18" s="1"/>
  <c r="I962" i="18"/>
  <c r="J962" i="18" s="1"/>
  <c r="I966" i="18"/>
  <c r="J966" i="18" s="1"/>
  <c r="I970" i="18"/>
  <c r="J970" i="18" s="1"/>
  <c r="I983" i="18"/>
  <c r="J983" i="18" s="1"/>
  <c r="I987" i="18"/>
  <c r="J987" i="18" s="1"/>
  <c r="I995" i="18"/>
  <c r="J995" i="18" s="1"/>
  <c r="I999" i="18"/>
  <c r="J999" i="18" s="1"/>
  <c r="I71" i="18"/>
  <c r="J71" i="18" s="1"/>
  <c r="I95" i="18"/>
  <c r="J95" i="18" s="1"/>
  <c r="I99" i="18"/>
  <c r="J99" i="18" s="1"/>
  <c r="I159" i="18"/>
  <c r="J159" i="18" s="1"/>
  <c r="I167" i="18"/>
  <c r="J167" i="18" s="1"/>
  <c r="I187" i="18"/>
  <c r="J187" i="18" s="1"/>
  <c r="I263" i="18"/>
  <c r="J263" i="18" s="1"/>
  <c r="I315" i="18"/>
  <c r="J315" i="18" s="1"/>
  <c r="I483" i="18"/>
  <c r="J483" i="18" s="1"/>
  <c r="I567" i="18"/>
  <c r="J567" i="18" s="1"/>
  <c r="I635" i="18"/>
  <c r="J635" i="18" s="1"/>
  <c r="I723" i="18"/>
  <c r="J723" i="18" s="1"/>
  <c r="I735" i="18"/>
  <c r="J735" i="18" s="1"/>
  <c r="I803" i="18"/>
  <c r="J803" i="18" s="1"/>
  <c r="I815" i="18"/>
  <c r="J815" i="18" s="1"/>
  <c r="I871" i="18"/>
  <c r="J871" i="18" s="1"/>
  <c r="I1000" i="18"/>
  <c r="J1000" i="18" s="1"/>
  <c r="I1004" i="18"/>
  <c r="J1004" i="18" s="1"/>
  <c r="I1008" i="18"/>
  <c r="J1008" i="18" s="1"/>
  <c r="I858" i="18"/>
  <c r="J858" i="18" s="1"/>
  <c r="I862" i="18"/>
  <c r="J862" i="18" s="1"/>
  <c r="I16" i="18"/>
  <c r="J16" i="18" s="1"/>
  <c r="I60" i="18"/>
  <c r="J60" i="18" s="1"/>
  <c r="I64" i="18"/>
  <c r="J64" i="18" s="1"/>
  <c r="I84" i="18"/>
  <c r="J84" i="18" s="1"/>
  <c r="I168" i="18"/>
  <c r="J168" i="18" s="1"/>
  <c r="I400" i="18"/>
  <c r="J400" i="18" s="1"/>
  <c r="I576" i="18"/>
  <c r="J576" i="18" s="1"/>
  <c r="I732" i="18"/>
  <c r="J732" i="18" s="1"/>
  <c r="I756" i="18"/>
  <c r="J756" i="18" s="1"/>
  <c r="I800" i="18"/>
  <c r="J800" i="18" s="1"/>
  <c r="I932" i="18"/>
  <c r="J932" i="18" s="1"/>
  <c r="I960" i="18"/>
  <c r="J960" i="18" s="1"/>
  <c r="I861" i="18"/>
  <c r="J861" i="18" s="1"/>
  <c r="I73" i="18"/>
  <c r="J73" i="18" s="1"/>
  <c r="I101" i="18"/>
  <c r="J101" i="18" s="1"/>
  <c r="I121" i="18"/>
  <c r="J121" i="18" s="1"/>
  <c r="I125" i="18"/>
  <c r="J125" i="18" s="1"/>
  <c r="I201" i="18"/>
  <c r="J201" i="18" s="1"/>
  <c r="I273" i="18"/>
  <c r="J273" i="18" s="1"/>
  <c r="I389" i="18"/>
  <c r="J389" i="18" s="1"/>
  <c r="I609" i="18"/>
  <c r="J609" i="18" s="1"/>
  <c r="I629" i="18"/>
  <c r="J629" i="18" s="1"/>
  <c r="I745" i="18"/>
  <c r="J745" i="18" s="1"/>
  <c r="I14" i="18"/>
  <c r="J14" i="18" s="1"/>
  <c r="I142" i="18"/>
  <c r="J142" i="18" s="1"/>
  <c r="I186" i="18"/>
  <c r="J186" i="18" s="1"/>
  <c r="I198" i="18"/>
  <c r="J198" i="18" s="1"/>
  <c r="I342" i="18"/>
  <c r="J342" i="18" s="1"/>
  <c r="I466" i="18"/>
  <c r="J466" i="18" s="1"/>
  <c r="I482" i="18"/>
  <c r="J482" i="18" s="1"/>
  <c r="I498" i="18"/>
  <c r="J498" i="18" s="1"/>
  <c r="I974" i="18"/>
  <c r="J974" i="18" s="1"/>
  <c r="G4" i="13" a="1"/>
  <c r="G4" i="13" s="1"/>
  <c r="D11" i="18" l="1"/>
  <c r="D14" i="18"/>
  <c r="D15" i="18"/>
  <c r="D19" i="18"/>
  <c r="D17" i="18"/>
  <c r="D13" i="18"/>
  <c r="D22" i="18"/>
  <c r="D21" i="18"/>
  <c r="D20" i="18"/>
  <c r="D12" i="18"/>
  <c r="D16" i="18"/>
  <c r="D18" i="18"/>
  <c r="D19" i="15"/>
  <c r="D18" i="15"/>
  <c r="D17" i="15"/>
  <c r="D16" i="15"/>
  <c r="D15" i="15"/>
  <c r="D14" i="15"/>
  <c r="D13" i="15"/>
  <c r="D12" i="15"/>
  <c r="D11" i="15"/>
  <c r="D10" i="15"/>
  <c r="D9" i="15"/>
  <c r="D8" i="15"/>
  <c r="C8" i="8" a="1"/>
  <c r="C8" i="8" s="1"/>
  <c r="C9" i="8" a="1"/>
  <c r="C9" i="8" s="1"/>
  <c r="C10" i="8" a="1"/>
  <c r="C10" i="8" s="1"/>
  <c r="C11" i="8" a="1"/>
  <c r="C11" i="8" s="1"/>
  <c r="C12" i="8" a="1"/>
  <c r="C12" i="8" s="1"/>
  <c r="C13" i="8" a="1"/>
  <c r="C13" i="8" s="1"/>
  <c r="C14" i="8" a="1"/>
  <c r="C14" i="8" s="1"/>
  <c r="C15" i="8" a="1"/>
  <c r="C15" i="8" s="1"/>
  <c r="C16" i="8" a="1"/>
  <c r="C16" i="8" s="1"/>
  <c r="C17" i="8" a="1"/>
  <c r="C17" i="8" s="1"/>
  <c r="C18" i="8" a="1"/>
  <c r="C18" i="8" s="1"/>
  <c r="C19" i="8" a="1"/>
  <c r="C19" i="8" s="1"/>
  <c r="C8" i="11" a="1"/>
  <c r="C8" i="11" s="1"/>
  <c r="C9" i="11" a="1"/>
  <c r="C9" i="11" s="1"/>
  <c r="C10" i="11" a="1"/>
  <c r="C10" i="11" s="1"/>
  <c r="C11" i="11" a="1"/>
  <c r="C11" i="11" s="1"/>
  <c r="C12" i="11" a="1"/>
  <c r="C12" i="11" s="1"/>
  <c r="C13" i="11" a="1"/>
  <c r="C13" i="11" s="1"/>
  <c r="C14" i="11" a="1"/>
  <c r="C14" i="11" s="1"/>
  <c r="C15" i="11" a="1"/>
  <c r="C15" i="11" s="1"/>
  <c r="C16" i="11" a="1"/>
  <c r="C16" i="11" s="1"/>
  <c r="C17" i="11" a="1"/>
  <c r="C17" i="11" s="1"/>
  <c r="C18" i="11" a="1"/>
  <c r="C18" i="11" s="1"/>
  <c r="C19" i="11" a="1"/>
  <c r="C19" i="11" s="1"/>
  <c r="C8" i="1" a="1"/>
  <c r="C8" i="1" s="1"/>
  <c r="C9" i="1" a="1"/>
  <c r="C9" i="1" s="1"/>
  <c r="C10" i="1" a="1"/>
  <c r="C10" i="1" s="1"/>
  <c r="C11" i="1" a="1"/>
  <c r="C11" i="1" s="1"/>
  <c r="C12" i="1" a="1"/>
  <c r="C12" i="1" s="1"/>
  <c r="C13" i="1" a="1"/>
  <c r="C13" i="1" s="1"/>
  <c r="C14" i="1" a="1"/>
  <c r="C14" i="1" s="1"/>
  <c r="C15" i="1" a="1"/>
  <c r="C15" i="1" s="1"/>
  <c r="C16" i="1" a="1"/>
  <c r="C16" i="1" s="1"/>
  <c r="C17" i="1" a="1"/>
  <c r="C17" i="1" s="1"/>
  <c r="C18" i="1" a="1"/>
  <c r="C18" i="1" s="1"/>
  <c r="C19" i="1" a="1"/>
  <c r="C19" i="1" s="1"/>
  <c r="C8" i="6"/>
  <c r="H5" i="16"/>
  <c r="D8" i="6"/>
  <c r="E8" i="6"/>
  <c r="E9" i="6"/>
  <c r="E10" i="6"/>
  <c r="E11" i="6"/>
  <c r="E12" i="6"/>
  <c r="E13" i="6"/>
  <c r="E14" i="6"/>
  <c r="E15" i="6"/>
  <c r="E16" i="6"/>
  <c r="E17" i="6"/>
  <c r="E18" i="6"/>
  <c r="E19" i="6"/>
  <c r="D9" i="6"/>
  <c r="D10" i="6"/>
  <c r="D11" i="6"/>
  <c r="D12" i="6"/>
  <c r="D13" i="6"/>
  <c r="D14" i="6"/>
  <c r="D15" i="6"/>
  <c r="D16" i="6"/>
  <c r="D17" i="6"/>
  <c r="D18" i="6"/>
  <c r="D19" i="6"/>
  <c r="C9" i="6"/>
  <c r="C10" i="6"/>
  <c r="C11" i="6"/>
  <c r="C12" i="6"/>
  <c r="C13" i="6"/>
  <c r="C14" i="6"/>
  <c r="C15" i="6"/>
  <c r="C16" i="6"/>
  <c r="C17" i="6"/>
  <c r="C18" i="6"/>
  <c r="C19" i="6"/>
  <c r="K1008" i="15"/>
  <c r="J1008" i="15"/>
  <c r="C19" i="15"/>
  <c r="C18" i="15"/>
  <c r="C17" i="15"/>
  <c r="C16" i="15"/>
  <c r="C15" i="15"/>
  <c r="C14" i="15"/>
  <c r="C13" i="15"/>
  <c r="C12" i="15"/>
  <c r="C11" i="15"/>
  <c r="C10" i="15"/>
  <c r="C9" i="15"/>
  <c r="C8" i="15"/>
  <c r="C8" i="12"/>
  <c r="C9" i="12"/>
  <c r="C10" i="12"/>
  <c r="C11" i="12"/>
  <c r="C12" i="12"/>
  <c r="C13" i="12"/>
  <c r="C14" i="12"/>
  <c r="C15" i="12"/>
  <c r="C16" i="12"/>
  <c r="C17" i="12"/>
  <c r="C18" i="12"/>
  <c r="C19" i="12"/>
  <c r="D8" i="11" l="1" a="1"/>
  <c r="D8" i="11" s="1"/>
  <c r="E8" i="11" s="1"/>
  <c r="D9" i="11" a="1"/>
  <c r="D9" i="11" s="1"/>
  <c r="E9" i="11" s="1"/>
  <c r="D10" i="11" a="1"/>
  <c r="D10" i="11" s="1"/>
  <c r="E10" i="11" s="1"/>
  <c r="D11" i="11" a="1"/>
  <c r="D11" i="11" s="1"/>
  <c r="E11" i="11" s="1"/>
  <c r="D12" i="11" a="1"/>
  <c r="D12" i="11" s="1"/>
  <c r="E12" i="11" s="1"/>
  <c r="D13" i="11" a="1"/>
  <c r="D13" i="11" s="1"/>
  <c r="E13" i="11" s="1"/>
  <c r="D14" i="11" a="1"/>
  <c r="D14" i="11" s="1"/>
  <c r="E14" i="11" s="1"/>
  <c r="D15" i="11" a="1"/>
  <c r="D15" i="11" s="1"/>
  <c r="E15" i="11" s="1"/>
  <c r="D16" i="11" a="1"/>
  <c r="D16" i="11" s="1"/>
  <c r="E16" i="11" s="1"/>
  <c r="D17" i="11" a="1"/>
  <c r="D17" i="11" s="1"/>
  <c r="E17" i="11" s="1"/>
  <c r="D18" i="11" a="1"/>
  <c r="D18" i="11" s="1"/>
  <c r="E18" i="11" s="1"/>
  <c r="D19" i="11" a="1"/>
  <c r="D19" i="11" s="1"/>
  <c r="E19" i="11" s="1"/>
  <c r="K1008" i="6" l="1"/>
  <c r="L1008" i="6"/>
  <c r="L8" i="5" l="1"/>
  <c r="L9" i="5"/>
  <c r="L10" i="5"/>
  <c r="L11" i="5"/>
  <c r="L12" i="5"/>
  <c r="L13" i="5"/>
  <c r="L14" i="5"/>
  <c r="L15" i="5"/>
  <c r="L16" i="5"/>
  <c r="L17" i="5"/>
  <c r="L18" i="5"/>
  <c r="L19" i="5"/>
  <c r="L20" i="5"/>
  <c r="L21" i="5"/>
  <c r="L22" i="5"/>
  <c r="L23" i="5"/>
  <c r="L24" i="5"/>
  <c r="L25" i="5"/>
  <c r="L26" i="5"/>
  <c r="L27" i="5"/>
  <c r="L28" i="5"/>
  <c r="L29" i="5"/>
  <c r="L30" i="5"/>
  <c r="L31" i="5"/>
  <c r="L32" i="5"/>
  <c r="L33" i="5"/>
  <c r="L34" i="5"/>
  <c r="L35" i="5"/>
  <c r="L36" i="5"/>
  <c r="L37" i="5"/>
  <c r="L38" i="5"/>
  <c r="L39" i="5"/>
  <c r="L40" i="5"/>
  <c r="L41" i="5"/>
  <c r="L42" i="5"/>
  <c r="L43" i="5"/>
  <c r="L44" i="5"/>
  <c r="L45" i="5"/>
  <c r="L46" i="5"/>
  <c r="L47" i="5"/>
  <c r="L48" i="5"/>
  <c r="L49" i="5"/>
  <c r="L50" i="5"/>
  <c r="L51" i="5"/>
  <c r="L52" i="5"/>
  <c r="L53" i="5"/>
  <c r="L54" i="5"/>
  <c r="L55" i="5"/>
  <c r="L56" i="5"/>
  <c r="L57" i="5"/>
  <c r="L58" i="5"/>
  <c r="L59" i="5"/>
  <c r="L60" i="5"/>
  <c r="L61" i="5"/>
  <c r="L62" i="5"/>
  <c r="L63" i="5"/>
  <c r="L64" i="5"/>
  <c r="L65" i="5"/>
  <c r="L66" i="5"/>
  <c r="L67" i="5"/>
  <c r="L68" i="5"/>
  <c r="L69" i="5"/>
  <c r="L70" i="5"/>
  <c r="L71" i="5"/>
  <c r="L72" i="5"/>
  <c r="L73" i="5"/>
  <c r="L74" i="5"/>
  <c r="L75" i="5"/>
  <c r="L76" i="5"/>
  <c r="L77" i="5"/>
  <c r="L78" i="5"/>
  <c r="L79" i="5"/>
  <c r="L80" i="5"/>
  <c r="L81" i="5"/>
  <c r="L82" i="5"/>
  <c r="L83" i="5"/>
  <c r="L84" i="5"/>
  <c r="L85" i="5"/>
  <c r="L86" i="5"/>
  <c r="L87" i="5"/>
  <c r="L88" i="5"/>
  <c r="L89" i="5"/>
  <c r="L90" i="5"/>
  <c r="L91" i="5"/>
  <c r="L92" i="5"/>
  <c r="L93" i="5"/>
  <c r="L94" i="5"/>
  <c r="L95" i="5"/>
  <c r="L96" i="5"/>
  <c r="L97" i="5"/>
  <c r="L98" i="5"/>
  <c r="L99" i="5"/>
  <c r="L100" i="5"/>
  <c r="L101" i="5"/>
  <c r="L102" i="5"/>
  <c r="L103" i="5"/>
  <c r="L104" i="5"/>
  <c r="L105" i="5"/>
  <c r="L106" i="5"/>
  <c r="L107" i="5"/>
  <c r="L108" i="5"/>
  <c r="L109" i="5"/>
  <c r="L110" i="5"/>
  <c r="L111" i="5"/>
  <c r="L112" i="5"/>
  <c r="L113" i="5"/>
  <c r="L114" i="5"/>
  <c r="L115" i="5"/>
  <c r="L116" i="5"/>
  <c r="L117" i="5"/>
  <c r="L118" i="5"/>
  <c r="L119" i="5"/>
  <c r="L120" i="5"/>
  <c r="L121" i="5"/>
  <c r="L122" i="5"/>
  <c r="L123" i="5"/>
  <c r="L124" i="5"/>
  <c r="L125" i="5"/>
  <c r="L126" i="5"/>
  <c r="L127" i="5"/>
  <c r="L128" i="5"/>
  <c r="L129" i="5"/>
  <c r="L130" i="5"/>
  <c r="L131" i="5"/>
  <c r="L132" i="5"/>
  <c r="L133" i="5"/>
  <c r="L134" i="5"/>
  <c r="L135" i="5"/>
  <c r="L136" i="5"/>
  <c r="L137" i="5"/>
  <c r="L138" i="5"/>
  <c r="L139" i="5"/>
  <c r="L140" i="5"/>
  <c r="L141" i="5"/>
  <c r="L142" i="5"/>
  <c r="L143" i="5"/>
  <c r="L144" i="5"/>
  <c r="L145" i="5"/>
  <c r="L146" i="5"/>
  <c r="L147" i="5"/>
  <c r="L148" i="5"/>
  <c r="L149" i="5"/>
  <c r="L150" i="5"/>
  <c r="L151" i="5"/>
  <c r="L152" i="5"/>
  <c r="L153" i="5"/>
  <c r="L154" i="5"/>
  <c r="L155" i="5"/>
  <c r="L156" i="5"/>
  <c r="L157" i="5"/>
  <c r="L158" i="5"/>
  <c r="L159" i="5"/>
  <c r="L160" i="5"/>
  <c r="L161" i="5"/>
  <c r="L162" i="5"/>
  <c r="L163" i="5"/>
  <c r="L164" i="5"/>
  <c r="L165" i="5"/>
  <c r="L166" i="5"/>
  <c r="L167" i="5"/>
  <c r="L168" i="5"/>
  <c r="L169" i="5"/>
  <c r="L170" i="5"/>
  <c r="L171" i="5"/>
  <c r="L172" i="5"/>
  <c r="L173" i="5"/>
  <c r="L174" i="5"/>
  <c r="L175" i="5"/>
  <c r="L176" i="5"/>
  <c r="L177" i="5"/>
  <c r="L178" i="5"/>
  <c r="L179" i="5"/>
  <c r="L180" i="5"/>
  <c r="L181" i="5"/>
  <c r="L182" i="5"/>
  <c r="L183" i="5"/>
  <c r="L184" i="5"/>
  <c r="L185" i="5"/>
  <c r="L186" i="5"/>
  <c r="L187" i="5"/>
  <c r="L188" i="5"/>
  <c r="L189" i="5"/>
  <c r="L190" i="5"/>
  <c r="L191" i="5"/>
  <c r="L192" i="5"/>
  <c r="L193" i="5"/>
  <c r="L194" i="5"/>
  <c r="L195" i="5"/>
  <c r="L196" i="5"/>
  <c r="L197" i="5"/>
  <c r="L198" i="5"/>
  <c r="L199" i="5"/>
  <c r="L200" i="5"/>
  <c r="L201" i="5"/>
  <c r="L202" i="5"/>
  <c r="L203" i="5"/>
  <c r="L204" i="5"/>
  <c r="L205" i="5"/>
  <c r="L206" i="5"/>
  <c r="L207" i="5"/>
  <c r="L208" i="5"/>
  <c r="L209" i="5"/>
  <c r="L210" i="5"/>
  <c r="L211" i="5"/>
  <c r="L212" i="5"/>
  <c r="L213" i="5"/>
  <c r="L214" i="5"/>
  <c r="L215" i="5"/>
  <c r="L216" i="5"/>
  <c r="L217" i="5"/>
  <c r="L218" i="5"/>
  <c r="L219" i="5"/>
  <c r="L220" i="5"/>
  <c r="L221" i="5"/>
  <c r="L222" i="5"/>
  <c r="L223" i="5"/>
  <c r="L224" i="5"/>
  <c r="L225" i="5"/>
  <c r="L226" i="5"/>
  <c r="L227" i="5"/>
  <c r="L228" i="5"/>
  <c r="L229" i="5"/>
  <c r="L230" i="5"/>
  <c r="L231" i="5"/>
  <c r="L232" i="5"/>
  <c r="L233" i="5"/>
  <c r="L234" i="5"/>
  <c r="L235" i="5"/>
  <c r="L236" i="5"/>
  <c r="L237" i="5"/>
  <c r="L238" i="5"/>
  <c r="L239" i="5"/>
  <c r="L240" i="5"/>
  <c r="L241" i="5"/>
  <c r="L242" i="5"/>
  <c r="L243" i="5"/>
  <c r="L244" i="5"/>
  <c r="L245" i="5"/>
  <c r="L246" i="5"/>
  <c r="L247" i="5"/>
  <c r="L248" i="5"/>
  <c r="L249" i="5"/>
  <c r="L250" i="5"/>
  <c r="L251" i="5"/>
  <c r="L252" i="5"/>
  <c r="L253" i="5"/>
  <c r="L254" i="5"/>
  <c r="L255" i="5"/>
  <c r="L256" i="5"/>
  <c r="L257" i="5"/>
  <c r="L258" i="5"/>
  <c r="L259" i="5"/>
  <c r="L260" i="5"/>
  <c r="L261" i="5"/>
  <c r="L262" i="5"/>
  <c r="L263" i="5"/>
  <c r="L264" i="5"/>
  <c r="L265" i="5"/>
  <c r="L266" i="5"/>
  <c r="L267" i="5"/>
  <c r="L268" i="5"/>
  <c r="L269" i="5"/>
  <c r="L270" i="5"/>
  <c r="L271" i="5"/>
  <c r="L272" i="5"/>
  <c r="L273" i="5"/>
  <c r="L274" i="5"/>
  <c r="L275" i="5"/>
  <c r="L276" i="5"/>
  <c r="L277" i="5"/>
  <c r="L278" i="5"/>
  <c r="L279" i="5"/>
  <c r="L280" i="5"/>
  <c r="L281" i="5"/>
  <c r="L282" i="5"/>
  <c r="L283" i="5"/>
  <c r="L284" i="5"/>
  <c r="L285" i="5"/>
  <c r="L286" i="5"/>
  <c r="L287" i="5"/>
  <c r="L288" i="5"/>
  <c r="L289" i="5"/>
  <c r="L290" i="5"/>
  <c r="L291" i="5"/>
  <c r="L292" i="5"/>
  <c r="L293" i="5"/>
  <c r="L294" i="5"/>
  <c r="L295" i="5"/>
  <c r="L296" i="5"/>
  <c r="L297" i="5"/>
  <c r="L298" i="5"/>
  <c r="L299" i="5"/>
  <c r="L300" i="5"/>
  <c r="L301" i="5"/>
  <c r="L302" i="5"/>
  <c r="L303" i="5"/>
  <c r="L304" i="5"/>
  <c r="L305" i="5"/>
  <c r="L306" i="5"/>
  <c r="L307" i="5"/>
  <c r="L308" i="5"/>
  <c r="L309" i="5"/>
  <c r="L310" i="5"/>
  <c r="L311" i="5"/>
  <c r="L312" i="5"/>
  <c r="L313" i="5"/>
  <c r="L314" i="5"/>
  <c r="L315" i="5"/>
  <c r="L316" i="5"/>
  <c r="L317" i="5"/>
  <c r="L318" i="5"/>
  <c r="L319" i="5"/>
  <c r="L320" i="5"/>
  <c r="L321" i="5"/>
  <c r="L322" i="5"/>
  <c r="L323" i="5"/>
  <c r="L324" i="5"/>
  <c r="L325" i="5"/>
  <c r="L326" i="5"/>
  <c r="L327" i="5"/>
  <c r="L328" i="5"/>
  <c r="L329" i="5"/>
  <c r="L330" i="5"/>
  <c r="L331" i="5"/>
  <c r="L332" i="5"/>
  <c r="L333" i="5"/>
  <c r="L334" i="5"/>
  <c r="L335" i="5"/>
  <c r="L336" i="5"/>
  <c r="L337" i="5"/>
  <c r="L338" i="5"/>
  <c r="L339" i="5"/>
  <c r="L340" i="5"/>
  <c r="L341" i="5"/>
  <c r="L342" i="5"/>
  <c r="L343" i="5"/>
  <c r="L344" i="5"/>
  <c r="L345" i="5"/>
  <c r="L346" i="5"/>
  <c r="L347" i="5"/>
  <c r="L348" i="5"/>
  <c r="L349" i="5"/>
  <c r="L350" i="5"/>
  <c r="L351" i="5"/>
  <c r="L352" i="5"/>
  <c r="L353" i="5"/>
  <c r="L354" i="5"/>
  <c r="L355" i="5"/>
  <c r="L356" i="5"/>
  <c r="L357" i="5"/>
  <c r="L358" i="5"/>
  <c r="L359" i="5"/>
  <c r="L360" i="5"/>
  <c r="L361" i="5"/>
  <c r="L362" i="5"/>
  <c r="L363" i="5"/>
  <c r="L364" i="5"/>
  <c r="L365" i="5"/>
  <c r="L366" i="5"/>
  <c r="L367" i="5"/>
  <c r="L368" i="5"/>
  <c r="L369" i="5"/>
  <c r="L370" i="5"/>
  <c r="L371" i="5"/>
  <c r="L372" i="5"/>
  <c r="L373" i="5"/>
  <c r="L374" i="5"/>
  <c r="L375" i="5"/>
  <c r="L376" i="5"/>
  <c r="L377" i="5"/>
  <c r="L378" i="5"/>
  <c r="L379" i="5"/>
  <c r="L380" i="5"/>
  <c r="L381" i="5"/>
  <c r="L382" i="5"/>
  <c r="L383" i="5"/>
  <c r="L384" i="5"/>
  <c r="L385" i="5"/>
  <c r="L386" i="5"/>
  <c r="L387" i="5"/>
  <c r="L388" i="5"/>
  <c r="L389" i="5"/>
  <c r="L390" i="5"/>
  <c r="L391" i="5"/>
  <c r="L392" i="5"/>
  <c r="L393" i="5"/>
  <c r="L394" i="5"/>
  <c r="L395" i="5"/>
  <c r="L396" i="5"/>
  <c r="L397" i="5"/>
  <c r="L398" i="5"/>
  <c r="L399" i="5"/>
  <c r="L400" i="5"/>
  <c r="L401" i="5"/>
  <c r="L402" i="5"/>
  <c r="L403" i="5"/>
  <c r="L404" i="5"/>
  <c r="L405" i="5"/>
  <c r="L406" i="5"/>
  <c r="L407" i="5"/>
  <c r="L408" i="5"/>
  <c r="L409" i="5"/>
  <c r="L410" i="5"/>
  <c r="L411" i="5"/>
  <c r="L412" i="5"/>
  <c r="L413" i="5"/>
  <c r="L414" i="5"/>
  <c r="L415" i="5"/>
  <c r="L416" i="5"/>
  <c r="L417" i="5"/>
  <c r="L418" i="5"/>
  <c r="L419" i="5"/>
  <c r="L420" i="5"/>
  <c r="L421" i="5"/>
  <c r="L422" i="5"/>
  <c r="L423" i="5"/>
  <c r="L424" i="5"/>
  <c r="L425" i="5"/>
  <c r="L426" i="5"/>
  <c r="L427" i="5"/>
  <c r="L428" i="5"/>
  <c r="L429" i="5"/>
  <c r="L430" i="5"/>
  <c r="L431" i="5"/>
  <c r="L432" i="5"/>
  <c r="L433" i="5"/>
  <c r="L434" i="5"/>
  <c r="L435" i="5"/>
  <c r="L436" i="5"/>
  <c r="L437" i="5"/>
  <c r="L438" i="5"/>
  <c r="L439" i="5"/>
  <c r="L440" i="5"/>
  <c r="L441" i="5"/>
  <c r="L442" i="5"/>
  <c r="L443" i="5"/>
  <c r="L444" i="5"/>
  <c r="L445" i="5"/>
  <c r="L446" i="5"/>
  <c r="L447" i="5"/>
  <c r="L448" i="5"/>
  <c r="L449" i="5"/>
  <c r="L450" i="5"/>
  <c r="L451" i="5"/>
  <c r="L452" i="5"/>
  <c r="L453" i="5"/>
  <c r="L454" i="5"/>
  <c r="L455" i="5"/>
  <c r="L456" i="5"/>
  <c r="L457" i="5"/>
  <c r="L458" i="5"/>
  <c r="L459" i="5"/>
  <c r="L460" i="5"/>
  <c r="L461" i="5"/>
  <c r="L462" i="5"/>
  <c r="L463" i="5"/>
  <c r="L464" i="5"/>
  <c r="L465" i="5"/>
  <c r="L466" i="5"/>
  <c r="L467" i="5"/>
  <c r="L468" i="5"/>
  <c r="L469" i="5"/>
  <c r="L470" i="5"/>
  <c r="L471" i="5"/>
  <c r="L472" i="5"/>
  <c r="L473" i="5"/>
  <c r="L474" i="5"/>
  <c r="L475" i="5"/>
  <c r="L476" i="5"/>
  <c r="L477" i="5"/>
  <c r="L478" i="5"/>
  <c r="L479" i="5"/>
  <c r="L480" i="5"/>
  <c r="L481" i="5"/>
  <c r="L482" i="5"/>
  <c r="L483" i="5"/>
  <c r="L484" i="5"/>
  <c r="L485" i="5"/>
  <c r="L486" i="5"/>
  <c r="L487" i="5"/>
  <c r="L488" i="5"/>
  <c r="L489" i="5"/>
  <c r="L490" i="5"/>
  <c r="L491" i="5"/>
  <c r="L492" i="5"/>
  <c r="L493" i="5"/>
  <c r="L494" i="5"/>
  <c r="L495" i="5"/>
  <c r="L496" i="5"/>
  <c r="L497" i="5"/>
  <c r="L498" i="5"/>
  <c r="L499" i="5"/>
  <c r="L500" i="5"/>
  <c r="L501" i="5"/>
  <c r="L502" i="5"/>
  <c r="L503" i="5"/>
  <c r="L504" i="5"/>
  <c r="L505" i="5"/>
  <c r="L506" i="5"/>
  <c r="L507" i="5"/>
  <c r="L508" i="5"/>
  <c r="L509" i="5"/>
  <c r="L510" i="5"/>
  <c r="L511" i="5"/>
  <c r="L512" i="5"/>
  <c r="L513" i="5"/>
  <c r="L514" i="5"/>
  <c r="L515" i="5"/>
  <c r="L516" i="5"/>
  <c r="L517" i="5"/>
  <c r="L518" i="5"/>
  <c r="L519" i="5"/>
  <c r="L520" i="5"/>
  <c r="L521" i="5"/>
  <c r="L522" i="5"/>
  <c r="L523" i="5"/>
  <c r="L524" i="5"/>
  <c r="L525" i="5"/>
  <c r="L526" i="5"/>
  <c r="L527" i="5"/>
  <c r="L528" i="5"/>
  <c r="L529" i="5"/>
  <c r="L530" i="5"/>
  <c r="L531" i="5"/>
  <c r="L532" i="5"/>
  <c r="L533" i="5"/>
  <c r="L534" i="5"/>
  <c r="L535" i="5"/>
  <c r="L536" i="5"/>
  <c r="L537" i="5"/>
  <c r="L538" i="5"/>
  <c r="L539" i="5"/>
  <c r="L540" i="5"/>
  <c r="L541" i="5"/>
  <c r="L542" i="5"/>
  <c r="L543" i="5"/>
  <c r="L544" i="5"/>
  <c r="L545" i="5"/>
  <c r="L546" i="5"/>
  <c r="L547" i="5"/>
  <c r="L548" i="5"/>
  <c r="L549" i="5"/>
  <c r="L550" i="5"/>
  <c r="L551" i="5"/>
  <c r="L552" i="5"/>
  <c r="L553" i="5"/>
  <c r="L554" i="5"/>
  <c r="L555" i="5"/>
  <c r="L556" i="5"/>
  <c r="L557" i="5"/>
  <c r="L558" i="5"/>
  <c r="L559" i="5"/>
  <c r="L560" i="5"/>
  <c r="L561" i="5"/>
  <c r="L562" i="5"/>
  <c r="L563" i="5"/>
  <c r="L564" i="5"/>
  <c r="L565" i="5"/>
  <c r="L566" i="5"/>
  <c r="L567" i="5"/>
  <c r="L568" i="5"/>
  <c r="L569" i="5"/>
  <c r="L570" i="5"/>
  <c r="L571" i="5"/>
  <c r="L572" i="5"/>
  <c r="L573" i="5"/>
  <c r="L574" i="5"/>
  <c r="L575" i="5"/>
  <c r="L576" i="5"/>
  <c r="L577" i="5"/>
  <c r="L578" i="5"/>
  <c r="L579" i="5"/>
  <c r="L580" i="5"/>
  <c r="L581" i="5"/>
  <c r="L582" i="5"/>
  <c r="L583" i="5"/>
  <c r="L584" i="5"/>
  <c r="L585" i="5"/>
  <c r="L586" i="5"/>
  <c r="L587" i="5"/>
  <c r="L588" i="5"/>
  <c r="L589" i="5"/>
  <c r="L590" i="5"/>
  <c r="L591" i="5"/>
  <c r="L592" i="5"/>
  <c r="L593" i="5"/>
  <c r="L594" i="5"/>
  <c r="L595" i="5"/>
  <c r="L596" i="5"/>
  <c r="L597" i="5"/>
  <c r="L598" i="5"/>
  <c r="L599" i="5"/>
  <c r="L600" i="5"/>
  <c r="L601" i="5"/>
  <c r="L602" i="5"/>
  <c r="L603" i="5"/>
  <c r="L604" i="5"/>
  <c r="L605" i="5"/>
  <c r="L606" i="5"/>
  <c r="L607" i="5"/>
  <c r="L608" i="5"/>
  <c r="L609" i="5"/>
  <c r="L610" i="5"/>
  <c r="L611" i="5"/>
  <c r="L612" i="5"/>
  <c r="L613" i="5"/>
  <c r="L614" i="5"/>
  <c r="L615" i="5"/>
  <c r="L616" i="5"/>
  <c r="L617" i="5"/>
  <c r="L618" i="5"/>
  <c r="L619" i="5"/>
  <c r="L620" i="5"/>
  <c r="L621" i="5"/>
  <c r="L622" i="5"/>
  <c r="L623" i="5"/>
  <c r="L624" i="5"/>
  <c r="L625" i="5"/>
  <c r="L626" i="5"/>
  <c r="L627" i="5"/>
  <c r="L628" i="5"/>
  <c r="L629" i="5"/>
  <c r="L630" i="5"/>
  <c r="L631" i="5"/>
  <c r="L632" i="5"/>
  <c r="L633" i="5"/>
  <c r="L634" i="5"/>
  <c r="L635" i="5"/>
  <c r="L636" i="5"/>
  <c r="L637" i="5"/>
  <c r="L638" i="5"/>
  <c r="L639" i="5"/>
  <c r="L640" i="5"/>
  <c r="L641" i="5"/>
  <c r="L642" i="5"/>
  <c r="L643" i="5"/>
  <c r="L644" i="5"/>
  <c r="L645" i="5"/>
  <c r="L646" i="5"/>
  <c r="L647" i="5"/>
  <c r="L648" i="5"/>
  <c r="L649" i="5"/>
  <c r="L650" i="5"/>
  <c r="L651" i="5"/>
  <c r="L652" i="5"/>
  <c r="L653" i="5"/>
  <c r="L654" i="5"/>
  <c r="L655" i="5"/>
  <c r="L656" i="5"/>
  <c r="L657" i="5"/>
  <c r="L658" i="5"/>
  <c r="L659" i="5"/>
  <c r="L660" i="5"/>
  <c r="L661" i="5"/>
  <c r="L662" i="5"/>
  <c r="L663" i="5"/>
  <c r="L664" i="5"/>
  <c r="L665" i="5"/>
  <c r="L666" i="5"/>
  <c r="L667" i="5"/>
  <c r="L668" i="5"/>
  <c r="L669" i="5"/>
  <c r="L670" i="5"/>
  <c r="L671" i="5"/>
  <c r="L672" i="5"/>
  <c r="L673" i="5"/>
  <c r="L674" i="5"/>
  <c r="L675" i="5"/>
  <c r="L676" i="5"/>
  <c r="L677" i="5"/>
  <c r="L678" i="5"/>
  <c r="L679" i="5"/>
  <c r="L680" i="5"/>
  <c r="L681" i="5"/>
  <c r="L682" i="5"/>
  <c r="L683" i="5"/>
  <c r="L684" i="5"/>
  <c r="L685" i="5"/>
  <c r="L686" i="5"/>
  <c r="L687" i="5"/>
  <c r="L688" i="5"/>
  <c r="L689" i="5"/>
  <c r="L690" i="5"/>
  <c r="L691" i="5"/>
  <c r="L692" i="5"/>
  <c r="L693" i="5"/>
  <c r="L694" i="5"/>
  <c r="L695" i="5"/>
  <c r="L696" i="5"/>
  <c r="L697" i="5"/>
  <c r="L698" i="5"/>
  <c r="L699" i="5"/>
  <c r="L700" i="5"/>
  <c r="L701" i="5"/>
  <c r="L702" i="5"/>
  <c r="L703" i="5"/>
  <c r="L704" i="5"/>
  <c r="L705" i="5"/>
  <c r="L706" i="5"/>
  <c r="L707" i="5"/>
  <c r="L708" i="5"/>
  <c r="L709" i="5"/>
  <c r="L710" i="5"/>
  <c r="L711" i="5"/>
  <c r="L712" i="5"/>
  <c r="L713" i="5"/>
  <c r="L714" i="5"/>
  <c r="L715" i="5"/>
  <c r="L716" i="5"/>
  <c r="L717" i="5"/>
  <c r="L718" i="5"/>
  <c r="L719" i="5"/>
  <c r="L720" i="5"/>
  <c r="L721" i="5"/>
  <c r="L722" i="5"/>
  <c r="L723" i="5"/>
  <c r="L724" i="5"/>
  <c r="L725" i="5"/>
  <c r="L726" i="5"/>
  <c r="L727" i="5"/>
  <c r="L728" i="5"/>
  <c r="L729" i="5"/>
  <c r="L730" i="5"/>
  <c r="L731" i="5"/>
  <c r="L732" i="5"/>
  <c r="L733" i="5"/>
  <c r="L734" i="5"/>
  <c r="L735" i="5"/>
  <c r="L736" i="5"/>
  <c r="L737" i="5"/>
  <c r="L738" i="5"/>
  <c r="L739" i="5"/>
  <c r="L740" i="5"/>
  <c r="L741" i="5"/>
  <c r="L742" i="5"/>
  <c r="L743" i="5"/>
  <c r="L744" i="5"/>
  <c r="L745" i="5"/>
  <c r="L746" i="5"/>
  <c r="L747" i="5"/>
  <c r="L748" i="5"/>
  <c r="L749" i="5"/>
  <c r="L750" i="5"/>
  <c r="L751" i="5"/>
  <c r="L752" i="5"/>
  <c r="L753" i="5"/>
  <c r="L754" i="5"/>
  <c r="L755" i="5"/>
  <c r="L756" i="5"/>
  <c r="L757" i="5"/>
  <c r="L758" i="5"/>
  <c r="L759" i="5"/>
  <c r="L760" i="5"/>
  <c r="L761" i="5"/>
  <c r="L762" i="5"/>
  <c r="L763" i="5"/>
  <c r="L764" i="5"/>
  <c r="L765" i="5"/>
  <c r="L766" i="5"/>
  <c r="L767" i="5"/>
  <c r="L768" i="5"/>
  <c r="L769" i="5"/>
  <c r="L770" i="5"/>
  <c r="L771" i="5"/>
  <c r="L772" i="5"/>
  <c r="L773" i="5"/>
  <c r="L774" i="5"/>
  <c r="L775" i="5"/>
  <c r="L776" i="5"/>
  <c r="L777" i="5"/>
  <c r="L778" i="5"/>
  <c r="L779" i="5"/>
  <c r="L780" i="5"/>
  <c r="L781" i="5"/>
  <c r="L782" i="5"/>
  <c r="L783" i="5"/>
  <c r="L784" i="5"/>
  <c r="L785" i="5"/>
  <c r="L786" i="5"/>
  <c r="L787" i="5"/>
  <c r="L788" i="5"/>
  <c r="L789" i="5"/>
  <c r="L790" i="5"/>
  <c r="L791" i="5"/>
  <c r="L792" i="5"/>
  <c r="L793" i="5"/>
  <c r="L794" i="5"/>
  <c r="L795" i="5"/>
  <c r="L796" i="5"/>
  <c r="L797" i="5"/>
  <c r="L798" i="5"/>
  <c r="L799" i="5"/>
  <c r="L800" i="5"/>
  <c r="L801" i="5"/>
  <c r="L802" i="5"/>
  <c r="L803" i="5"/>
  <c r="L804" i="5"/>
  <c r="L805" i="5"/>
  <c r="L806" i="5"/>
  <c r="L807" i="5"/>
  <c r="L808" i="5"/>
  <c r="L809" i="5"/>
  <c r="L810" i="5"/>
  <c r="L811" i="5"/>
  <c r="L812" i="5"/>
  <c r="L813" i="5"/>
  <c r="L814" i="5"/>
  <c r="L815" i="5"/>
  <c r="L816" i="5"/>
  <c r="L817" i="5"/>
  <c r="L818" i="5"/>
  <c r="L819" i="5"/>
  <c r="L820" i="5"/>
  <c r="L821" i="5"/>
  <c r="L822" i="5"/>
  <c r="L823" i="5"/>
  <c r="L824" i="5"/>
  <c r="L825" i="5"/>
  <c r="L826" i="5"/>
  <c r="L827" i="5"/>
  <c r="L828" i="5"/>
  <c r="L829" i="5"/>
  <c r="L830" i="5"/>
  <c r="L831" i="5"/>
  <c r="L832" i="5"/>
  <c r="L833" i="5"/>
  <c r="L834" i="5"/>
  <c r="L835" i="5"/>
  <c r="L836" i="5"/>
  <c r="L837" i="5"/>
  <c r="L838" i="5"/>
  <c r="L839" i="5"/>
  <c r="L840" i="5"/>
  <c r="L841" i="5"/>
  <c r="L842" i="5"/>
  <c r="L843" i="5"/>
  <c r="L844" i="5"/>
  <c r="L845" i="5"/>
  <c r="L846" i="5"/>
  <c r="L847" i="5"/>
  <c r="L848" i="5"/>
  <c r="L849" i="5"/>
  <c r="L850" i="5"/>
  <c r="L851" i="5"/>
  <c r="L852" i="5"/>
  <c r="L853" i="5"/>
  <c r="L854" i="5"/>
  <c r="L855" i="5"/>
  <c r="L856" i="5"/>
  <c r="L857" i="5"/>
  <c r="L858" i="5"/>
  <c r="L859" i="5"/>
  <c r="L860" i="5"/>
  <c r="L861" i="5"/>
  <c r="L862" i="5"/>
  <c r="L863" i="5"/>
  <c r="L864" i="5"/>
  <c r="L865" i="5"/>
  <c r="L866" i="5"/>
  <c r="L867" i="5"/>
  <c r="L868" i="5"/>
  <c r="L869" i="5"/>
  <c r="L870" i="5"/>
  <c r="L871" i="5"/>
  <c r="L872" i="5"/>
  <c r="L873" i="5"/>
  <c r="L874" i="5"/>
  <c r="L875" i="5"/>
  <c r="L876" i="5"/>
  <c r="L877" i="5"/>
  <c r="L878" i="5"/>
  <c r="L879" i="5"/>
  <c r="L880" i="5"/>
  <c r="L881" i="5"/>
  <c r="L882" i="5"/>
  <c r="L883" i="5"/>
  <c r="L884" i="5"/>
  <c r="L885" i="5"/>
  <c r="L886" i="5"/>
  <c r="L887" i="5"/>
  <c r="L888" i="5"/>
  <c r="L889" i="5"/>
  <c r="L890" i="5"/>
  <c r="L891" i="5"/>
  <c r="L892" i="5"/>
  <c r="L893" i="5"/>
  <c r="L894" i="5"/>
  <c r="L895" i="5"/>
  <c r="L896" i="5"/>
  <c r="L897" i="5"/>
  <c r="L898" i="5"/>
  <c r="L899" i="5"/>
  <c r="L900" i="5"/>
  <c r="L901" i="5"/>
  <c r="L902" i="5"/>
  <c r="L903" i="5"/>
  <c r="L904" i="5"/>
  <c r="L905" i="5"/>
  <c r="L906" i="5"/>
  <c r="L907" i="5"/>
  <c r="L908" i="5"/>
  <c r="L909" i="5"/>
  <c r="L910" i="5"/>
  <c r="L911" i="5"/>
  <c r="L912" i="5"/>
  <c r="L913" i="5"/>
  <c r="L914" i="5"/>
  <c r="L915" i="5"/>
  <c r="L916" i="5"/>
  <c r="L917" i="5"/>
  <c r="L918" i="5"/>
  <c r="L919" i="5"/>
  <c r="L920" i="5"/>
  <c r="L921" i="5"/>
  <c r="L922" i="5"/>
  <c r="L923" i="5"/>
  <c r="L924" i="5"/>
  <c r="L925" i="5"/>
  <c r="L926" i="5"/>
  <c r="L927" i="5"/>
  <c r="L928" i="5"/>
  <c r="L929" i="5"/>
  <c r="L930" i="5"/>
  <c r="L931" i="5"/>
  <c r="L932" i="5"/>
  <c r="L933" i="5"/>
  <c r="L934" i="5"/>
  <c r="L935" i="5"/>
  <c r="L936" i="5"/>
  <c r="L937" i="5"/>
  <c r="L938" i="5"/>
  <c r="L939" i="5"/>
  <c r="L940" i="5"/>
  <c r="L941" i="5"/>
  <c r="L942" i="5"/>
  <c r="L943" i="5"/>
  <c r="L944" i="5"/>
  <c r="L945" i="5"/>
  <c r="L946" i="5"/>
  <c r="L947" i="5"/>
  <c r="L948" i="5"/>
  <c r="L949" i="5"/>
  <c r="L950" i="5"/>
  <c r="L951" i="5"/>
  <c r="L952" i="5"/>
  <c r="L953" i="5"/>
  <c r="L954" i="5"/>
  <c r="L955" i="5"/>
  <c r="L956" i="5"/>
  <c r="L957" i="5"/>
  <c r="L958" i="5"/>
  <c r="L959" i="5"/>
  <c r="L960" i="5"/>
  <c r="L961" i="5"/>
  <c r="L962" i="5"/>
  <c r="L963" i="5"/>
  <c r="L964" i="5"/>
  <c r="L965" i="5"/>
  <c r="L966" i="5"/>
  <c r="L967" i="5"/>
  <c r="L968" i="5"/>
  <c r="L969" i="5"/>
  <c r="L970" i="5"/>
  <c r="L971" i="5"/>
  <c r="L972" i="5"/>
  <c r="L973" i="5"/>
  <c r="L974" i="5"/>
  <c r="L975" i="5"/>
  <c r="L976" i="5"/>
  <c r="L977" i="5"/>
  <c r="L978" i="5"/>
  <c r="L979" i="5"/>
  <c r="L980" i="5"/>
  <c r="L981" i="5"/>
  <c r="L982" i="5"/>
  <c r="L983" i="5"/>
  <c r="L984" i="5"/>
  <c r="L985" i="5"/>
  <c r="L986" i="5"/>
  <c r="L987" i="5"/>
  <c r="L988" i="5"/>
  <c r="L989" i="5"/>
  <c r="L990" i="5"/>
  <c r="L991" i="5"/>
  <c r="L992" i="5"/>
  <c r="L993" i="5"/>
  <c r="L994" i="5"/>
  <c r="L995" i="5"/>
  <c r="L996" i="5"/>
  <c r="L997" i="5"/>
  <c r="L998" i="5"/>
  <c r="L999" i="5"/>
  <c r="L1000" i="5"/>
  <c r="L1001" i="5"/>
  <c r="L1002" i="5"/>
  <c r="L1003" i="5"/>
  <c r="L1004" i="5"/>
  <c r="L1005" i="5"/>
  <c r="L1006" i="5"/>
  <c r="L1007" i="5"/>
  <c r="D10" i="5" l="1"/>
  <c r="D14" i="5"/>
  <c r="D18" i="5"/>
  <c r="D9" i="5"/>
  <c r="D13" i="5"/>
  <c r="D17" i="5"/>
  <c r="D11" i="5"/>
  <c r="D15" i="5"/>
  <c r="D19" i="5"/>
  <c r="D8" i="5"/>
  <c r="D12" i="5"/>
  <c r="D16" i="5"/>
  <c r="C11" i="5"/>
  <c r="C8" i="5"/>
  <c r="C19" i="5"/>
  <c r="C15" i="5"/>
  <c r="C18" i="5"/>
  <c r="C14" i="5"/>
  <c r="C10" i="5"/>
  <c r="C17" i="5"/>
  <c r="C13" i="5"/>
  <c r="C9" i="5"/>
  <c r="C16" i="5"/>
  <c r="C12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Jon Acampora</author>
  </authors>
  <commentList>
    <comment ref="C8" authorId="0" shapeId="0" xr:uid="{044C39F8-8CFE-4B12-AB9A-08FC30848E5B}">
      <text>
        <r>
          <rPr>
            <b/>
            <sz val="9"/>
            <color indexed="81"/>
            <rFont val="Tahoma"/>
            <family val="2"/>
          </rPr>
          <t>Jon Acampora:</t>
        </r>
        <r>
          <rPr>
            <sz val="9"/>
            <color indexed="81"/>
            <rFont val="Tahoma"/>
            <family val="2"/>
          </rPr>
          <t xml:space="preserve">
Change the Rank to see results for 2nd, 3rd, etc. place.  The second COUNTIFS function in the formula helps handle ties.</t>
        </r>
      </text>
    </comment>
  </commentList>
</comments>
</file>

<file path=xl/sharedStrings.xml><?xml version="1.0" encoding="utf-8"?>
<sst xmlns="http://schemas.openxmlformats.org/spreadsheetml/2006/main" count="19181" uniqueCount="410">
  <si>
    <t>Trans ID</t>
  </si>
  <si>
    <t>Date</t>
  </si>
  <si>
    <t>Sales Person</t>
  </si>
  <si>
    <t>Customer</t>
  </si>
  <si>
    <t>Sales</t>
  </si>
  <si>
    <t>Peter Bell</t>
  </si>
  <si>
    <t>Linkbuzz</t>
  </si>
  <si>
    <t>Evelyn Ford</t>
  </si>
  <si>
    <t>Twitternation</t>
  </si>
  <si>
    <t>Karen Jacobs</t>
  </si>
  <si>
    <t>Plambee</t>
  </si>
  <si>
    <t>Teresa Snyder</t>
  </si>
  <si>
    <t>Rhyzio</t>
  </si>
  <si>
    <t>Gloria Rice</t>
  </si>
  <si>
    <t>Zoomlounge</t>
  </si>
  <si>
    <t>Eric Garcia</t>
  </si>
  <si>
    <t>Dynava</t>
  </si>
  <si>
    <t>Christine Kim</t>
  </si>
  <si>
    <t>Myworks</t>
  </si>
  <si>
    <t>Latz</t>
  </si>
  <si>
    <t>Ralph Hart</t>
  </si>
  <si>
    <t>Bubblebox</t>
  </si>
  <si>
    <t>Yoveo</t>
  </si>
  <si>
    <t>Edward Harvey</t>
  </si>
  <si>
    <t>Shufflebeat</t>
  </si>
  <si>
    <t>Oloo</t>
  </si>
  <si>
    <t>Antonio Palmer</t>
  </si>
  <si>
    <t>Wordware</t>
  </si>
  <si>
    <t>Omba</t>
  </si>
  <si>
    <t>Linda Andrews</t>
  </si>
  <si>
    <t>Oyoba</t>
  </si>
  <si>
    <t>Realfire</t>
  </si>
  <si>
    <t>Tazz</t>
  </si>
  <si>
    <t>Fliptune</t>
  </si>
  <si>
    <t>Photofeed</t>
  </si>
  <si>
    <t>Evelyn Washington</t>
  </si>
  <si>
    <t>Tekfly</t>
  </si>
  <si>
    <t>Chatterpoint</t>
  </si>
  <si>
    <t>Samuel Vasquez</t>
  </si>
  <si>
    <t>Kwimbee</t>
  </si>
  <si>
    <t>Jimmy Bailey</t>
  </si>
  <si>
    <t>Babbleblab</t>
  </si>
  <si>
    <t>Thoughtstorm</t>
  </si>
  <si>
    <t>Vinte</t>
  </si>
  <si>
    <t>Flashset</t>
  </si>
  <si>
    <t>Kelly Harper</t>
  </si>
  <si>
    <t>Brainbox</t>
  </si>
  <si>
    <t>Aimbo</t>
  </si>
  <si>
    <t>Roomm</t>
  </si>
  <si>
    <t>Mudo</t>
  </si>
  <si>
    <t>Linkbridge</t>
  </si>
  <si>
    <t>Skyble</t>
  </si>
  <si>
    <t>Dennis Carr</t>
  </si>
  <si>
    <t>Kazu</t>
  </si>
  <si>
    <t>Browsebug</t>
  </si>
  <si>
    <t>Vidoo</t>
  </si>
  <si>
    <t>Dazzlesphere</t>
  </si>
  <si>
    <t>Meejo</t>
  </si>
  <si>
    <t>Mydo</t>
  </si>
  <si>
    <t>Blogtags</t>
  </si>
  <si>
    <t>Tanoodle</t>
  </si>
  <si>
    <t>Martin Gilbert</t>
  </si>
  <si>
    <t>Zazio</t>
  </si>
  <si>
    <t>Feednation</t>
  </si>
  <si>
    <t>Buzzbean</t>
  </si>
  <si>
    <t>Oyope</t>
  </si>
  <si>
    <t>Jane Lawson</t>
  </si>
  <si>
    <t>Bluezoom</t>
  </si>
  <si>
    <t>Realblab</t>
  </si>
  <si>
    <t>Zoombeat</t>
  </si>
  <si>
    <t>Feedbug</t>
  </si>
  <si>
    <t>Aivee</t>
  </si>
  <si>
    <t>Eayo</t>
  </si>
  <si>
    <t>Skalith</t>
  </si>
  <si>
    <t>Tagpad</t>
  </si>
  <si>
    <t>Fivespan</t>
  </si>
  <si>
    <t>Topicstorm</t>
  </si>
  <si>
    <t>Jabbersphere</t>
  </si>
  <si>
    <t>Meevee</t>
  </si>
  <si>
    <t>JumpXS</t>
  </si>
  <si>
    <t>Quire</t>
  </si>
  <si>
    <t>Zava</t>
  </si>
  <si>
    <t>Yodo</t>
  </si>
  <si>
    <t>Quatz</t>
  </si>
  <si>
    <t>Zoomdog</t>
  </si>
  <si>
    <t>Youspan</t>
  </si>
  <si>
    <t>Ainyx</t>
  </si>
  <si>
    <t>Devpoint</t>
  </si>
  <si>
    <t>LiveZ</t>
  </si>
  <si>
    <t>Shuffledrive</t>
  </si>
  <si>
    <t>Ailane</t>
  </si>
  <si>
    <t>Skipfire</t>
  </si>
  <si>
    <t>Gabtype</t>
  </si>
  <si>
    <t>Jamia</t>
  </si>
  <si>
    <t>Agimba</t>
  </si>
  <si>
    <t>Oyoloo</t>
  </si>
  <si>
    <t>Flipstorm</t>
  </si>
  <si>
    <t>Pixoboo</t>
  </si>
  <si>
    <t>Voomm</t>
  </si>
  <si>
    <t>Vimbo</t>
  </si>
  <si>
    <t>Oyonder</t>
  </si>
  <si>
    <t>Twinder</t>
  </si>
  <si>
    <t>Dabshots</t>
  </si>
  <si>
    <t>Zoonoodle</t>
  </si>
  <si>
    <t>Skipstorm</t>
  </si>
  <si>
    <t>Blogtag</t>
  </si>
  <si>
    <t>Buzzshare</t>
  </si>
  <si>
    <t>Kazio</t>
  </si>
  <si>
    <t>Twiyo</t>
  </si>
  <si>
    <t>Wikizz</t>
  </si>
  <si>
    <t>Flipbug</t>
  </si>
  <si>
    <t>Zooveo</t>
  </si>
  <si>
    <t>Cogibox</t>
  </si>
  <si>
    <t>Jaxnation</t>
  </si>
  <si>
    <t>Plajo</t>
  </si>
  <si>
    <t>Tagchat</t>
  </si>
  <si>
    <t>Gigashots</t>
  </si>
  <si>
    <t>Oodoo</t>
  </si>
  <si>
    <t>Meedoo</t>
  </si>
  <si>
    <t>Oozz</t>
  </si>
  <si>
    <t>Feedfish</t>
  </si>
  <si>
    <t>Digitube</t>
  </si>
  <si>
    <t>Thoughtblab</t>
  </si>
  <si>
    <t>Skinte</t>
  </si>
  <si>
    <t>Aibox</t>
  </si>
  <si>
    <t>Feedfire</t>
  </si>
  <si>
    <t>Wikibox</t>
  </si>
  <si>
    <t>Skiptube</t>
  </si>
  <si>
    <t>Dynabox</t>
  </si>
  <si>
    <t>Zoomcast</t>
  </si>
  <si>
    <t>Photobug</t>
  </si>
  <si>
    <t>Edgeify</t>
  </si>
  <si>
    <t>Eadel</t>
  </si>
  <si>
    <t>Camimbo</t>
  </si>
  <si>
    <t>Twitterwire</t>
  </si>
  <si>
    <t>Browsecat</t>
  </si>
  <si>
    <t>Edgeblab</t>
  </si>
  <si>
    <t>Mybuzz</t>
  </si>
  <si>
    <t>Topiclounge</t>
  </si>
  <si>
    <t>Nlounge</t>
  </si>
  <si>
    <t>Zoozzy</t>
  </si>
  <si>
    <t>Voolith</t>
  </si>
  <si>
    <t>Oyondu</t>
  </si>
  <si>
    <t>Eazzy</t>
  </si>
  <si>
    <t>Jazzy</t>
  </si>
  <si>
    <t>Skippad</t>
  </si>
  <si>
    <t>Blognation</t>
  </si>
  <si>
    <t>Izio</t>
  </si>
  <si>
    <t>Demimbu</t>
  </si>
  <si>
    <t>Jabbertype</t>
  </si>
  <si>
    <t>Zoovu</t>
  </si>
  <si>
    <t>Eabox</t>
  </si>
  <si>
    <t>Avamba</t>
  </si>
  <si>
    <t>Skaboo</t>
  </si>
  <si>
    <t>Teklist</t>
  </si>
  <si>
    <t>Mydeo</t>
  </si>
  <si>
    <t>Thoughtmix</t>
  </si>
  <si>
    <t>Tagfeed</t>
  </si>
  <si>
    <t>Devshare</t>
  </si>
  <si>
    <t>Minyx</t>
  </si>
  <si>
    <t>Topiczoom</t>
  </si>
  <si>
    <t>Jaloo</t>
  </si>
  <si>
    <t>Devify</t>
  </si>
  <si>
    <t>Skyndu</t>
  </si>
  <si>
    <t>Skibox</t>
  </si>
  <si>
    <t>Yata</t>
  </si>
  <si>
    <t>Feedspan</t>
  </si>
  <si>
    <t>Jetpulse</t>
  </si>
  <si>
    <t>Topicblab</t>
  </si>
  <si>
    <t>Snaptags</t>
  </si>
  <si>
    <t>Flashpoint</t>
  </si>
  <si>
    <t>Bubbletube</t>
  </si>
  <si>
    <t>Katz</t>
  </si>
  <si>
    <t>Browseblab</t>
  </si>
  <si>
    <t>Eire</t>
  </si>
  <si>
    <t>Yambee</t>
  </si>
  <si>
    <t>Livetube</t>
  </si>
  <si>
    <t>Einti</t>
  </si>
  <si>
    <t>Meezzy</t>
  </si>
  <si>
    <t>Yakitri</t>
  </si>
  <si>
    <t>Divavu</t>
  </si>
  <si>
    <t>Yadel</t>
  </si>
  <si>
    <t>Abatz</t>
  </si>
  <si>
    <t>Topicshots</t>
  </si>
  <si>
    <t>Fadeo</t>
  </si>
  <si>
    <t>Skynoodle</t>
  </si>
  <si>
    <t>Topicware</t>
  </si>
  <si>
    <t>Yotz</t>
  </si>
  <si>
    <t>Mita</t>
  </si>
  <si>
    <t>Brightbean</t>
  </si>
  <si>
    <t>Jaxspan</t>
  </si>
  <si>
    <t>Yombu</t>
  </si>
  <si>
    <t>Quinu</t>
  </si>
  <si>
    <t>Flashspan</t>
  </si>
  <si>
    <t>Twitterbeat</t>
  </si>
  <si>
    <t>Quimba</t>
  </si>
  <si>
    <t>Babblestorm</t>
  </si>
  <si>
    <t>Wordify</t>
  </si>
  <si>
    <t>Buzzdog</t>
  </si>
  <si>
    <t>Innotype</t>
  </si>
  <si>
    <t>Meemm</t>
  </si>
  <si>
    <t>Wikido</t>
  </si>
  <si>
    <t>Roodel</t>
  </si>
  <si>
    <t>Brainverse</t>
  </si>
  <si>
    <t>Brainsphere</t>
  </si>
  <si>
    <t>Jayo</t>
  </si>
  <si>
    <t>Quamba</t>
  </si>
  <si>
    <t>Mynte</t>
  </si>
  <si>
    <t>Flipopia</t>
  </si>
  <si>
    <t>Rhycero</t>
  </si>
  <si>
    <t>Wikivu</t>
  </si>
  <si>
    <t>Linktype</t>
  </si>
  <si>
    <t>Livepath</t>
  </si>
  <si>
    <t>Yakidoo</t>
  </si>
  <si>
    <t>Skiba</t>
  </si>
  <si>
    <t>Jabbercube</t>
  </si>
  <si>
    <t>Bluejam</t>
  </si>
  <si>
    <t>Aimbu</t>
  </si>
  <si>
    <t>Mycat</t>
  </si>
  <si>
    <t>Rhybox</t>
  </si>
  <si>
    <t>Skajo</t>
  </si>
  <si>
    <t>Yakijo</t>
  </si>
  <si>
    <t>Tagtune</t>
  </si>
  <si>
    <t>Photospace</t>
  </si>
  <si>
    <t>Twimm</t>
  </si>
  <si>
    <t>Gabspot</t>
  </si>
  <si>
    <t>Demizz</t>
  </si>
  <si>
    <t>Zoomzone</t>
  </si>
  <si>
    <t>Pixope</t>
  </si>
  <si>
    <t>Voonte</t>
  </si>
  <si>
    <t>Devcast</t>
  </si>
  <si>
    <t>Topdrive</t>
  </si>
  <si>
    <t>Jetwire</t>
  </si>
  <si>
    <t>Youopia</t>
  </si>
  <si>
    <t>Lajo</t>
  </si>
  <si>
    <t>Gigabox</t>
  </si>
  <si>
    <t>Avaveo</t>
  </si>
  <si>
    <t>Talane</t>
  </si>
  <si>
    <t>Riffpedia</t>
  </si>
  <si>
    <t>Fatz</t>
  </si>
  <si>
    <t>Gabtune</t>
  </si>
  <si>
    <t>Cogidoo</t>
  </si>
  <si>
    <t>Skinix</t>
  </si>
  <si>
    <t>Rhyloo</t>
  </si>
  <si>
    <t>Abata</t>
  </si>
  <si>
    <t>Brainlounge</t>
  </si>
  <si>
    <t>Leexo</t>
  </si>
  <si>
    <t>Jaxworks</t>
  </si>
  <si>
    <t>Podcat</t>
  </si>
  <si>
    <t>Thoughtworks</t>
  </si>
  <si>
    <t>Edgepulse</t>
  </si>
  <si>
    <t>Kamba</t>
  </si>
  <si>
    <t>Blogpad</t>
  </si>
  <si>
    <t>Trilith</t>
  </si>
  <si>
    <t>Twitterbridge</t>
  </si>
  <si>
    <t>Gabcube</t>
  </si>
  <si>
    <t>Voolia</t>
  </si>
  <si>
    <t>Lazz</t>
  </si>
  <si>
    <t>Midel</t>
  </si>
  <si>
    <t>Realcube</t>
  </si>
  <si>
    <t>Voonix</t>
  </si>
  <si>
    <t>Trilia</t>
  </si>
  <si>
    <t>Geba</t>
  </si>
  <si>
    <t>Twitterlist</t>
  </si>
  <si>
    <t>Kwideo</t>
  </si>
  <si>
    <t>Yamia</t>
  </si>
  <si>
    <t>Jatri</t>
  </si>
  <si>
    <t>Twinte</t>
  </si>
  <si>
    <t>Miboo</t>
  </si>
  <si>
    <t>Agivu</t>
  </si>
  <si>
    <t>Divanoodle</t>
  </si>
  <si>
    <t>Meembee</t>
  </si>
  <si>
    <t>Feedmix</t>
  </si>
  <si>
    <t>Rooxo</t>
  </si>
  <si>
    <t>Centimia</t>
  </si>
  <si>
    <t>Trudeo</t>
  </si>
  <si>
    <t>Roombo</t>
  </si>
  <si>
    <t>Kaymbo</t>
  </si>
  <si>
    <t>Realbridge</t>
  </si>
  <si>
    <t>Skimia</t>
  </si>
  <si>
    <t>Voonder</t>
  </si>
  <si>
    <t>Zoonder</t>
  </si>
  <si>
    <t>Eare</t>
  </si>
  <si>
    <t>Edgewire</t>
  </si>
  <si>
    <t>Dabvine</t>
  </si>
  <si>
    <t>Dabfeed</t>
  </si>
  <si>
    <t>Centizu</t>
  </si>
  <si>
    <t>Gevee</t>
  </si>
  <si>
    <t>Youfeed</t>
  </si>
  <si>
    <t>Realbuzz</t>
  </si>
  <si>
    <t>Demivee</t>
  </si>
  <si>
    <t>Yacero</t>
  </si>
  <si>
    <t>Zoombox</t>
  </si>
  <si>
    <t>Zooxo</t>
  </si>
  <si>
    <t>Gigaclub</t>
  </si>
  <si>
    <t>Fivechat</t>
  </si>
  <si>
    <t>Quaxo</t>
  </si>
  <si>
    <t>Eamia</t>
  </si>
  <si>
    <t>Meetz</t>
  </si>
  <si>
    <t>Linklinks</t>
  </si>
  <si>
    <t>Skyba</t>
  </si>
  <si>
    <t>Skidoo</t>
  </si>
  <si>
    <t>Jabberstorm</t>
  </si>
  <si>
    <t>Oyoyo</t>
  </si>
  <si>
    <t>Kanoodle</t>
  </si>
  <si>
    <t>Kayveo</t>
  </si>
  <si>
    <t>Brightdog</t>
  </si>
  <si>
    <t>Vinder</t>
  </si>
  <si>
    <t>Layo</t>
  </si>
  <si>
    <t>Photobean</t>
  </si>
  <si>
    <t>Trupe</t>
  </si>
  <si>
    <t>Photolist</t>
  </si>
  <si>
    <t>Livefish</t>
  </si>
  <si>
    <t>DabZ</t>
  </si>
  <si>
    <t>Bubblemix</t>
  </si>
  <si>
    <t>Jaxbean</t>
  </si>
  <si>
    <t>Realmix</t>
  </si>
  <si>
    <t>Skinder</t>
  </si>
  <si>
    <t>Eidel</t>
  </si>
  <si>
    <t>Yodel</t>
  </si>
  <si>
    <t>Riffwire</t>
  </si>
  <si>
    <t>Jabberbean</t>
  </si>
  <si>
    <t>Mymm</t>
  </si>
  <si>
    <t>Yozio</t>
  </si>
  <si>
    <t>Twimbo</t>
  </si>
  <si>
    <t>Kare</t>
  </si>
  <si>
    <t>Oba</t>
  </si>
  <si>
    <t>Kimia</t>
  </si>
  <si>
    <t>Skivee</t>
  </si>
  <si>
    <t>Camido</t>
  </si>
  <si>
    <t>Yabox</t>
  </si>
  <si>
    <t>Ooba</t>
  </si>
  <si>
    <t>Browsedrive</t>
  </si>
  <si>
    <t>Skyvu</t>
  </si>
  <si>
    <t>Centidel</t>
  </si>
  <si>
    <t>Tazzy</t>
  </si>
  <si>
    <t>Babbleset</t>
  </si>
  <si>
    <t>Innojam</t>
  </si>
  <si>
    <t>Skilith</t>
  </si>
  <si>
    <t>Vipe</t>
  </si>
  <si>
    <t>Tagcat</t>
  </si>
  <si>
    <t>BlogXS</t>
  </si>
  <si>
    <t>Cogilith</t>
  </si>
  <si>
    <t>Ozu</t>
  </si>
  <si>
    <t>Leenti</t>
  </si>
  <si>
    <t>Lazzy</t>
  </si>
  <si>
    <t>Divape</t>
  </si>
  <si>
    <t>Fanoodle</t>
  </si>
  <si>
    <t>Edgetag</t>
  </si>
  <si>
    <t>Pixonyx</t>
  </si>
  <si>
    <t>Buzzster</t>
  </si>
  <si>
    <t>Browsetype</t>
  </si>
  <si>
    <t>Devbug</t>
  </si>
  <si>
    <t>Devpulse</t>
  </si>
  <si>
    <t>Riffpath</t>
  </si>
  <si>
    <t>Wordpedia</t>
  </si>
  <si>
    <t>Yodoo</t>
  </si>
  <si>
    <t>Realpoint</t>
  </si>
  <si>
    <t>Voonyx</t>
  </si>
  <si>
    <t>Viva</t>
  </si>
  <si>
    <t>Wordtune</t>
  </si>
  <si>
    <t>Janyx</t>
  </si>
  <si>
    <t>Photojam</t>
  </si>
  <si>
    <t>Thoughtsphere</t>
  </si>
  <si>
    <t>Rhynyx</t>
  </si>
  <si>
    <t>Vitz</t>
  </si>
  <si>
    <t>Trudoo</t>
  </si>
  <si>
    <t>Tavu</t>
  </si>
  <si>
    <t>Dablist</t>
  </si>
  <si>
    <t>Avavee</t>
  </si>
  <si>
    <t>Shufflester</t>
  </si>
  <si>
    <t>Ntag</t>
  </si>
  <si>
    <t>Formula Challenge</t>
  </si>
  <si>
    <t>Who made the first sale in each month?</t>
  </si>
  <si>
    <t>Month</t>
  </si>
  <si>
    <t>Write a formula in column C that returns the result.</t>
  </si>
  <si>
    <t>Excel Campus</t>
  </si>
  <si>
    <t>Do NOT sort the data in the Sales Table.</t>
  </si>
  <si>
    <t>https://www.excelcampus.com/functions/formula-challenge-first-sale-each-month/</t>
  </si>
  <si>
    <t>Total</t>
  </si>
  <si>
    <t>Color</t>
  </si>
  <si>
    <t>Red</t>
  </si>
  <si>
    <t>Green</t>
  </si>
  <si>
    <t>Blue</t>
  </si>
  <si>
    <t>Qty</t>
  </si>
  <si>
    <t>Array Formula</t>
  </si>
  <si>
    <t>First Date</t>
  </si>
  <si>
    <t>Vlookup</t>
  </si>
  <si>
    <t>AGGREGATE</t>
  </si>
  <si>
    <t>MINIFS</t>
  </si>
  <si>
    <t>East</t>
  </si>
  <si>
    <t>North</t>
  </si>
  <si>
    <t>South</t>
  </si>
  <si>
    <t>Region</t>
  </si>
  <si>
    <t>Jan</t>
  </si>
  <si>
    <t>Feb</t>
  </si>
  <si>
    <t>Aggregate Min Ifs with Multiple Criteria</t>
  </si>
  <si>
    <t>Challenge Blog Post:</t>
  </si>
  <si>
    <t>https://www.excelcampus.com/free</t>
  </si>
  <si>
    <t>Here are some additional links to articles and videos that were mentioned in the video series.</t>
  </si>
  <si>
    <t>Calendar System &amp; Dates Explained in Excel:</t>
  </si>
  <si>
    <t>Beginner's Guide to Excel Tables:</t>
  </si>
  <si>
    <t>How to Turn Table Formulas On/Off:</t>
  </si>
  <si>
    <t>https://www.excelcampus.com/functions/how-dates-work-in-excel/</t>
  </si>
  <si>
    <t>https://www.excelcampus.com/tables/excel-tables-tutorial-video/</t>
  </si>
  <si>
    <t>https://www.excelcampus.com/library/turn-off-structured-references-table-formulas/</t>
  </si>
  <si>
    <t>Free eBook on 10 Excel Formula Tips:</t>
  </si>
  <si>
    <t>Rank</t>
  </si>
  <si>
    <t>Month &amp; Rank</t>
  </si>
  <si>
    <t>Rank: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</si>
</sst>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/d/yy\ h:mm:ss\ AM/PM;@"/>
    <numFmt numFmtId="165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 tint="0.499984740745262"/>
      <name val="Cambria"/>
      <family val="1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theme="0"/>
      <name val="Trebuchet MS"/>
      <family val="2"/>
    </font>
    <font>
      <sz val="12"/>
      <color theme="0"/>
      <name val="Trebuchet MS"/>
      <family val="2"/>
    </font>
    <font>
      <sz val="12"/>
      <name val="Calibri"/>
      <family val="2"/>
      <scheme val="minor"/>
    </font>
    <font>
      <sz val="11"/>
      <color theme="1"/>
      <name val="Trebuchet MS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C99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7" fillId="6" borderId="3" applyNumberFormat="0" applyAlignment="0" applyProtection="0"/>
  </cellStyleXfs>
  <cellXfs count="30">
    <xf numFmtId="0" fontId="0" fillId="0" borderId="0" xfId="0"/>
    <xf numFmtId="0" fontId="2" fillId="0" borderId="0" xfId="0" applyFont="1"/>
    <xf numFmtId="164" fontId="0" fillId="0" borderId="0" xfId="0" applyNumberFormat="1"/>
    <xf numFmtId="0" fontId="3" fillId="2" borderId="1" xfId="0" applyFont="1" applyFill="1" applyBorder="1"/>
    <xf numFmtId="0" fontId="0" fillId="2" borderId="1" xfId="0" applyFill="1" applyBorder="1"/>
    <xf numFmtId="0" fontId="4" fillId="2" borderId="1" xfId="0" applyFont="1" applyFill="1" applyBorder="1" applyAlignment="1">
      <alignment horizontal="right"/>
    </xf>
    <xf numFmtId="44" fontId="0" fillId="0" borderId="0" xfId="1" applyFont="1" applyFill="1" applyBorder="1"/>
    <xf numFmtId="0" fontId="0" fillId="0" borderId="0" xfId="0" applyAlignment="1">
      <alignment horizontal="left" indent="1"/>
    </xf>
    <xf numFmtId="0" fontId="5" fillId="0" borderId="0" xfId="2"/>
    <xf numFmtId="44" fontId="0" fillId="0" borderId="0" xfId="0" applyNumberFormat="1"/>
    <xf numFmtId="0" fontId="0" fillId="3" borderId="0" xfId="0" applyFill="1"/>
    <xf numFmtId="165" fontId="0" fillId="0" borderId="0" xfId="3" applyNumberFormat="1" applyFont="1" applyFill="1" applyBorder="1"/>
    <xf numFmtId="14" fontId="0" fillId="0" borderId="0" xfId="0" applyNumberFormat="1"/>
    <xf numFmtId="0" fontId="0" fillId="0" borderId="2" xfId="0" applyBorder="1"/>
    <xf numFmtId="165" fontId="0" fillId="0" borderId="2" xfId="0" applyNumberFormat="1" applyBorder="1"/>
    <xf numFmtId="165" fontId="0" fillId="0" borderId="0" xfId="0" applyNumberFormat="1"/>
    <xf numFmtId="165" fontId="0" fillId="4" borderId="0" xfId="3" applyNumberFormat="1" applyFont="1" applyFill="1" applyBorder="1"/>
    <xf numFmtId="0" fontId="6" fillId="0" borderId="0" xfId="0" applyFont="1"/>
    <xf numFmtId="0" fontId="0" fillId="5" borderId="0" xfId="0" applyFill="1"/>
    <xf numFmtId="14" fontId="0" fillId="0" borderId="2" xfId="0" applyNumberFormat="1" applyBorder="1"/>
    <xf numFmtId="0" fontId="0" fillId="0" borderId="0" xfId="1" applyNumberFormat="1" applyFont="1" applyFill="1" applyBorder="1"/>
    <xf numFmtId="1" fontId="0" fillId="0" borderId="0" xfId="0" applyNumberFormat="1"/>
    <xf numFmtId="0" fontId="7" fillId="6" borderId="3" xfId="4" applyAlignment="1">
      <alignment horizontal="left"/>
    </xf>
    <xf numFmtId="0" fontId="0" fillId="7" borderId="0" xfId="0" applyFill="1"/>
    <xf numFmtId="0" fontId="10" fillId="7" borderId="0" xfId="0" applyFont="1" applyFill="1"/>
    <xf numFmtId="0" fontId="11" fillId="7" borderId="0" xfId="0" applyFont="1" applyFill="1"/>
    <xf numFmtId="0" fontId="12" fillId="7" borderId="0" xfId="0" applyFont="1" applyFill="1"/>
    <xf numFmtId="0" fontId="13" fillId="7" borderId="0" xfId="0" applyFont="1" applyFill="1"/>
    <xf numFmtId="0" fontId="13" fillId="7" borderId="4" xfId="0" applyFont="1" applyFill="1" applyBorder="1"/>
    <xf numFmtId="0" fontId="0" fillId="7" borderId="4" xfId="0" applyFill="1" applyBorder="1"/>
  </cellXfs>
  <cellStyles count="5">
    <cellStyle name="Comma" xfId="3" builtinId="3"/>
    <cellStyle name="Currency" xfId="1" builtinId="4"/>
    <cellStyle name="Hyperlink" xfId="2" builtinId="8"/>
    <cellStyle name="Input" xfId="4" builtinId="20"/>
    <cellStyle name="Normal" xfId="0" builtinId="0"/>
  </cellStyles>
  <dxfs count="26">
    <dxf>
      <numFmt numFmtId="34" formatCode="_(&quot;$&quot;* #,##0.00_);_(&quot;$&quot;* \(#,##0.0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numFmt numFmtId="0" formatCode="General"/>
      <fill>
        <patternFill patternType="none">
          <fgColor indexed="64"/>
          <bgColor indexed="65"/>
        </patternFill>
      </fill>
    </dxf>
    <dxf>
      <numFmt numFmtId="1" formatCode="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://www.excelcampus.com/blueprint-registration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504825</xdr:colOff>
      <xdr:row>0</xdr:row>
      <xdr:rowOff>171450</xdr:rowOff>
    </xdr:from>
    <xdr:to>
      <xdr:col>25</xdr:col>
      <xdr:colOff>161925</xdr:colOff>
      <xdr:row>9</xdr:row>
      <xdr:rowOff>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3FA8D46-0788-4139-BE65-E2A06306F6B2}"/>
            </a:ext>
          </a:extLst>
        </xdr:cNvPr>
        <xdr:cNvGrpSpPr/>
      </xdr:nvGrpSpPr>
      <xdr:grpSpPr>
        <a:xfrm>
          <a:off x="504825" y="171450"/>
          <a:ext cx="14897100" cy="1666875"/>
          <a:chOff x="514350" y="133350"/>
          <a:chExt cx="14897100" cy="1771650"/>
        </a:xfrm>
      </xdr:grpSpPr>
      <xdr:sp macro="" textlink="">
        <xdr:nvSpPr>
          <xdr:cNvPr id="3" name="Rectangle 2">
            <a:extLst>
              <a:ext uri="{FF2B5EF4-FFF2-40B4-BE49-F238E27FC236}">
                <a16:creationId xmlns:a16="http://schemas.microsoft.com/office/drawing/2014/main" id="{31D0C890-7E16-1121-D44C-EE83257B8681}"/>
              </a:ext>
            </a:extLst>
          </xdr:cNvPr>
          <xdr:cNvSpPr/>
        </xdr:nvSpPr>
        <xdr:spPr>
          <a:xfrm>
            <a:off x="7572375" y="133350"/>
            <a:ext cx="7839075" cy="1438275"/>
          </a:xfrm>
          <a:prstGeom prst="rect">
            <a:avLst/>
          </a:prstGeom>
          <a:solidFill>
            <a:srgbClr val="19AE54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C1FB733D-9EA5-3A4E-8957-F15240DEFBD6}"/>
              </a:ext>
            </a:extLst>
          </xdr:cNvPr>
          <xdr:cNvGrpSpPr/>
        </xdr:nvGrpSpPr>
        <xdr:grpSpPr>
          <a:xfrm>
            <a:off x="514350" y="209549"/>
            <a:ext cx="13925550" cy="1695451"/>
            <a:chOff x="514350" y="209549"/>
            <a:chExt cx="13925550" cy="1695451"/>
          </a:xfrm>
        </xdr:grpSpPr>
        <xdr:grpSp>
          <xdr:nvGrpSpPr>
            <xdr:cNvPr id="5" name="Group 4">
              <a:extLst>
                <a:ext uri="{FF2B5EF4-FFF2-40B4-BE49-F238E27FC236}">
                  <a16:creationId xmlns:a16="http://schemas.microsoft.com/office/drawing/2014/main" id="{DCAA1F7E-B07C-2636-AC3C-6574DD3080F2}"/>
                </a:ext>
              </a:extLst>
            </xdr:cNvPr>
            <xdr:cNvGrpSpPr/>
          </xdr:nvGrpSpPr>
          <xdr:grpSpPr>
            <a:xfrm>
              <a:off x="561975" y="247650"/>
              <a:ext cx="13496925" cy="1280680"/>
              <a:chOff x="609600" y="95250"/>
              <a:chExt cx="13496925" cy="1347355"/>
            </a:xfrm>
          </xdr:grpSpPr>
          <xdr:sp macro="" textlink="">
            <xdr:nvSpPr>
              <xdr:cNvPr id="8" name="Rectangle: Rounded Corners 7">
                <a:extLst>
                  <a:ext uri="{FF2B5EF4-FFF2-40B4-BE49-F238E27FC236}">
                    <a16:creationId xmlns:a16="http://schemas.microsoft.com/office/drawing/2014/main" id="{FCF0F0A0-7B55-9BC9-0552-7692FAD15B7B}"/>
                  </a:ext>
                </a:extLst>
              </xdr:cNvPr>
              <xdr:cNvSpPr/>
            </xdr:nvSpPr>
            <xdr:spPr>
              <a:xfrm>
                <a:off x="11972925" y="904875"/>
                <a:ext cx="2133600" cy="495300"/>
              </a:xfrm>
              <a:prstGeom prst="roundRect">
                <a:avLst/>
              </a:prstGeom>
              <a:solidFill>
                <a:sysClr val="window" lastClr="FFFFFF"/>
              </a:solidFill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pic>
            <xdr:nvPicPr>
              <xdr:cNvPr id="9" name="Picture 8">
                <a:extLst>
                  <a:ext uri="{FF2B5EF4-FFF2-40B4-BE49-F238E27FC236}">
                    <a16:creationId xmlns:a16="http://schemas.microsoft.com/office/drawing/2014/main" id="{E54DCE30-E804-8E0A-E4AB-B7428E4598F3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609600" y="190500"/>
                <a:ext cx="2257425" cy="538397"/>
              </a:xfrm>
              <a:prstGeom prst="rect">
                <a:avLst/>
              </a:prstGeom>
            </xdr:spPr>
          </xdr:pic>
          <xdr:pic>
            <xdr:nvPicPr>
              <xdr:cNvPr id="10" name="Picture 9">
                <a:extLst>
                  <a:ext uri="{FF2B5EF4-FFF2-40B4-BE49-F238E27FC236}">
                    <a16:creationId xmlns:a16="http://schemas.microsoft.com/office/drawing/2014/main" id="{923F8EAF-C6AE-1E73-9A73-C00F8ECCF6D8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3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7458075" y="95250"/>
                <a:ext cx="3705225" cy="1347355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  <xdr:sp macro="" textlink="">
            <xdr:nvSpPr>
              <xdr:cNvPr id="11" name="TextBox 10">
                <a:extLst>
                  <a:ext uri="{FF2B5EF4-FFF2-40B4-BE49-F238E27FC236}">
                    <a16:creationId xmlns:a16="http://schemas.microsoft.com/office/drawing/2014/main" id="{297F9016-964D-0288-5E86-D28031A63025}"/>
                  </a:ext>
                </a:extLst>
              </xdr:cNvPr>
              <xdr:cNvSpPr txBox="1"/>
            </xdr:nvSpPr>
            <xdr:spPr>
              <a:xfrm>
                <a:off x="12106275" y="1009650"/>
                <a:ext cx="1895475" cy="34290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/>
                <a:r>
                  <a:rPr lang="en-US" sz="1400" b="1">
                    <a:latin typeface="Trebuchet MS" panose="020B0603020202020204" pitchFamily="34" charset="0"/>
                  </a:rPr>
                  <a:t>Save your spot now!</a:t>
                </a:r>
              </a:p>
            </xdr:txBody>
          </xdr:sp>
        </xdr:grpSp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08FB1023-7067-A2BD-BF1A-1CFCB3EAC5DF}"/>
                </a:ext>
              </a:extLst>
            </xdr:cNvPr>
            <xdr:cNvSpPr txBox="1"/>
          </xdr:nvSpPr>
          <xdr:spPr>
            <a:xfrm>
              <a:off x="514350" y="866775"/>
              <a:ext cx="5915025" cy="1038225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Thanks for downloading our Excel practice file! We hope you enjoy our tutorial.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 </a:t>
              </a:r>
              <a:b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</a:br>
              <a:b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</a:b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Excel can be an an extremely powerful tool, but it can also be confusing to know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 how or when to use it. </a:t>
              </a:r>
              <a:r>
                <a:rPr lang="en-US" sz="1200" b="1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Our Excel Blueprint Training will help simplify your process.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</a:p>
          </xdr:txBody>
        </xdr:sp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787166D4-EC21-F938-55E4-26DB3132E3BE}"/>
                </a:ext>
              </a:extLst>
            </xdr:cNvPr>
            <xdr:cNvSpPr txBox="1"/>
          </xdr:nvSpPr>
          <xdr:spPr>
            <a:xfrm>
              <a:off x="11687174" y="209549"/>
              <a:ext cx="2752726" cy="90487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lang="en-US" sz="1200" b="1" i="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The Excel Blueprint Training Session</a:t>
              </a:r>
              <a:r>
                <a:rPr lang="en-US" sz="120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US" sz="1200" b="0" i="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Hosted by Jon Acampora, Microsoft MVP.</a:t>
              </a:r>
              <a:r>
                <a:rPr lang="en-US" sz="120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endParaRPr lang="en-US" sz="1200">
                <a:solidFill>
                  <a:schemeClr val="bg1"/>
                </a:solidFill>
              </a:endParaRPr>
            </a:p>
          </xdr:txBody>
        </xdr:sp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95251</xdr:colOff>
      <xdr:row>1</xdr:row>
      <xdr:rowOff>95250</xdr:rowOff>
    </xdr:from>
    <xdr:to>
      <xdr:col>5</xdr:col>
      <xdr:colOff>352425</xdr:colOff>
      <xdr:row>5</xdr:row>
      <xdr:rowOff>9525</xdr:rowOff>
    </xdr:to>
    <xdr:sp macro="" textlink="">
      <xdr:nvSpPr>
        <xdr:cNvPr id="2" name="Speech Bubble: Rectangle 1">
          <a:extLst>
            <a:ext uri="{FF2B5EF4-FFF2-40B4-BE49-F238E27FC236}">
              <a16:creationId xmlns:a16="http://schemas.microsoft.com/office/drawing/2014/main" id="{B3AD024F-0B8D-40CC-A8FD-19D55385987E}"/>
            </a:ext>
          </a:extLst>
        </xdr:cNvPr>
        <xdr:cNvSpPr/>
      </xdr:nvSpPr>
      <xdr:spPr>
        <a:xfrm>
          <a:off x="95251" y="400050"/>
          <a:ext cx="3267074" cy="676275"/>
        </a:xfrm>
        <a:prstGeom prst="wedgeRectCallou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2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Who made the first sale in each month?</a:t>
          </a:r>
          <a:br>
            <a:rPr lang="en-US" sz="11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en-US" sz="11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Write a formula in column C that returns the result.</a:t>
          </a:r>
          <a:r>
            <a:rPr lang="en-US"/>
            <a:t> </a:t>
          </a:r>
          <a:br>
            <a:rPr lang="en-US"/>
          </a:br>
          <a:r>
            <a:rPr lang="en-US"/>
            <a:t>  </a:t>
          </a:r>
          <a:r>
            <a:rPr lang="en-US" sz="11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Do NOT sort the data in the Sales Table.</a:t>
          </a:r>
          <a:r>
            <a:rPr lang="en-US"/>
            <a:t> </a:t>
          </a:r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523875</xdr:colOff>
      <xdr:row>0</xdr:row>
      <xdr:rowOff>85725</xdr:rowOff>
    </xdr:from>
    <xdr:to>
      <xdr:col>8</xdr:col>
      <xdr:colOff>520854</xdr:colOff>
      <xdr:row>1</xdr:row>
      <xdr:rowOff>180975</xdr:rowOff>
    </xdr:to>
    <xdr:sp macro="" textlink="">
      <xdr:nvSpPr>
        <xdr:cNvPr id="2" name="Speech Bubble: Rectangle 1">
          <a:extLst>
            <a:ext uri="{FF2B5EF4-FFF2-40B4-BE49-F238E27FC236}">
              <a16:creationId xmlns:a16="http://schemas.microsoft.com/office/drawing/2014/main" id="{61F9BB32-D09C-4DB3-83E6-3E099FA59F67}"/>
            </a:ext>
          </a:extLst>
        </xdr:cNvPr>
        <xdr:cNvSpPr/>
      </xdr:nvSpPr>
      <xdr:spPr>
        <a:xfrm>
          <a:off x="1409700" y="85725"/>
          <a:ext cx="3419475" cy="295275"/>
        </a:xfrm>
        <a:prstGeom prst="wedgeRectCallout">
          <a:avLst>
            <a:gd name="adj1" fmla="val 20902"/>
            <a:gd name="adj2" fmla="val 72670"/>
          </a:avLst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2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What is the minimum</a:t>
          </a:r>
          <a:r>
            <a:rPr lang="en-US" sz="1200" b="0" i="0" u="none" strike="noStrike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quantity of green shirts sold?</a:t>
          </a:r>
          <a:endParaRPr lang="en-US" sz="1100" b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95250</xdr:colOff>
      <xdr:row>1</xdr:row>
      <xdr:rowOff>95250</xdr:rowOff>
    </xdr:from>
    <xdr:to>
      <xdr:col>4</xdr:col>
      <xdr:colOff>676275</xdr:colOff>
      <xdr:row>5</xdr:row>
      <xdr:rowOff>9525</xdr:rowOff>
    </xdr:to>
    <xdr:sp macro="" textlink="">
      <xdr:nvSpPr>
        <xdr:cNvPr id="2" name="Speech Bubble: Rectangle 1">
          <a:extLst>
            <a:ext uri="{FF2B5EF4-FFF2-40B4-BE49-F238E27FC236}">
              <a16:creationId xmlns:a16="http://schemas.microsoft.com/office/drawing/2014/main" id="{664690DD-5874-4C43-A8C6-9A38D8DBB99C}"/>
            </a:ext>
          </a:extLst>
        </xdr:cNvPr>
        <xdr:cNvSpPr/>
      </xdr:nvSpPr>
      <xdr:spPr>
        <a:xfrm>
          <a:off x="95250" y="400050"/>
          <a:ext cx="3257550" cy="676275"/>
        </a:xfrm>
        <a:prstGeom prst="wedgeRectCallou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2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Who made the first sale in each month?</a:t>
          </a:r>
          <a:br>
            <a:rPr lang="en-US" sz="11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en-US" sz="11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Write a formula in column C that returns the result.</a:t>
          </a:r>
          <a:r>
            <a:rPr lang="en-US"/>
            <a:t> </a:t>
          </a:r>
          <a:br>
            <a:rPr lang="en-US"/>
          </a:br>
          <a:r>
            <a:rPr lang="en-US"/>
            <a:t>  </a:t>
          </a:r>
          <a:r>
            <a:rPr lang="en-US" sz="11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Do NOT sort the data in the Sales Table.</a:t>
          </a:r>
          <a:r>
            <a:rPr lang="en-US"/>
            <a:t> </a:t>
          </a:r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1</xdr:row>
      <xdr:rowOff>95250</xdr:rowOff>
    </xdr:from>
    <xdr:to>
      <xdr:col>5</xdr:col>
      <xdr:colOff>342900</xdr:colOff>
      <xdr:row>5</xdr:row>
      <xdr:rowOff>9525</xdr:rowOff>
    </xdr:to>
    <xdr:sp macro="" textlink="">
      <xdr:nvSpPr>
        <xdr:cNvPr id="3" name="Speech Bubble: Rectangle 2">
          <a:extLst>
            <a:ext uri="{FF2B5EF4-FFF2-40B4-BE49-F238E27FC236}">
              <a16:creationId xmlns:a16="http://schemas.microsoft.com/office/drawing/2014/main" id="{5E56F623-5BEE-47ED-9158-19E25438E84F}"/>
            </a:ext>
          </a:extLst>
        </xdr:cNvPr>
        <xdr:cNvSpPr/>
      </xdr:nvSpPr>
      <xdr:spPr>
        <a:xfrm>
          <a:off x="95250" y="400050"/>
          <a:ext cx="3257550" cy="676275"/>
        </a:xfrm>
        <a:prstGeom prst="wedgeRectCallou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2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Who made the first sale in each month?</a:t>
          </a:r>
          <a:br>
            <a:rPr lang="en-US" sz="11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en-US" sz="11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Write a formula in column C that returns the result.</a:t>
          </a:r>
          <a:r>
            <a:rPr lang="en-US"/>
            <a:t> </a:t>
          </a:r>
          <a:br>
            <a:rPr lang="en-US"/>
          </a:br>
          <a:r>
            <a:rPr lang="en-US"/>
            <a:t>  </a:t>
          </a:r>
          <a:r>
            <a:rPr lang="en-US" sz="11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Do NOT sort the data in the Sales Table.</a:t>
          </a:r>
          <a:r>
            <a:rPr lang="en-US"/>
            <a:t> </a:t>
          </a:r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1</xdr:row>
      <xdr:rowOff>95250</xdr:rowOff>
    </xdr:from>
    <xdr:to>
      <xdr:col>5</xdr:col>
      <xdr:colOff>342900</xdr:colOff>
      <xdr:row>5</xdr:row>
      <xdr:rowOff>9525</xdr:rowOff>
    </xdr:to>
    <xdr:sp macro="" textlink="">
      <xdr:nvSpPr>
        <xdr:cNvPr id="2" name="Speech Bubble: Rectangle 1">
          <a:extLst>
            <a:ext uri="{FF2B5EF4-FFF2-40B4-BE49-F238E27FC236}">
              <a16:creationId xmlns:a16="http://schemas.microsoft.com/office/drawing/2014/main" id="{A1E854DE-D92D-485B-BE75-79178A59AED0}"/>
            </a:ext>
          </a:extLst>
        </xdr:cNvPr>
        <xdr:cNvSpPr/>
      </xdr:nvSpPr>
      <xdr:spPr>
        <a:xfrm>
          <a:off x="95250" y="400050"/>
          <a:ext cx="3257550" cy="676275"/>
        </a:xfrm>
        <a:prstGeom prst="wedgeRectCallou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2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Who made the first sale in each month?</a:t>
          </a:r>
          <a:br>
            <a:rPr lang="en-US" sz="11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en-US" sz="11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Write a formula in column C that returns the result.</a:t>
          </a:r>
          <a:r>
            <a:rPr lang="en-US"/>
            <a:t> </a:t>
          </a:r>
          <a:br>
            <a:rPr lang="en-US"/>
          </a:br>
          <a:r>
            <a:rPr lang="en-US"/>
            <a:t>  </a:t>
          </a:r>
          <a:r>
            <a:rPr lang="en-US" sz="11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Do NOT sort the data in the Sales Table.</a:t>
          </a:r>
          <a:r>
            <a:rPr lang="en-US"/>
            <a:t> </a:t>
          </a:r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</xdr:row>
      <xdr:rowOff>95250</xdr:rowOff>
    </xdr:from>
    <xdr:to>
      <xdr:col>5</xdr:col>
      <xdr:colOff>76200</xdr:colOff>
      <xdr:row>5</xdr:row>
      <xdr:rowOff>9525</xdr:rowOff>
    </xdr:to>
    <xdr:sp macro="" textlink="">
      <xdr:nvSpPr>
        <xdr:cNvPr id="2" name="Speech Bubble: Rectangle 1">
          <a:extLst>
            <a:ext uri="{FF2B5EF4-FFF2-40B4-BE49-F238E27FC236}">
              <a16:creationId xmlns:a16="http://schemas.microsoft.com/office/drawing/2014/main" id="{10B56878-6E7E-4DB8-911E-F1A3B49E8CCA}"/>
            </a:ext>
          </a:extLst>
        </xdr:cNvPr>
        <xdr:cNvSpPr/>
      </xdr:nvSpPr>
      <xdr:spPr>
        <a:xfrm>
          <a:off x="95250" y="400050"/>
          <a:ext cx="3257550" cy="676275"/>
        </a:xfrm>
        <a:prstGeom prst="wedgeRectCallou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2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Who made the first sale in each month?</a:t>
          </a:r>
          <a:br>
            <a:rPr lang="en-US" sz="11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en-US" sz="11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Write a formula in column C that returns the result.</a:t>
          </a:r>
          <a:r>
            <a:rPr lang="en-US"/>
            <a:t> </a:t>
          </a:r>
          <a:br>
            <a:rPr lang="en-US"/>
          </a:br>
          <a:r>
            <a:rPr lang="en-US"/>
            <a:t>  </a:t>
          </a:r>
          <a:r>
            <a:rPr lang="en-US" sz="11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Do NOT sort the data in the Sales Table.</a:t>
          </a:r>
          <a:r>
            <a:rPr lang="en-US"/>
            <a:t> </a:t>
          </a:r>
          <a:endParaRPr 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</xdr:row>
      <xdr:rowOff>95250</xdr:rowOff>
    </xdr:from>
    <xdr:to>
      <xdr:col>5</xdr:col>
      <xdr:colOff>104775</xdr:colOff>
      <xdr:row>5</xdr:row>
      <xdr:rowOff>9525</xdr:rowOff>
    </xdr:to>
    <xdr:sp macro="" textlink="">
      <xdr:nvSpPr>
        <xdr:cNvPr id="2" name="Speech Bubble: Rectangle 1">
          <a:extLst>
            <a:ext uri="{FF2B5EF4-FFF2-40B4-BE49-F238E27FC236}">
              <a16:creationId xmlns:a16="http://schemas.microsoft.com/office/drawing/2014/main" id="{4AC18227-278B-4279-93DD-7484868FA703}"/>
            </a:ext>
          </a:extLst>
        </xdr:cNvPr>
        <xdr:cNvSpPr/>
      </xdr:nvSpPr>
      <xdr:spPr>
        <a:xfrm>
          <a:off x="95250" y="400050"/>
          <a:ext cx="3257550" cy="676275"/>
        </a:xfrm>
        <a:prstGeom prst="wedgeRectCallou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2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Who made the first sale in each month?</a:t>
          </a:r>
          <a:br>
            <a:rPr lang="en-US" sz="11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en-US" sz="11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Write a formula in column C that returns the result.</a:t>
          </a:r>
          <a:r>
            <a:rPr lang="en-US"/>
            <a:t> </a:t>
          </a:r>
          <a:br>
            <a:rPr lang="en-US"/>
          </a:br>
          <a:r>
            <a:rPr lang="en-US"/>
            <a:t>  </a:t>
          </a:r>
          <a:r>
            <a:rPr lang="en-US" sz="11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Do NOT sort the data in the Sales Table.</a:t>
          </a:r>
          <a:r>
            <a:rPr lang="en-US"/>
            <a:t> </a:t>
          </a:r>
          <a:endParaRPr lang="en-US" sz="1100"/>
        </a:p>
      </xdr:txBody>
    </xdr:sp>
    <xdr:clientData/>
  </xdr:twoCellAnchor>
  <xdr:twoCellAnchor editAs="oneCell">
    <xdr:from>
      <xdr:col>5</xdr:col>
      <xdr:colOff>314325</xdr:colOff>
      <xdr:row>1</xdr:row>
      <xdr:rowOff>123825</xdr:rowOff>
    </xdr:from>
    <xdr:to>
      <xdr:col>8</xdr:col>
      <xdr:colOff>819150</xdr:colOff>
      <xdr:row>4</xdr:row>
      <xdr:rowOff>57150</xdr:rowOff>
    </xdr:to>
    <xdr:sp macro="" textlink="">
      <xdr:nvSpPr>
        <xdr:cNvPr id="3" name="Speech Bubble: Rectangle 2" hidden="1">
          <a:extLst>
            <a:ext uri="{FF2B5EF4-FFF2-40B4-BE49-F238E27FC236}">
              <a16:creationId xmlns:a16="http://schemas.microsoft.com/office/drawing/2014/main" id="{4816977C-DC7E-41DF-AAE5-303E22B980A6}"/>
            </a:ext>
          </a:extLst>
        </xdr:cNvPr>
        <xdr:cNvSpPr/>
      </xdr:nvSpPr>
      <xdr:spPr>
        <a:xfrm>
          <a:off x="3562350" y="428625"/>
          <a:ext cx="2971800" cy="504825"/>
        </a:xfrm>
        <a:prstGeom prst="wedgeRectCallout">
          <a:avLst>
            <a:gd name="adj1" fmla="val -73397"/>
            <a:gd name="adj2" fmla="val 154856"/>
          </a:avLst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2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Note: You will need the latest version of Excel 2016 (Office 365) to</a:t>
          </a:r>
          <a:r>
            <a:rPr lang="en-US" sz="1200" b="1" i="0" u="none" strike="noStrike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use MINIFS.</a:t>
          </a:r>
          <a:endParaRPr 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1</xdr:row>
      <xdr:rowOff>95250</xdr:rowOff>
    </xdr:from>
    <xdr:to>
      <xdr:col>5</xdr:col>
      <xdr:colOff>342900</xdr:colOff>
      <xdr:row>5</xdr:row>
      <xdr:rowOff>9525</xdr:rowOff>
    </xdr:to>
    <xdr:sp macro="" textlink="">
      <xdr:nvSpPr>
        <xdr:cNvPr id="2" name="Speech Bubble: Rectangle 1">
          <a:extLst>
            <a:ext uri="{FF2B5EF4-FFF2-40B4-BE49-F238E27FC236}">
              <a16:creationId xmlns:a16="http://schemas.microsoft.com/office/drawing/2014/main" id="{E5918760-CD9D-4AF5-8FE2-B019B71E724E}"/>
            </a:ext>
          </a:extLst>
        </xdr:cNvPr>
        <xdr:cNvSpPr/>
      </xdr:nvSpPr>
      <xdr:spPr>
        <a:xfrm>
          <a:off x="95250" y="400050"/>
          <a:ext cx="3257550" cy="676275"/>
        </a:xfrm>
        <a:prstGeom prst="wedgeRectCallou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2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Who made the first sale in each month?</a:t>
          </a:r>
          <a:br>
            <a:rPr lang="en-US" sz="11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en-US" sz="11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Write a formula in column C that returns the result.</a:t>
          </a:r>
          <a:r>
            <a:rPr lang="en-US"/>
            <a:t> </a:t>
          </a:r>
          <a:br>
            <a:rPr lang="en-US"/>
          </a:br>
          <a:r>
            <a:rPr lang="en-US"/>
            <a:t>  </a:t>
          </a:r>
          <a:r>
            <a:rPr lang="en-US" sz="11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Do NOT sort the data in the Sales Table.</a:t>
          </a:r>
          <a:r>
            <a:rPr lang="en-US"/>
            <a:t> </a:t>
          </a:r>
          <a:endParaRPr lang="en-US" sz="1100"/>
        </a:p>
      </xdr:txBody>
    </xdr:sp>
    <xdr:clientData/>
  </xdr:twoCellAnchor>
  <xdr:twoCellAnchor editAs="oneCell">
    <xdr:from>
      <xdr:col>5</xdr:col>
      <xdr:colOff>552450</xdr:colOff>
      <xdr:row>1</xdr:row>
      <xdr:rowOff>114300</xdr:rowOff>
    </xdr:from>
    <xdr:to>
      <xdr:col>8</xdr:col>
      <xdr:colOff>9525</xdr:colOff>
      <xdr:row>4</xdr:row>
      <xdr:rowOff>47625</xdr:rowOff>
    </xdr:to>
    <xdr:sp macro="" textlink="">
      <xdr:nvSpPr>
        <xdr:cNvPr id="3" name="Speech Bubble: Rectangle 2">
          <a:extLst>
            <a:ext uri="{FF2B5EF4-FFF2-40B4-BE49-F238E27FC236}">
              <a16:creationId xmlns:a16="http://schemas.microsoft.com/office/drawing/2014/main" id="{4A2AED37-CBC9-44D1-A922-8ADACC91622A}"/>
            </a:ext>
          </a:extLst>
        </xdr:cNvPr>
        <xdr:cNvSpPr/>
      </xdr:nvSpPr>
      <xdr:spPr>
        <a:xfrm>
          <a:off x="3562350" y="419100"/>
          <a:ext cx="2971800" cy="504825"/>
        </a:xfrm>
        <a:prstGeom prst="wedgeRectCallout">
          <a:avLst>
            <a:gd name="adj1" fmla="val -101923"/>
            <a:gd name="adj2" fmla="val 122780"/>
          </a:avLst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2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Note: You will need the latest version of Excel 2016 (Office 365) to</a:t>
          </a:r>
          <a:r>
            <a:rPr lang="en-US" sz="1200" b="1" i="0" u="none" strike="noStrike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use MINIFS.</a:t>
          </a:r>
          <a:endParaRPr 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95251</xdr:colOff>
      <xdr:row>1</xdr:row>
      <xdr:rowOff>95250</xdr:rowOff>
    </xdr:from>
    <xdr:to>
      <xdr:col>5</xdr:col>
      <xdr:colOff>19050</xdr:colOff>
      <xdr:row>5</xdr:row>
      <xdr:rowOff>9525</xdr:rowOff>
    </xdr:to>
    <xdr:sp macro="" textlink="">
      <xdr:nvSpPr>
        <xdr:cNvPr id="2" name="Speech Bubble: Rectangle 1">
          <a:extLst>
            <a:ext uri="{FF2B5EF4-FFF2-40B4-BE49-F238E27FC236}">
              <a16:creationId xmlns:a16="http://schemas.microsoft.com/office/drawing/2014/main" id="{4567BA7E-892B-4A9E-B3D3-64ADAE06B43B}"/>
            </a:ext>
          </a:extLst>
        </xdr:cNvPr>
        <xdr:cNvSpPr/>
      </xdr:nvSpPr>
      <xdr:spPr>
        <a:xfrm>
          <a:off x="95251" y="400050"/>
          <a:ext cx="3324224" cy="676275"/>
        </a:xfrm>
        <a:prstGeom prst="wedgeRectCallou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2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Who made the first sale in each month?</a:t>
          </a:r>
          <a:br>
            <a:rPr lang="en-US" sz="11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en-US" sz="11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Write a formula in column C that returns the result.</a:t>
          </a:r>
          <a:r>
            <a:rPr lang="en-US"/>
            <a:t> </a:t>
          </a:r>
          <a:br>
            <a:rPr lang="en-US"/>
          </a:br>
          <a:r>
            <a:rPr lang="en-US"/>
            <a:t>  </a:t>
          </a:r>
          <a:r>
            <a:rPr lang="en-US" sz="11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Do NOT sort the data in the Sales Table.</a:t>
          </a:r>
          <a:r>
            <a:rPr lang="en-US"/>
            <a:t> </a:t>
          </a:r>
          <a:endParaRPr lang="en-US" sz="1100"/>
        </a:p>
      </xdr:txBody>
    </xdr:sp>
    <xdr:clientData/>
  </xdr:twoCellAnchor>
  <xdr:twoCellAnchor editAs="oneCell">
    <xdr:from>
      <xdr:col>5</xdr:col>
      <xdr:colOff>638175</xdr:colOff>
      <xdr:row>1</xdr:row>
      <xdr:rowOff>95250</xdr:rowOff>
    </xdr:from>
    <xdr:to>
      <xdr:col>9</xdr:col>
      <xdr:colOff>523875</xdr:colOff>
      <xdr:row>5</xdr:row>
      <xdr:rowOff>47625</xdr:rowOff>
    </xdr:to>
    <xdr:sp macro="" textlink="">
      <xdr:nvSpPr>
        <xdr:cNvPr id="3" name="Speech Bubble: Rectangle 2">
          <a:extLst>
            <a:ext uri="{FF2B5EF4-FFF2-40B4-BE49-F238E27FC236}">
              <a16:creationId xmlns:a16="http://schemas.microsoft.com/office/drawing/2014/main" id="{AD47A49F-9C45-4B59-BAD9-DE7D349E9A04}"/>
            </a:ext>
          </a:extLst>
        </xdr:cNvPr>
        <xdr:cNvSpPr/>
      </xdr:nvSpPr>
      <xdr:spPr>
        <a:xfrm>
          <a:off x="4038600" y="400050"/>
          <a:ext cx="3028950" cy="714375"/>
        </a:xfrm>
        <a:prstGeom prst="wedgeRectCallout">
          <a:avLst>
            <a:gd name="adj1" fmla="val -33684"/>
            <a:gd name="adj2" fmla="val 66153"/>
          </a:avLst>
        </a:prstGeom>
        <a:solidFill>
          <a:srgbClr val="00B0F0"/>
        </a:solidFill>
        <a:ln>
          <a:solidFill>
            <a:srgbClr val="00B0F0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2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Thanks to Mandar for this smart solution.  It's</a:t>
          </a:r>
          <a:r>
            <a:rPr lang="en-US" sz="1200" b="0" i="0" u="none" strike="noStrike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a non-arrary formula that will work on all versions of Excel.</a:t>
          </a:r>
          <a:endParaRPr lang="en-US" sz="1100" b="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219075</xdr:colOff>
      <xdr:row>1</xdr:row>
      <xdr:rowOff>76200</xdr:rowOff>
    </xdr:from>
    <xdr:to>
      <xdr:col>8</xdr:col>
      <xdr:colOff>295275</xdr:colOff>
      <xdr:row>2</xdr:row>
      <xdr:rowOff>180975</xdr:rowOff>
    </xdr:to>
    <xdr:sp macro="" textlink="">
      <xdr:nvSpPr>
        <xdr:cNvPr id="2" name="Speech Bubble: Rectangle 1">
          <a:extLst>
            <a:ext uri="{FF2B5EF4-FFF2-40B4-BE49-F238E27FC236}">
              <a16:creationId xmlns:a16="http://schemas.microsoft.com/office/drawing/2014/main" id="{AFCC5642-CA40-4135-9204-0A3C36BC0CD7}"/>
            </a:ext>
          </a:extLst>
        </xdr:cNvPr>
        <xdr:cNvSpPr/>
      </xdr:nvSpPr>
      <xdr:spPr>
        <a:xfrm>
          <a:off x="1104900" y="466725"/>
          <a:ext cx="3790950" cy="295275"/>
        </a:xfrm>
        <a:prstGeom prst="wedgeRectCallout">
          <a:avLst>
            <a:gd name="adj1" fmla="val 32962"/>
            <a:gd name="adj2" fmla="val 85573"/>
          </a:avLst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2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What is the minimum</a:t>
          </a:r>
          <a:r>
            <a:rPr lang="en-US" sz="1200" b="0" i="0" u="none" strike="noStrike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quantity of green shirts sold in Jan?</a:t>
          </a:r>
          <a:endParaRPr lang="en-US" sz="1100" b="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</xdr:row>
      <xdr:rowOff>95250</xdr:rowOff>
    </xdr:from>
    <xdr:to>
      <xdr:col>4</xdr:col>
      <xdr:colOff>266700</xdr:colOff>
      <xdr:row>5</xdr:row>
      <xdr:rowOff>9525</xdr:rowOff>
    </xdr:to>
    <xdr:sp macro="" textlink="">
      <xdr:nvSpPr>
        <xdr:cNvPr id="2" name="Speech Bubble: Rectangle 1">
          <a:extLst>
            <a:ext uri="{FF2B5EF4-FFF2-40B4-BE49-F238E27FC236}">
              <a16:creationId xmlns:a16="http://schemas.microsoft.com/office/drawing/2014/main" id="{56524186-C12E-49D8-84B6-37B7DA3B7A74}"/>
            </a:ext>
          </a:extLst>
        </xdr:cNvPr>
        <xdr:cNvSpPr/>
      </xdr:nvSpPr>
      <xdr:spPr>
        <a:xfrm>
          <a:off x="95250" y="400050"/>
          <a:ext cx="3257550" cy="676275"/>
        </a:xfrm>
        <a:prstGeom prst="wedgeRectCallou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2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Who made the first sale in each month?</a:t>
          </a:r>
          <a:br>
            <a:rPr lang="en-US" sz="11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en-US" sz="11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Write a formula in column C that returns the result.</a:t>
          </a:r>
          <a:r>
            <a:rPr lang="en-US"/>
            <a:t> </a:t>
          </a:r>
          <a:br>
            <a:rPr lang="en-US"/>
          </a:br>
          <a:r>
            <a:rPr lang="en-US"/>
            <a:t>  </a:t>
          </a:r>
          <a:r>
            <a:rPr lang="en-US" sz="11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Do NOT sort the data in the Sales Table.</a:t>
          </a:r>
          <a:r>
            <a:rPr lang="en-US"/>
            <a:t> </a:t>
          </a:r>
          <a:endParaRPr lang="en-US" sz="11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4EA3DD0A-D4DC-46E5-BDBF-8F01E78957AD}" name="tblFirstSale8" displayName="tblFirstSale8" ref="B7:C19" totalsRowShown="0">
  <autoFilter ref="B7:C19" xr:uid="{484B9B17-11A8-4361-9017-BC21404F0E6C}"/>
  <tableColumns count="2">
    <tableColumn id="1" xr3:uid="{55D064A4-DEF5-4003-B39B-A70968E36A2A}" name="Month"/>
    <tableColumn id="2" xr3:uid="{62B4B474-2160-4A58-88EB-675134286567}" name="Sales Person" dataDxfId="25"/>
  </tableColumns>
  <tableStyleInfo name="TableStyleLight13" showFirstColumn="0" showLastColumn="0" showRowStripes="1" showColumnStripes="1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37E8BFD4-E030-4230-A146-C1F29C26AC77}" name="tblSales9" displayName="tblSales9" ref="E7:I1007" totalsRowShown="0">
  <autoFilter ref="E7:I1007" xr:uid="{B97DC2D7-E4D9-44CA-BBA1-C62F89705607}"/>
  <tableColumns count="5">
    <tableColumn id="1" xr3:uid="{13397EEE-0C5F-4825-90E3-CAB5FCAE5F7D}" name="Trans ID"/>
    <tableColumn id="2" xr3:uid="{D49F5F1B-1F04-4D74-B91C-EC58976E8003}" name="Date"/>
    <tableColumn id="3" xr3:uid="{0CA43410-C040-409C-BE03-A3B02D2633D9}" name="Sales Person"/>
    <tableColumn id="4" xr3:uid="{88925A15-6C94-43F8-8BEB-0666DE973B89}" name="Customer"/>
    <tableColumn id="5" xr3:uid="{8E2F2A90-4B9F-40C8-9D2F-17E2F93FA4B1}" name="Sales" dataCellStyle="Currency"/>
  </tableColumns>
  <tableStyleInfo name="TableStyleLight14" showFirstColumn="0" showLastColumn="0" showRowStripes="1" showColumnStripes="1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B4FDFD4E-1760-4C9B-959D-48CC3BC63255}" name="tblFirstSale1216" displayName="tblFirstSale1216" ref="B4:D16" totalsRowShown="0">
  <autoFilter ref="B4:D16" xr:uid="{484B9B17-11A8-4361-9017-BC21404F0E6C}"/>
  <tableColumns count="3">
    <tableColumn id="3" xr3:uid="{1C2882DB-9F18-49AC-8CBE-F9F82763DEC9}" name="Date" dataDxfId="24"/>
    <tableColumn id="1" xr3:uid="{32BF35B7-47EE-40B3-AC1A-007E3D2BC3B1}" name="Color"/>
    <tableColumn id="2" xr3:uid="{92E0052D-0E78-4654-8608-194C5F894748}" name="Qty" dataDxfId="23" dataCellStyle="Comma"/>
  </tableColumns>
  <tableStyleInfo name="TableStyleLight11" showFirstColumn="0" showLastColumn="0" showRowStripes="1" showColumnStripes="1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B3203036-865F-44EF-B37E-6F0046F51510}" name="tblFirstSale12" displayName="tblFirstSale12" ref="B7:E19" totalsRowShown="0">
  <autoFilter ref="B7:E19" xr:uid="{484B9B17-11A8-4361-9017-BC21404F0E6C}"/>
  <tableColumns count="4">
    <tableColumn id="1" xr3:uid="{CE9C58C6-FF30-40C9-8F58-58CD8F422222}" name="Month"/>
    <tableColumn id="2" xr3:uid="{2BA5F85E-6B96-445F-9199-357AE3932BEF}" name="Sales Person" dataDxfId="22">
      <calculatedColumnFormula array="1">VLOOKUP(MIN(IF(tblFirstSale12[[#This Row],[Month]]=MONTH(tblSales[Date]),tblSales[Date],"")),tblSales[[Date]:[Sales Person]],2,FALSE)</calculatedColumnFormula>
    </tableColumn>
    <tableColumn id="3" xr3:uid="{D2A12912-E293-442C-9E8B-479CCD1BCA1C}" name="First Date" dataDxfId="21">
      <calculatedColumnFormula array="1">MIN(IF(tblFirstSale12[[#This Row],[Month]]=MONTH(tblSales[Date]),tblSales[Date],""))</calculatedColumnFormula>
    </tableColumn>
    <tableColumn id="4" xr3:uid="{7E79B43B-E413-463C-9A14-367681908A70}" name="Vlookup" dataDxfId="20">
      <calculatedColumnFormula>VLOOKUP(tblFirstSale12[[#This Row],[First Date]],tblSales13[[Date]:[Sales Person]],2,FALSE)</calculatedColumnFormula>
    </tableColumn>
  </tableColumns>
  <tableStyleInfo name="TableStyleLight13" showFirstColumn="0" showLastColumn="0" showRowStripes="1" showColumnStripes="1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88862666-5B98-4A08-9B35-23AB4A5D1F3C}" name="tblSales13" displayName="tblSales13" ref="G7:K1007" totalsRowShown="0">
  <autoFilter ref="G7:K1007" xr:uid="{B97DC2D7-E4D9-44CA-BBA1-C62F89705607}"/>
  <tableColumns count="5">
    <tableColumn id="1" xr3:uid="{CE8AF038-6611-419B-8608-5FE1D8D01916}" name="Trans ID"/>
    <tableColumn id="2" xr3:uid="{5E68BEF2-5D42-477F-8E8F-288A72CCA0A8}" name="Date"/>
    <tableColumn id="3" xr3:uid="{E5F6DDFA-9987-44B3-A3CF-43B6EEDCFE87}" name="Sales Person"/>
    <tableColumn id="4" xr3:uid="{5F898675-2967-45D6-892D-185D0DE6CD6C}" name="Customer"/>
    <tableColumn id="5" xr3:uid="{959AE8DA-C906-468B-A3C3-31A5FDEF1B63}" name="Sales" dataCellStyle="Currency"/>
  </tableColumns>
  <tableStyleInfo name="TableStyleLight14" showFirstColumn="0" showLastColumn="0" showRowStripes="1" showColumnStripes="1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1718581-BE1B-4074-B37A-3F63D745D998}" name="tblFirstSale" displayName="tblFirstSale" ref="B7:C19" totalsRowShown="0">
  <autoFilter ref="B7:C19" xr:uid="{484B9B17-11A8-4361-9017-BC21404F0E6C}"/>
  <tableColumns count="2">
    <tableColumn id="1" xr3:uid="{119FE581-A81C-4788-8937-1E7E9D6900CE}" name="Month"/>
    <tableColumn id="2" xr3:uid="{F29BC439-EC8F-493C-92F7-341597B80614}" name="Sales Person" dataDxfId="19">
      <calculatedColumnFormula array="1">INDEX(tblSales[Sales Person],MATCH(MIN(IF(tblFirstSale[[#This Row],[Month]]=MONTH(tblSales[Date]),tblSales[Date],"")),tblSales[Date],0))</calculatedColumnFormula>
    </tableColumn>
  </tableColumns>
  <tableStyleInfo name="TableStyleLight13" showFirstColumn="0" showLastColumn="0" showRowStripes="1" showColumnStripes="1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FC1499E-7A19-4967-B2EC-8F11D7D7E641}" name="tblSales" displayName="tblSales" ref="E7:I1007" totalsRowShown="0">
  <autoFilter ref="E7:I1007" xr:uid="{B97DC2D7-E4D9-44CA-BBA1-C62F89705607}"/>
  <tableColumns count="5">
    <tableColumn id="1" xr3:uid="{75A5EF55-B021-4421-83C3-E1A0D0969589}" name="Trans ID"/>
    <tableColumn id="2" xr3:uid="{BA0FD1EC-8CD5-447E-8F18-88E3DF5404C5}" name="Date"/>
    <tableColumn id="3" xr3:uid="{C152D7A0-99AB-48B5-A309-1A80B3B6713D}" name="Sales Person"/>
    <tableColumn id="4" xr3:uid="{3A0EF9A4-54E7-4789-AA86-EE873F49164A}" name="Customer"/>
    <tableColumn id="5" xr3:uid="{784156BB-47EA-404A-AEBE-86723B9FC7FF}" name="Sales" dataCellStyle="Currency"/>
  </tableColumns>
  <tableStyleInfo name="TableStyleLight14" showFirstColumn="0" showLastColumn="0" showRowStripes="1" showColumnStripes="1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2BBC2D64-7505-44D5-843A-2DD7C8C0F0AD}" name="tblFirstSale810" displayName="tblFirstSale810" ref="B7:C19" totalsRowShown="0">
  <autoFilter ref="B7:C19" xr:uid="{484B9B17-11A8-4361-9017-BC21404F0E6C}"/>
  <tableColumns count="2">
    <tableColumn id="1" xr3:uid="{22F8C226-29B6-4433-974F-4350ED1B2AF8}" name="Month"/>
    <tableColumn id="2" xr3:uid="{CBBBE37B-B0F2-4306-9CA3-2A9C3FD1E6BF}" name="Sales Person" dataDxfId="18">
      <calculatedColumnFormula array="1">LOOKUP(2,1/(MIN(IF((tblFirstSale810[[#This Row],[Month]]=MONTH(tblSales[Date]))*tblSales[Date]&gt;0,(MONTH(tblFirstSale810[[#This Row],[Month]]=tblSales[Date]))*tblSales[Date]))=tblSales[Date]),tblSales[Sales Person])</calculatedColumnFormula>
    </tableColumn>
  </tableColumns>
  <tableStyleInfo name="TableStyleLight13" showFirstColumn="0" showLastColumn="0" showRowStripes="1" showColumnStripes="1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F1ABDA9D-BDF4-4BAE-A29C-86C9AD228FBA}" name="tblSales911" displayName="tblSales911" ref="E7:I1007" totalsRowShown="0">
  <autoFilter ref="E7:I1007" xr:uid="{B97DC2D7-E4D9-44CA-BBA1-C62F89705607}"/>
  <tableColumns count="5">
    <tableColumn id="1" xr3:uid="{B6B51475-8766-4F07-94FB-D4D525FADA3A}" name="Trans ID"/>
    <tableColumn id="2" xr3:uid="{48A34EA2-DF22-40B6-A371-094727336356}" name="Date"/>
    <tableColumn id="3" xr3:uid="{69EB6E70-A84D-4254-8394-122BD4A8B32D}" name="Sales Person"/>
    <tableColumn id="4" xr3:uid="{AC6BA2BA-C188-4045-A50E-8B9FC2144070}" name="Customer"/>
    <tableColumn id="5" xr3:uid="{0DAF6B14-C934-47EC-A77C-DBF5801E92AB}" name="Sales" dataCellStyle="Currency"/>
  </tableColumns>
  <tableStyleInfo name="TableStyleLight14" showFirstColumn="0" showLastColumn="0" showRowStripes="1" showColumnStripes="1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4943319-AD58-4BB5-9C76-AC7B59817BA8}" name="tblFirstSale2618" displayName="tblFirstSale2618" ref="B7:D19" totalsRowShown="0">
  <autoFilter ref="B7:D19" xr:uid="{484B9B17-11A8-4361-9017-BC21404F0E6C}"/>
  <tableColumns count="3">
    <tableColumn id="1" xr3:uid="{D581BD02-9860-451D-A4DE-5E4AD6B03EDA}" name="Month"/>
    <tableColumn id="2" xr3:uid="{637F603D-2658-46DD-870F-C33CBBF54A1C}" name="Sales Person" dataDxfId="17">
      <calculatedColumnFormula>VLOOKUP(_xlfn.AGGREGATE(15,6,tblSales3719[Date]/(MONTH(tblSales3719[Date])=tblFirstSale2618[[#This Row],[Month]]),1),tblSales3719[[Date]:[Sales Person]],2,FALSE)</calculatedColumnFormula>
    </tableColumn>
    <tableColumn id="3" xr3:uid="{0338EBCA-D46D-4A07-8228-0DB4715A5705}" name="AGGREGATE" dataDxfId="16">
      <calculatedColumnFormula>_xlfn.AGGREGATE(15,6,tblSales3719[Date]/(tblFirstSale2618[[#This Row],[Month]]=MONTH(tblSales3719[Date])),1)</calculatedColumnFormula>
    </tableColumn>
  </tableColumns>
  <tableStyleInfo name="TableStyleLight13" showFirstColumn="0" showLastColumn="0" showRowStripes="1" showColumnStripes="1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C0C6764E-C529-4E40-B388-860F12DDF0D2}" name="tblSales3719" displayName="tblSales3719" ref="G7:K1008" totalsRowCount="1">
  <autoFilter ref="G7:K1007" xr:uid="{B97DC2D7-E4D9-44CA-BBA1-C62F89705607}"/>
  <sortState xmlns:xlrd2="http://schemas.microsoft.com/office/spreadsheetml/2017/richdata2" ref="G8:K1007">
    <sortCondition ref="G7:G1007"/>
  </sortState>
  <tableColumns count="5">
    <tableColumn id="1" xr3:uid="{0583649D-76EC-4E96-A883-177B2E8D63E6}" name="Trans ID" totalsRowLabel="Total"/>
    <tableColumn id="2" xr3:uid="{86FA3FCB-739C-452F-BF75-4FB854F59484}" name="Date"/>
    <tableColumn id="3" xr3:uid="{24611710-3D9F-4072-A505-80C316A8EC83}" name="Sales Person"/>
    <tableColumn id="4" xr3:uid="{77D36C54-A513-41D8-9C2D-8A3A644E3681}" name="Customer" totalsRowFunction="sum"/>
    <tableColumn id="5" xr3:uid="{4CB65E8D-9C2E-4D0C-9535-22D4FC9E64F4}" name="Sales" totalsRowFunction="sum" dataCellStyle="Currency" totalsRowCellStyle="Currency"/>
  </tableColumns>
  <tableStyleInfo name="TableStyleLight14" showFirstColumn="0" showLastColumn="0" showRowStripes="1" showColumnStripes="1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0DCB90A-49B6-4BA9-A507-3AE30B6A8822}" name="tblFirstSale2" displayName="tblFirstSale2" ref="B7:D19" totalsRowShown="0">
  <autoFilter ref="B7:D19" xr:uid="{484B9B17-11A8-4361-9017-BC21404F0E6C}"/>
  <tableColumns count="3">
    <tableColumn id="1" xr3:uid="{9E4C1248-90B9-4A08-B2F5-445BC4620C2E}" name="Month"/>
    <tableColumn id="2" xr3:uid="{F19D48DF-E648-473F-A0C4-43403004DB4F}" name="Sales Person" dataDxfId="15">
      <calculatedColumnFormula>VLOOKUP(_xlfn.MINIFS(tblSales3[Date],tblSales3[Month],tblFirstSale2[[#This Row],[Month]]),tblSales3[[Date]:[Sales Person]],2,FALSE)</calculatedColumnFormula>
    </tableColumn>
    <tableColumn id="3" xr3:uid="{BD32C2E0-A63F-4C23-B371-526FF28DE8B1}" name="MINIFS" dataDxfId="14">
      <calculatedColumnFormula>_xlfn.MINIFS(tblSales3[Date],tblSales3[Month],tblFirstSale2[[#This Row],[Month]])</calculatedColumnFormula>
    </tableColumn>
  </tableColumns>
  <tableStyleInfo name="TableStyleLight13" showFirstColumn="0" showLastColumn="0" showRowStripes="1" showColumnStripes="1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4A4EC69-AC71-4707-94BD-7F9B6FB43C0E}" name="tblSales3" displayName="tblSales3" ref="G7:L1007" totalsRowShown="0">
  <autoFilter ref="G7:L1007" xr:uid="{B97DC2D7-E4D9-44CA-BBA1-C62F89705607}"/>
  <tableColumns count="6">
    <tableColumn id="1" xr3:uid="{790860C8-3C94-490A-81FA-33C02CBC9765}" name="Trans ID"/>
    <tableColumn id="2" xr3:uid="{EB68679F-6F6B-4235-A6EF-F2139C00EA46}" name="Date"/>
    <tableColumn id="3" xr3:uid="{7087DC7F-DEA0-40B0-B66E-862228CB9268}" name="Sales Person"/>
    <tableColumn id="4" xr3:uid="{37A95B84-6F69-40FF-B6CE-90F72FC5127F}" name="Customer"/>
    <tableColumn id="5" xr3:uid="{5AA30BBF-985D-42FA-B9A9-467B98BEA684}" name="Sales" dataCellStyle="Currency"/>
    <tableColumn id="6" xr3:uid="{47CA38CD-C109-43C6-87DD-817B140E9A90}" name="Month" dataDxfId="13">
      <calculatedColumnFormula>MONTH(tblSales3[[#This Row],[Date]])</calculatedColumnFormula>
    </tableColumn>
  </tableColumns>
  <tableStyleInfo name="TableStyleLight14" showFirstColumn="0" showLastColumn="0" showRowStripes="1" showColumnStripes="1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12FF6EE4-67EF-4612-989E-E08E010BE11C}" name="tblFirstSale214" displayName="tblFirstSale214" ref="B7:C19" totalsRowShown="0">
  <autoFilter ref="B7:C19" xr:uid="{484B9B17-11A8-4361-9017-BC21404F0E6C}"/>
  <tableColumns count="2">
    <tableColumn id="1" xr3:uid="{6B69203B-8405-451E-BB81-0B819E13F69D}" name="Month"/>
    <tableColumn id="2" xr3:uid="{D5ED4912-DEDA-4FEC-84F5-15B6D4538B29}" name="Sales Person" dataDxfId="12">
      <calculatedColumnFormula>VLOOKUP(_xlfn.MINIFS(tblSales315[Date],tblSales315[Date],"&gt;="&amp;DATE(2015,tblFirstSale214[[#This Row],[Month]],1),tblSales315[Date],"&lt;="&amp;DATE(2015,tblFirstSale214[[#This Row],[Month]]+1,0)),tblSales315[[Date]:[Sales Person]],2,FALSE)</calculatedColumnFormula>
    </tableColumn>
  </tableColumns>
  <tableStyleInfo name="TableStyleLight13" showFirstColumn="0" showLastColumn="0" showRowStripes="1" showColumnStripes="1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62097218-D60B-46F3-A906-57B2E54C504D}" name="tblSales315" displayName="tblSales315" ref="E7:I1007" totalsRowShown="0">
  <autoFilter ref="E7:I1007" xr:uid="{B97DC2D7-E4D9-44CA-BBA1-C62F89705607}"/>
  <tableColumns count="5">
    <tableColumn id="1" xr3:uid="{4F881D6B-0BB2-4A82-8901-AC95C89BC527}" name="Trans ID"/>
    <tableColumn id="2" xr3:uid="{866B5903-4527-400D-9C9F-CAA70539925A}" name="Date"/>
    <tableColumn id="3" xr3:uid="{66DAB932-9D92-46B4-89F2-739E8E9E533D}" name="Sales Person"/>
    <tableColumn id="4" xr3:uid="{4478EA0A-7A08-488A-B710-C6C78AB6871D}" name="Customer"/>
    <tableColumn id="5" xr3:uid="{CE2FCF6D-D8F8-466D-9D4C-2A0146B92C4A}" name="Sales" dataCellStyle="Currency"/>
  </tableColumns>
  <tableStyleInfo name="TableStyleLight14" showFirstColumn="0" showLastColumn="0" showRowStripes="1" showColumnStripes="1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9FBDB732-8B82-4137-8217-BD266FD386E1}" name="tblFirstSale817" displayName="tblFirstSale817" ref="B10:D22" totalsRowShown="0">
  <autoFilter ref="B10:D22" xr:uid="{484B9B17-11A8-4361-9017-BC21404F0E6C}"/>
  <tableColumns count="3">
    <tableColumn id="1" xr3:uid="{4B3F5AAA-0768-4612-B17B-5298A5EA0423}" name="Month"/>
    <tableColumn id="4" xr3:uid="{E878F3C0-CE22-4907-AB08-16798F251F0F}" name="Month &amp; Rank" dataDxfId="11">
      <calculatedColumnFormula>tblFirstSale817[[#This Row],[Month]]&amp;"-"&amp;$C$8</calculatedColumnFormula>
    </tableColumn>
    <tableColumn id="2" xr3:uid="{1EC2EF65-B277-4A66-93CD-CA187B1B583B}" name="Sales Person" dataDxfId="10">
      <calculatedColumnFormula>VLOOKUP(tblFirstSale817[[#This Row],[Month &amp; Rank]],tblSales921[[Month &amp; Rank]:[Sales Person]],2,FALSE)</calculatedColumnFormula>
    </tableColumn>
  </tableColumns>
  <tableStyleInfo name="TableStyleLight13" showFirstColumn="0" showLastColumn="0" showRowStripes="1" showColumnStripes="1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E4D1CEFA-6979-45EE-B5FE-3DFCDA71B86E}" name="tblSales921" displayName="tblSales921" ref="F10:M1010" totalsRowShown="0">
  <autoFilter ref="F10:M1010" xr:uid="{B97DC2D7-E4D9-44CA-BBA1-C62F89705607}"/>
  <tableColumns count="8">
    <tableColumn id="1" xr3:uid="{372BEC71-3727-4934-B4A2-52C646786DD4}" name="Trans ID"/>
    <tableColumn id="2" xr3:uid="{A7478A9E-08D5-4B91-BED8-CD689CA600F2}" name="Date"/>
    <tableColumn id="7" xr3:uid="{FCB91C8F-9DE6-45A3-9174-8A318DFDFC9C}" name="Month" dataDxfId="9" dataCellStyle="Currency">
      <calculatedColumnFormula>MONTH(tblSales921[[#This Row],[Date]])</calculatedColumnFormula>
    </tableColumn>
    <tableColumn id="6" xr3:uid="{F9FF7BB0-24D3-4C23-AC25-3CF4702CA0D2}" name="Rank" dataDxfId="8">
      <calculatedColumnFormula>1+COUNTIFS(tblSales921[Date],"&lt;"&amp;tblSales921[[#This Row],[Date]],tblSales921[Month],tblSales921[[#This Row],[Month]])+COUNTIFS($G$11:G11,G11,$H$11:H11,H11)-1</calculatedColumnFormula>
    </tableColumn>
    <tableColumn id="8" xr3:uid="{ADC6022B-9E9C-4A7D-AEB4-125F03587F8E}" name="Month &amp; Rank" dataDxfId="7">
      <calculatedColumnFormula>tblSales921[[#This Row],[Month]]&amp;"-"&amp;tblSales921[[#This Row],[Rank]]</calculatedColumnFormula>
    </tableColumn>
    <tableColumn id="3" xr3:uid="{51D77057-092C-47D2-A085-ED8529524F4C}" name="Sales Person"/>
    <tableColumn id="4" xr3:uid="{43C7A748-34EB-439D-AF5F-A6294E32FC18}" name="Customer"/>
    <tableColumn id="5" xr3:uid="{ECA35178-1056-4C54-8F59-9111C7DEF2EF}" name="Sales" dataCellStyle="Currency"/>
  </tableColumns>
  <tableStyleInfo name="TableStyleLight14" showFirstColumn="0" showLastColumn="0" showRowStripes="1" showColumnStripes="1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65DCA273-70C9-42CB-95D8-FE73EF357DCC}" name="tblShirts" displayName="tblShirts" ref="B5:D17" totalsRowShown="0">
  <autoFilter ref="B5:D17" xr:uid="{484B9B17-11A8-4361-9017-BC21404F0E6C}"/>
  <tableColumns count="3">
    <tableColumn id="3" xr3:uid="{7771BFD9-3BA3-4163-A4B0-5E573776AA5D}" name="Month" dataDxfId="6"/>
    <tableColumn id="1" xr3:uid="{AEB787CF-C3F8-448F-9992-C62FECD1FEB9}" name="Color"/>
    <tableColumn id="2" xr3:uid="{9A01F123-C70D-4368-AF09-9FA72FA69409}" name="Qty" dataDxfId="5" dataCellStyle="Comma"/>
  </tableColumns>
  <tableStyleInfo name="TableStyleLight11" showFirstColumn="0" showLastColumn="0" showRowStripes="1" showColumnStripes="1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C2606E08-5034-4210-A6F7-7C5E1523DDD5}" name="tblFirstSale26" displayName="tblFirstSale26" ref="B7:E19" totalsRowShown="0">
  <autoFilter ref="B7:E19" xr:uid="{484B9B17-11A8-4361-9017-BC21404F0E6C}"/>
  <tableColumns count="4">
    <tableColumn id="1" xr3:uid="{5F4CCD29-110D-4D36-B01B-BE8220C43ED3}" name="Month"/>
    <tableColumn id="2" xr3:uid="{14F6C82B-ED59-4EF7-9F35-4C12E651A3EA}" name="East" dataDxfId="4">
      <calculatedColumnFormula>VLOOKUP(_xlfn.AGGREGATE(15,6,tblSales37[Date]/((MONTH(tblSales37[Date])=tblFirstSale26[[#This Row],[Month]])*(tblSales37[Region]=tblFirstSale26[[#Headers],[East]])),1),tblSales37[[Date]:[Sales Person]],2,FALSE)</calculatedColumnFormula>
    </tableColumn>
    <tableColumn id="4" xr3:uid="{71BECCCA-9E5D-4B1C-B85F-94541D253AB5}" name="North" dataDxfId="3">
      <calculatedColumnFormula>VLOOKUP(_xlfn.AGGREGATE(15,6,tblSales37[Date]/((MONTH(tblSales37[Date])=tblFirstSale26[[#This Row],[Month]])*(tblSales37[Region]=tblFirstSale26[[#Headers],[North]])),1),tblSales37[[Date]:[Sales Person]],2,FALSE)</calculatedColumnFormula>
    </tableColumn>
    <tableColumn id="5" xr3:uid="{535A7BFE-820B-42DA-B0B4-1639201DAFE1}" name="South" dataDxfId="2">
      <calculatedColumnFormula>VLOOKUP(_xlfn.AGGREGATE(15,6,tblSales37[Date]/((MONTH(tblSales37[Date])=tblFirstSale26[[#This Row],[Month]])*(tblSales37[Region]=tblFirstSale26[[#Headers],[South]])),1),tblSales37[[Date]:[Sales Person]],2,FALSE)</calculatedColumnFormula>
    </tableColumn>
  </tableColumns>
  <tableStyleInfo name="TableStyleLight13" showFirstColumn="0" showLastColumn="0" showRowStripes="1" showColumnStripes="1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9361C97-8267-4186-8F6E-2BCB2E47BCD5}" name="tblSales37" displayName="tblSales37" ref="G7:L1008" totalsRowCount="1">
  <autoFilter ref="G7:L1007" xr:uid="{B97DC2D7-E4D9-44CA-BBA1-C62F89705607}"/>
  <sortState xmlns:xlrd2="http://schemas.microsoft.com/office/spreadsheetml/2017/richdata2" ref="G8:L1007">
    <sortCondition ref="G7:G1007"/>
  </sortState>
  <tableColumns count="6">
    <tableColumn id="1" xr3:uid="{75066F0D-434D-4DE8-ACED-53C7B46AB899}" name="Trans ID" totalsRowLabel="Total"/>
    <tableColumn id="2" xr3:uid="{71352EF3-2ECB-4770-A90C-A24D674D1762}" name="Date"/>
    <tableColumn id="3" xr3:uid="{9B4923C8-F20B-46D8-BAE3-6A18FAF20DB7}" name="Sales Person"/>
    <tableColumn id="6" xr3:uid="{39B10653-95E5-4EFA-8E70-9E4309D5840C}" name="Region" dataDxfId="1"/>
    <tableColumn id="4" xr3:uid="{FE0498BD-DB81-4937-A8FA-551D18F2181C}" name="Customer" totalsRowFunction="sum"/>
    <tableColumn id="5" xr3:uid="{5E51DDB6-ECCF-447A-848F-65C0E672128D}" name="Sales" totalsRowFunction="sum" totalsRowDxfId="0" dataCellStyle="Currency"/>
  </tableColumns>
  <tableStyleInfo name="TableStyleLight14" showFirstColumn="0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Relationship Id="rId4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Relationship Id="rId4" Type="http://schemas.openxmlformats.org/officeDocument/2006/relationships/table" Target="../tables/table7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Relationship Id="rId4" Type="http://schemas.openxmlformats.org/officeDocument/2006/relationships/table" Target="../tables/table9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Relationship Id="rId4" Type="http://schemas.openxmlformats.org/officeDocument/2006/relationships/table" Target="../tables/table11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Relationship Id="rId4" Type="http://schemas.openxmlformats.org/officeDocument/2006/relationships/table" Target="../tables/table13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.x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Relationship Id="rId4" Type="http://schemas.openxmlformats.org/officeDocument/2006/relationships/table" Target="../tables/table15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Relationship Id="rId6" Type="http://schemas.openxmlformats.org/officeDocument/2006/relationships/comments" Target="../comments1.xml"/><Relationship Id="rId5" Type="http://schemas.openxmlformats.org/officeDocument/2006/relationships/table" Target="../tables/table17.xml"/><Relationship Id="rId4" Type="http://schemas.openxmlformats.org/officeDocument/2006/relationships/table" Target="../tables/table16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8.x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9.x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Relationship Id="rId4" Type="http://schemas.openxmlformats.org/officeDocument/2006/relationships/table" Target="../tables/table20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xcelcampus.com/functions/how-dates-work-in-excel/" TargetMode="External"/><Relationship Id="rId2" Type="http://schemas.openxmlformats.org/officeDocument/2006/relationships/hyperlink" Target="https://www.excelcampus.com/free" TargetMode="External"/><Relationship Id="rId1" Type="http://schemas.openxmlformats.org/officeDocument/2006/relationships/hyperlink" Target="https://www.excelcampus.com/functions/formula-challenge-first-sale-each-month/" TargetMode="External"/><Relationship Id="rId5" Type="http://schemas.openxmlformats.org/officeDocument/2006/relationships/hyperlink" Target="https://www.excelcampus.com/library/turn-off-structured-references-table-formulas/" TargetMode="External"/><Relationship Id="rId4" Type="http://schemas.openxmlformats.org/officeDocument/2006/relationships/hyperlink" Target="https://www.excelcampus.com/tables/excel-tables-tutorial-vide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80328-8ADB-45F1-8CF1-C7CFC0621D33}">
  <sheetPr>
    <tabColor rgb="FF00B050"/>
  </sheetPr>
  <dimension ref="B1:Y10"/>
  <sheetViews>
    <sheetView tabSelected="1" workbookViewId="0">
      <selection activeCell="G21" sqref="G21"/>
    </sheetView>
  </sheetViews>
  <sheetFormatPr defaultRowHeight="15" x14ac:dyDescent="0.25"/>
  <sheetData>
    <row r="1" spans="2:25" s="23" customFormat="1" x14ac:dyDescent="0.25"/>
    <row r="2" spans="2:25" s="23" customFormat="1" x14ac:dyDescent="0.25"/>
    <row r="3" spans="2:25" s="23" customFormat="1" ht="18" x14ac:dyDescent="0.35">
      <c r="T3" s="24"/>
      <c r="U3" s="24"/>
      <c r="V3" s="24"/>
      <c r="W3" s="24"/>
      <c r="X3" s="24"/>
      <c r="Y3" s="24"/>
    </row>
    <row r="4" spans="2:25" s="23" customFormat="1" ht="18" x14ac:dyDescent="0.35">
      <c r="T4" s="25"/>
    </row>
    <row r="5" spans="2:25" s="23" customFormat="1" x14ac:dyDescent="0.25"/>
    <row r="6" spans="2:25" s="23" customFormat="1" ht="15.75" x14ac:dyDescent="0.25">
      <c r="U6" s="26"/>
    </row>
    <row r="7" spans="2:25" s="23" customFormat="1" x14ac:dyDescent="0.25"/>
    <row r="8" spans="2:25" s="23" customFormat="1" ht="16.5" x14ac:dyDescent="0.3">
      <c r="B8" s="27"/>
      <c r="C8" s="27"/>
      <c r="D8" s="27"/>
      <c r="E8" s="27"/>
      <c r="F8" s="27"/>
      <c r="G8" s="27"/>
      <c r="H8" s="27"/>
      <c r="I8" s="27"/>
      <c r="J8" s="27"/>
    </row>
    <row r="9" spans="2:25" s="23" customFormat="1" ht="16.5" x14ac:dyDescent="0.3">
      <c r="B9" s="27"/>
      <c r="C9" s="27"/>
      <c r="D9" s="27"/>
      <c r="E9" s="27"/>
      <c r="F9" s="27"/>
      <c r="G9" s="27"/>
      <c r="H9" s="27"/>
      <c r="I9" s="27"/>
      <c r="J9" s="27"/>
    </row>
    <row r="10" spans="2:25" s="29" customFormat="1" ht="16.5" x14ac:dyDescent="0.3">
      <c r="B10" s="28"/>
      <c r="C10" s="28"/>
      <c r="D10" s="28"/>
      <c r="E10" s="28"/>
      <c r="F10" s="28"/>
      <c r="G10" s="28"/>
      <c r="H10" s="28"/>
      <c r="I10" s="28"/>
      <c r="J10" s="28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C62EF-8850-4D05-8426-943B073FDECC}">
  <sheetPr codeName="Sheet6"/>
  <dimension ref="A1:I1007"/>
  <sheetViews>
    <sheetView showGridLines="0" workbookViewId="0">
      <selection activeCell="C8" sqref="C8"/>
    </sheetView>
  </sheetViews>
  <sheetFormatPr defaultRowHeight="15" x14ac:dyDescent="0.25"/>
  <cols>
    <col min="1" max="1" width="1.7109375" customWidth="1"/>
    <col min="2" max="2" width="9.140625" customWidth="1"/>
    <col min="3" max="3" width="17.28515625" customWidth="1"/>
    <col min="4" max="4" width="6.7109375" customWidth="1"/>
    <col min="5" max="5" width="10.28515625" bestFit="1" customWidth="1"/>
    <col min="6" max="6" width="20" bestFit="1" customWidth="1"/>
    <col min="7" max="7" width="18.140625" bestFit="1" customWidth="1"/>
    <col min="8" max="8" width="14.5703125" bestFit="1" customWidth="1"/>
    <col min="9" max="9" width="11.5703125" bestFit="1" customWidth="1"/>
  </cols>
  <sheetData>
    <row r="1" spans="1:9" s="4" customFormat="1" ht="24" customHeight="1" x14ac:dyDescent="0.3">
      <c r="A1" s="3" t="s">
        <v>372</v>
      </c>
      <c r="I1" s="5" t="s">
        <v>376</v>
      </c>
    </row>
    <row r="3" spans="1:9" x14ac:dyDescent="0.25">
      <c r="B3" s="1" t="s">
        <v>373</v>
      </c>
    </row>
    <row r="4" spans="1:9" x14ac:dyDescent="0.25">
      <c r="B4" s="7" t="s">
        <v>375</v>
      </c>
    </row>
    <row r="5" spans="1:9" x14ac:dyDescent="0.25">
      <c r="B5" s="7" t="s">
        <v>377</v>
      </c>
    </row>
    <row r="7" spans="1:9" x14ac:dyDescent="0.25">
      <c r="B7" t="s">
        <v>374</v>
      </c>
      <c r="C7" t="s">
        <v>2</v>
      </c>
      <c r="E7" t="s">
        <v>0</v>
      </c>
      <c r="F7" t="s">
        <v>1</v>
      </c>
      <c r="G7" t="s">
        <v>2</v>
      </c>
      <c r="H7" t="s">
        <v>3</v>
      </c>
      <c r="I7" t="s">
        <v>4</v>
      </c>
    </row>
    <row r="8" spans="1:9" x14ac:dyDescent="0.25">
      <c r="B8">
        <v>1</v>
      </c>
      <c r="E8">
        <v>10001</v>
      </c>
      <c r="F8" s="2">
        <v>42106.874930555554</v>
      </c>
      <c r="G8" t="s">
        <v>5</v>
      </c>
      <c r="H8" t="s">
        <v>6</v>
      </c>
      <c r="I8" s="6">
        <v>45912.74</v>
      </c>
    </row>
    <row r="9" spans="1:9" x14ac:dyDescent="0.25">
      <c r="B9">
        <v>2</v>
      </c>
      <c r="E9">
        <v>10002</v>
      </c>
      <c r="F9" s="2">
        <v>42108.824687499997</v>
      </c>
      <c r="G9" t="s">
        <v>7</v>
      </c>
      <c r="H9" t="s">
        <v>8</v>
      </c>
      <c r="I9" s="6">
        <v>9464.89</v>
      </c>
    </row>
    <row r="10" spans="1:9" x14ac:dyDescent="0.25">
      <c r="B10">
        <v>3</v>
      </c>
      <c r="E10">
        <v>10003</v>
      </c>
      <c r="F10" s="2">
        <v>42347.5934837963</v>
      </c>
      <c r="G10" t="s">
        <v>9</v>
      </c>
      <c r="H10" t="s">
        <v>10</v>
      </c>
      <c r="I10" s="6">
        <v>18259.45</v>
      </c>
    </row>
    <row r="11" spans="1:9" x14ac:dyDescent="0.25">
      <c r="B11">
        <v>4</v>
      </c>
      <c r="E11">
        <v>10004</v>
      </c>
      <c r="F11" s="2">
        <v>42160.577407407407</v>
      </c>
      <c r="G11" t="s">
        <v>11</v>
      </c>
      <c r="H11" t="s">
        <v>12</v>
      </c>
      <c r="I11" s="6">
        <v>54377.01</v>
      </c>
    </row>
    <row r="12" spans="1:9" x14ac:dyDescent="0.25">
      <c r="B12">
        <v>5</v>
      </c>
      <c r="E12">
        <v>10005</v>
      </c>
      <c r="F12" s="2">
        <v>42133.455185185187</v>
      </c>
      <c r="G12" t="s">
        <v>13</v>
      </c>
      <c r="H12" t="s">
        <v>14</v>
      </c>
      <c r="I12" s="6">
        <v>1673.84</v>
      </c>
    </row>
    <row r="13" spans="1:9" x14ac:dyDescent="0.25">
      <c r="B13">
        <v>6</v>
      </c>
      <c r="E13">
        <v>10006</v>
      </c>
      <c r="F13" s="2">
        <v>42351.509027777778</v>
      </c>
      <c r="G13" t="s">
        <v>15</v>
      </c>
      <c r="H13" t="s">
        <v>16</v>
      </c>
      <c r="I13" s="6">
        <v>56321.3</v>
      </c>
    </row>
    <row r="14" spans="1:9" x14ac:dyDescent="0.25">
      <c r="B14">
        <v>7</v>
      </c>
      <c r="E14">
        <v>10007</v>
      </c>
      <c r="F14" s="2">
        <v>42055.244212962964</v>
      </c>
      <c r="G14" t="s">
        <v>17</v>
      </c>
      <c r="H14" t="s">
        <v>18</v>
      </c>
      <c r="I14" s="6">
        <v>86340.2</v>
      </c>
    </row>
    <row r="15" spans="1:9" x14ac:dyDescent="0.25">
      <c r="B15">
        <v>8</v>
      </c>
      <c r="E15">
        <v>10008</v>
      </c>
      <c r="F15" s="2">
        <v>42263.847581018519</v>
      </c>
      <c r="G15" t="s">
        <v>7</v>
      </c>
      <c r="H15" t="s">
        <v>19</v>
      </c>
      <c r="I15" s="6">
        <v>99576.35</v>
      </c>
    </row>
    <row r="16" spans="1:9" x14ac:dyDescent="0.25">
      <c r="B16">
        <v>9</v>
      </c>
      <c r="E16">
        <v>10009</v>
      </c>
      <c r="F16" s="2">
        <v>42089.456412037034</v>
      </c>
      <c r="G16" t="s">
        <v>20</v>
      </c>
      <c r="H16" t="s">
        <v>21</v>
      </c>
      <c r="I16" s="6">
        <v>88985.07</v>
      </c>
    </row>
    <row r="17" spans="2:9" x14ac:dyDescent="0.25">
      <c r="B17">
        <v>10</v>
      </c>
      <c r="E17">
        <v>10010</v>
      </c>
      <c r="F17" s="2">
        <v>42209.582604166666</v>
      </c>
      <c r="G17" t="s">
        <v>9</v>
      </c>
      <c r="H17" t="s">
        <v>22</v>
      </c>
      <c r="I17" s="6">
        <v>94315.47</v>
      </c>
    </row>
    <row r="18" spans="2:9" x14ac:dyDescent="0.25">
      <c r="B18">
        <v>11</v>
      </c>
      <c r="E18">
        <v>10011</v>
      </c>
      <c r="F18" s="2">
        <v>42288.243854166663</v>
      </c>
      <c r="G18" t="s">
        <v>23</v>
      </c>
      <c r="H18" t="s">
        <v>24</v>
      </c>
      <c r="I18" s="6">
        <v>43426.11</v>
      </c>
    </row>
    <row r="19" spans="2:9" x14ac:dyDescent="0.25">
      <c r="B19">
        <v>12</v>
      </c>
      <c r="E19">
        <v>10012</v>
      </c>
      <c r="F19" s="2">
        <v>42038.002847222226</v>
      </c>
      <c r="G19" t="s">
        <v>9</v>
      </c>
      <c r="H19" t="s">
        <v>25</v>
      </c>
      <c r="I19" s="6">
        <v>79598.86</v>
      </c>
    </row>
    <row r="20" spans="2:9" x14ac:dyDescent="0.25">
      <c r="E20">
        <v>10013</v>
      </c>
      <c r="F20" s="2">
        <v>42134.24962962963</v>
      </c>
      <c r="G20" t="s">
        <v>26</v>
      </c>
      <c r="H20" t="s">
        <v>27</v>
      </c>
      <c r="I20" s="6">
        <v>20768.87</v>
      </c>
    </row>
    <row r="21" spans="2:9" x14ac:dyDescent="0.25">
      <c r="E21">
        <v>10014</v>
      </c>
      <c r="F21" s="2">
        <v>42300.721655092595</v>
      </c>
      <c r="G21" t="s">
        <v>9</v>
      </c>
      <c r="H21" t="s">
        <v>21</v>
      </c>
      <c r="I21" s="6">
        <v>73083.38</v>
      </c>
    </row>
    <row r="22" spans="2:9" x14ac:dyDescent="0.25">
      <c r="E22">
        <v>10015</v>
      </c>
      <c r="F22" s="2">
        <v>42227.90116898148</v>
      </c>
      <c r="G22" t="s">
        <v>9</v>
      </c>
      <c r="H22" t="s">
        <v>28</v>
      </c>
      <c r="I22" s="6">
        <v>59445.8</v>
      </c>
    </row>
    <row r="23" spans="2:9" x14ac:dyDescent="0.25">
      <c r="E23">
        <v>10016</v>
      </c>
      <c r="F23" s="2">
        <v>42021.871064814812</v>
      </c>
      <c r="G23" t="s">
        <v>29</v>
      </c>
      <c r="H23" t="s">
        <v>30</v>
      </c>
      <c r="I23" s="6">
        <v>5145.53</v>
      </c>
    </row>
    <row r="24" spans="2:9" x14ac:dyDescent="0.25">
      <c r="E24">
        <v>10017</v>
      </c>
      <c r="F24" s="2">
        <v>42242.175740740742</v>
      </c>
      <c r="G24" t="s">
        <v>29</v>
      </c>
      <c r="H24" t="s">
        <v>31</v>
      </c>
      <c r="I24" s="6">
        <v>25194.6</v>
      </c>
    </row>
    <row r="25" spans="2:9" x14ac:dyDescent="0.25">
      <c r="E25">
        <v>10018</v>
      </c>
      <c r="F25" s="2">
        <v>42095.735335648147</v>
      </c>
      <c r="G25" t="s">
        <v>26</v>
      </c>
      <c r="H25" t="s">
        <v>32</v>
      </c>
      <c r="I25" s="6">
        <v>72960.95</v>
      </c>
    </row>
    <row r="26" spans="2:9" x14ac:dyDescent="0.25">
      <c r="E26">
        <v>10019</v>
      </c>
      <c r="F26" s="2">
        <v>42310.556956018518</v>
      </c>
      <c r="G26" t="s">
        <v>5</v>
      </c>
      <c r="H26" t="s">
        <v>33</v>
      </c>
      <c r="I26" s="6">
        <v>87176.36</v>
      </c>
    </row>
    <row r="27" spans="2:9" x14ac:dyDescent="0.25">
      <c r="E27">
        <v>10020</v>
      </c>
      <c r="F27" s="2">
        <v>42222.7</v>
      </c>
      <c r="G27" t="s">
        <v>11</v>
      </c>
      <c r="H27" t="s">
        <v>34</v>
      </c>
      <c r="I27" s="6">
        <v>21411.46</v>
      </c>
    </row>
    <row r="28" spans="2:9" x14ac:dyDescent="0.25">
      <c r="E28">
        <v>10021</v>
      </c>
      <c r="F28" s="2">
        <v>42292.315138888887</v>
      </c>
      <c r="G28" t="s">
        <v>35</v>
      </c>
      <c r="H28" t="s">
        <v>36</v>
      </c>
      <c r="I28" s="6">
        <v>44977.03</v>
      </c>
    </row>
    <row r="29" spans="2:9" x14ac:dyDescent="0.25">
      <c r="E29">
        <v>10022</v>
      </c>
      <c r="F29" s="2">
        <v>42146.056863425925</v>
      </c>
      <c r="G29" t="s">
        <v>17</v>
      </c>
      <c r="H29" t="s">
        <v>37</v>
      </c>
      <c r="I29" s="6">
        <v>43118.2</v>
      </c>
    </row>
    <row r="30" spans="2:9" x14ac:dyDescent="0.25">
      <c r="E30">
        <v>10023</v>
      </c>
      <c r="F30" s="2">
        <v>42095.735335648147</v>
      </c>
      <c r="G30" t="s">
        <v>38</v>
      </c>
      <c r="H30" t="s">
        <v>39</v>
      </c>
      <c r="I30" s="6">
        <v>42462.42</v>
      </c>
    </row>
    <row r="31" spans="2:9" x14ac:dyDescent="0.25">
      <c r="E31">
        <v>10024</v>
      </c>
      <c r="F31" s="2">
        <v>42082.030231481483</v>
      </c>
      <c r="G31" t="s">
        <v>11</v>
      </c>
      <c r="H31" t="s">
        <v>27</v>
      </c>
      <c r="I31" s="6">
        <v>51761.98</v>
      </c>
    </row>
    <row r="32" spans="2:9" x14ac:dyDescent="0.25">
      <c r="E32">
        <v>10025</v>
      </c>
      <c r="F32" s="2">
        <v>42074.135046296295</v>
      </c>
      <c r="G32" t="s">
        <v>20</v>
      </c>
      <c r="H32" t="s">
        <v>33</v>
      </c>
      <c r="I32" s="6">
        <v>55897.45</v>
      </c>
    </row>
    <row r="33" spans="5:9" x14ac:dyDescent="0.25">
      <c r="E33">
        <v>10026</v>
      </c>
      <c r="F33" s="2">
        <v>42127.935023148151</v>
      </c>
      <c r="G33" t="s">
        <v>40</v>
      </c>
      <c r="H33" t="s">
        <v>41</v>
      </c>
      <c r="I33" s="6">
        <v>25131.759999999998</v>
      </c>
    </row>
    <row r="34" spans="5:9" x14ac:dyDescent="0.25">
      <c r="E34">
        <v>10027</v>
      </c>
      <c r="F34" s="2">
        <v>42247.669039351851</v>
      </c>
      <c r="G34" t="s">
        <v>5</v>
      </c>
      <c r="H34" t="s">
        <v>42</v>
      </c>
      <c r="I34" s="6">
        <v>97359.23</v>
      </c>
    </row>
    <row r="35" spans="5:9" x14ac:dyDescent="0.25">
      <c r="E35">
        <v>10028</v>
      </c>
      <c r="F35" s="2">
        <v>42209.15148148148</v>
      </c>
      <c r="G35" t="s">
        <v>11</v>
      </c>
      <c r="H35" t="s">
        <v>43</v>
      </c>
      <c r="I35" s="6">
        <v>56647.95</v>
      </c>
    </row>
    <row r="36" spans="5:9" x14ac:dyDescent="0.25">
      <c r="E36">
        <v>10029</v>
      </c>
      <c r="F36" s="2">
        <v>42188.632789351854</v>
      </c>
      <c r="G36" t="s">
        <v>20</v>
      </c>
      <c r="H36" t="s">
        <v>44</v>
      </c>
      <c r="I36" s="6">
        <v>72399.37</v>
      </c>
    </row>
    <row r="37" spans="5:9" x14ac:dyDescent="0.25">
      <c r="E37">
        <v>10030</v>
      </c>
      <c r="F37" s="2">
        <v>42064.76253472222</v>
      </c>
      <c r="G37" t="s">
        <v>45</v>
      </c>
      <c r="H37" t="s">
        <v>46</v>
      </c>
      <c r="I37" s="6">
        <v>58234.73</v>
      </c>
    </row>
    <row r="38" spans="5:9" x14ac:dyDescent="0.25">
      <c r="E38">
        <v>10031</v>
      </c>
      <c r="F38" s="2">
        <v>42281.845914351848</v>
      </c>
      <c r="G38" t="s">
        <v>17</v>
      </c>
      <c r="H38" t="s">
        <v>47</v>
      </c>
      <c r="I38" s="6">
        <v>59828.91</v>
      </c>
    </row>
    <row r="39" spans="5:9" x14ac:dyDescent="0.25">
      <c r="E39">
        <v>10032</v>
      </c>
      <c r="F39" s="2">
        <v>42172.347986111112</v>
      </c>
      <c r="G39" t="s">
        <v>20</v>
      </c>
      <c r="H39" t="s">
        <v>18</v>
      </c>
      <c r="I39" s="6">
        <v>60105.68</v>
      </c>
    </row>
    <row r="40" spans="5:9" x14ac:dyDescent="0.25">
      <c r="E40">
        <v>10033</v>
      </c>
      <c r="F40" s="2">
        <v>42301.145567129628</v>
      </c>
      <c r="G40" t="s">
        <v>38</v>
      </c>
      <c r="H40" t="s">
        <v>48</v>
      </c>
      <c r="I40" s="6">
        <v>14761.55</v>
      </c>
    </row>
    <row r="41" spans="5:9" x14ac:dyDescent="0.25">
      <c r="E41">
        <v>10034</v>
      </c>
      <c r="F41" s="2">
        <v>42343.193923611114</v>
      </c>
      <c r="G41" t="s">
        <v>20</v>
      </c>
      <c r="H41" t="s">
        <v>49</v>
      </c>
      <c r="I41" s="6">
        <v>17605</v>
      </c>
    </row>
    <row r="42" spans="5:9" x14ac:dyDescent="0.25">
      <c r="E42">
        <v>10035</v>
      </c>
      <c r="F42" s="2">
        <v>42305.918703703705</v>
      </c>
      <c r="G42" t="s">
        <v>11</v>
      </c>
      <c r="H42" t="s">
        <v>50</v>
      </c>
      <c r="I42" s="6">
        <v>22191.18</v>
      </c>
    </row>
    <row r="43" spans="5:9" x14ac:dyDescent="0.25">
      <c r="E43">
        <v>10036</v>
      </c>
      <c r="F43" s="2">
        <v>42200.667523148149</v>
      </c>
      <c r="G43" t="s">
        <v>9</v>
      </c>
      <c r="H43" t="s">
        <v>51</v>
      </c>
      <c r="I43" s="6">
        <v>73944.66</v>
      </c>
    </row>
    <row r="44" spans="5:9" x14ac:dyDescent="0.25">
      <c r="E44">
        <v>10037</v>
      </c>
      <c r="F44" s="2">
        <v>42170.702557870369</v>
      </c>
      <c r="G44" t="s">
        <v>52</v>
      </c>
      <c r="H44" t="s">
        <v>53</v>
      </c>
      <c r="I44" s="6">
        <v>21494.7</v>
      </c>
    </row>
    <row r="45" spans="5:9" x14ac:dyDescent="0.25">
      <c r="E45">
        <v>10038</v>
      </c>
      <c r="F45" s="2">
        <v>42042.140428240738</v>
      </c>
      <c r="G45" t="s">
        <v>23</v>
      </c>
      <c r="H45" t="s">
        <v>54</v>
      </c>
      <c r="I45" s="6">
        <v>64127.96</v>
      </c>
    </row>
    <row r="46" spans="5:9" x14ac:dyDescent="0.25">
      <c r="E46">
        <v>10039</v>
      </c>
      <c r="F46" s="2">
        <v>42085.269212962965</v>
      </c>
      <c r="G46" t="s">
        <v>13</v>
      </c>
      <c r="H46" t="s">
        <v>55</v>
      </c>
      <c r="I46" s="6">
        <v>47714.79</v>
      </c>
    </row>
    <row r="47" spans="5:9" x14ac:dyDescent="0.25">
      <c r="E47">
        <v>10040</v>
      </c>
      <c r="F47" s="2">
        <v>42098.170960648145</v>
      </c>
      <c r="G47" t="s">
        <v>15</v>
      </c>
      <c r="H47" t="s">
        <v>56</v>
      </c>
      <c r="I47" s="6">
        <v>3713.03</v>
      </c>
    </row>
    <row r="48" spans="5:9" x14ac:dyDescent="0.25">
      <c r="E48">
        <v>10041</v>
      </c>
      <c r="F48" s="2">
        <v>42182.629699074074</v>
      </c>
      <c r="G48" t="s">
        <v>45</v>
      </c>
      <c r="H48" t="s">
        <v>57</v>
      </c>
      <c r="I48" s="6">
        <v>57210.74</v>
      </c>
    </row>
    <row r="49" spans="5:9" x14ac:dyDescent="0.25">
      <c r="E49">
        <v>10042</v>
      </c>
      <c r="F49" s="2">
        <v>42099.852187500001</v>
      </c>
      <c r="G49" t="s">
        <v>17</v>
      </c>
      <c r="H49" t="s">
        <v>58</v>
      </c>
      <c r="I49" s="6">
        <v>78795.64</v>
      </c>
    </row>
    <row r="50" spans="5:9" x14ac:dyDescent="0.25">
      <c r="E50">
        <v>10043</v>
      </c>
      <c r="F50" s="2">
        <v>42135.839884259258</v>
      </c>
      <c r="G50" t="s">
        <v>11</v>
      </c>
      <c r="H50" t="s">
        <v>59</v>
      </c>
      <c r="I50" s="6">
        <v>58747.97</v>
      </c>
    </row>
    <row r="51" spans="5:9" x14ac:dyDescent="0.25">
      <c r="E51">
        <v>10044</v>
      </c>
      <c r="F51" s="2">
        <v>42117.301898148151</v>
      </c>
      <c r="G51" t="s">
        <v>7</v>
      </c>
      <c r="H51" t="s">
        <v>60</v>
      </c>
      <c r="I51" s="6">
        <v>81690.89</v>
      </c>
    </row>
    <row r="52" spans="5:9" x14ac:dyDescent="0.25">
      <c r="E52">
        <v>10045</v>
      </c>
      <c r="F52" s="2">
        <v>42250.009641203702</v>
      </c>
      <c r="G52" t="s">
        <v>61</v>
      </c>
      <c r="H52" t="s">
        <v>62</v>
      </c>
      <c r="I52" s="6">
        <v>87950.36</v>
      </c>
    </row>
    <row r="53" spans="5:9" x14ac:dyDescent="0.25">
      <c r="E53">
        <v>10046</v>
      </c>
      <c r="F53" s="2">
        <v>42223.367337962962</v>
      </c>
      <c r="G53" t="s">
        <v>7</v>
      </c>
      <c r="H53" t="s">
        <v>63</v>
      </c>
      <c r="I53" s="6">
        <v>43688.75</v>
      </c>
    </row>
    <row r="54" spans="5:9" x14ac:dyDescent="0.25">
      <c r="E54">
        <v>10047</v>
      </c>
      <c r="F54" s="2">
        <v>42062.025266203702</v>
      </c>
      <c r="G54" t="s">
        <v>52</v>
      </c>
      <c r="H54" t="s">
        <v>64</v>
      </c>
      <c r="I54" s="6">
        <v>88930.52</v>
      </c>
    </row>
    <row r="55" spans="5:9" x14ac:dyDescent="0.25">
      <c r="E55">
        <v>10048</v>
      </c>
      <c r="F55" s="2">
        <v>42189.578472222223</v>
      </c>
      <c r="G55" t="s">
        <v>35</v>
      </c>
      <c r="H55" t="s">
        <v>65</v>
      </c>
      <c r="I55" s="6">
        <v>38944.75</v>
      </c>
    </row>
    <row r="56" spans="5:9" x14ac:dyDescent="0.25">
      <c r="E56">
        <v>10049</v>
      </c>
      <c r="F56" s="2">
        <v>42307.01457175926</v>
      </c>
      <c r="G56" t="s">
        <v>66</v>
      </c>
      <c r="H56" t="s">
        <v>67</v>
      </c>
      <c r="I56" s="6">
        <v>95060.08</v>
      </c>
    </row>
    <row r="57" spans="5:9" x14ac:dyDescent="0.25">
      <c r="E57">
        <v>10050</v>
      </c>
      <c r="F57" s="2">
        <v>42355.584918981483</v>
      </c>
      <c r="G57" t="s">
        <v>26</v>
      </c>
      <c r="H57" t="s">
        <v>12</v>
      </c>
      <c r="I57" s="6">
        <v>34238.68</v>
      </c>
    </row>
    <row r="58" spans="5:9" x14ac:dyDescent="0.25">
      <c r="E58">
        <v>10051</v>
      </c>
      <c r="F58" s="2">
        <v>42278.367256944446</v>
      </c>
      <c r="G58" t="s">
        <v>45</v>
      </c>
      <c r="H58" t="s">
        <v>68</v>
      </c>
      <c r="I58" s="6">
        <v>17486.39</v>
      </c>
    </row>
    <row r="59" spans="5:9" x14ac:dyDescent="0.25">
      <c r="E59">
        <v>10052</v>
      </c>
      <c r="F59" s="2">
        <v>42180.183935185189</v>
      </c>
      <c r="G59" t="s">
        <v>66</v>
      </c>
      <c r="H59" t="s">
        <v>69</v>
      </c>
      <c r="I59" s="6">
        <v>79800.39</v>
      </c>
    </row>
    <row r="60" spans="5:9" x14ac:dyDescent="0.25">
      <c r="E60">
        <v>10053</v>
      </c>
      <c r="F60" s="2">
        <v>42300.618842592594</v>
      </c>
      <c r="G60" t="s">
        <v>35</v>
      </c>
      <c r="H60" t="s">
        <v>70</v>
      </c>
      <c r="I60" s="6">
        <v>11423.94</v>
      </c>
    </row>
    <row r="61" spans="5:9" x14ac:dyDescent="0.25">
      <c r="E61">
        <v>10054</v>
      </c>
      <c r="F61" s="2">
        <v>42347.688726851855</v>
      </c>
      <c r="G61" t="s">
        <v>5</v>
      </c>
      <c r="H61" t="s">
        <v>71</v>
      </c>
      <c r="I61" s="6">
        <v>43308.07</v>
      </c>
    </row>
    <row r="62" spans="5:9" x14ac:dyDescent="0.25">
      <c r="E62">
        <v>10055</v>
      </c>
      <c r="F62" s="2">
        <v>42274.847511574073</v>
      </c>
      <c r="G62" t="s">
        <v>15</v>
      </c>
      <c r="H62" t="s">
        <v>72</v>
      </c>
      <c r="I62" s="6">
        <v>90501.06</v>
      </c>
    </row>
    <row r="63" spans="5:9" x14ac:dyDescent="0.25">
      <c r="E63">
        <v>10056</v>
      </c>
      <c r="F63" s="2">
        <v>42143.738865740743</v>
      </c>
      <c r="G63" t="s">
        <v>23</v>
      </c>
      <c r="H63" t="s">
        <v>73</v>
      </c>
      <c r="I63" s="6">
        <v>17664.3</v>
      </c>
    </row>
    <row r="64" spans="5:9" x14ac:dyDescent="0.25">
      <c r="E64">
        <v>10057</v>
      </c>
      <c r="F64" s="2">
        <v>42214.057858796295</v>
      </c>
      <c r="G64" t="s">
        <v>15</v>
      </c>
      <c r="H64" t="s">
        <v>74</v>
      </c>
      <c r="I64" s="6">
        <v>10378.18</v>
      </c>
    </row>
    <row r="65" spans="5:9" x14ac:dyDescent="0.25">
      <c r="E65">
        <v>10058</v>
      </c>
      <c r="F65" s="2">
        <v>42262.941712962966</v>
      </c>
      <c r="G65" t="s">
        <v>66</v>
      </c>
      <c r="H65" t="s">
        <v>75</v>
      </c>
      <c r="I65" s="6">
        <v>65398.82</v>
      </c>
    </row>
    <row r="66" spans="5:9" x14ac:dyDescent="0.25">
      <c r="E66">
        <v>10059</v>
      </c>
      <c r="F66" s="2">
        <v>42137.677245370367</v>
      </c>
      <c r="G66" t="s">
        <v>40</v>
      </c>
      <c r="H66" t="s">
        <v>76</v>
      </c>
      <c r="I66" s="6">
        <v>32815.199999999997</v>
      </c>
    </row>
    <row r="67" spans="5:9" x14ac:dyDescent="0.25">
      <c r="E67">
        <v>10060</v>
      </c>
      <c r="F67" s="2">
        <v>42132.023506944446</v>
      </c>
      <c r="G67" t="s">
        <v>35</v>
      </c>
      <c r="H67" t="s">
        <v>77</v>
      </c>
      <c r="I67" s="6">
        <v>24824.11</v>
      </c>
    </row>
    <row r="68" spans="5:9" x14ac:dyDescent="0.25">
      <c r="E68">
        <v>10061</v>
      </c>
      <c r="F68" s="2">
        <v>42358.782962962963</v>
      </c>
      <c r="G68" t="s">
        <v>40</v>
      </c>
      <c r="H68" t="s">
        <v>78</v>
      </c>
      <c r="I68" s="6">
        <v>62313.51</v>
      </c>
    </row>
    <row r="69" spans="5:9" x14ac:dyDescent="0.25">
      <c r="E69">
        <v>10062</v>
      </c>
      <c r="F69" s="2">
        <v>42263.651018518518</v>
      </c>
      <c r="G69" t="s">
        <v>66</v>
      </c>
      <c r="H69" t="s">
        <v>79</v>
      </c>
      <c r="I69" s="6">
        <v>89948.39</v>
      </c>
    </row>
    <row r="70" spans="5:9" x14ac:dyDescent="0.25">
      <c r="E70">
        <v>10063</v>
      </c>
      <c r="F70" s="2">
        <v>42348.304583333331</v>
      </c>
      <c r="G70" t="s">
        <v>26</v>
      </c>
      <c r="H70" t="s">
        <v>80</v>
      </c>
      <c r="I70" s="6">
        <v>52385.440000000002</v>
      </c>
    </row>
    <row r="71" spans="5:9" x14ac:dyDescent="0.25">
      <c r="E71">
        <v>10064</v>
      </c>
      <c r="F71" s="2">
        <v>42120.777928240743</v>
      </c>
      <c r="G71" t="s">
        <v>61</v>
      </c>
      <c r="H71" t="s">
        <v>81</v>
      </c>
      <c r="I71" s="6">
        <v>1142.24</v>
      </c>
    </row>
    <row r="72" spans="5:9" x14ac:dyDescent="0.25">
      <c r="E72">
        <v>10065</v>
      </c>
      <c r="F72" s="2">
        <v>42296.397199074076</v>
      </c>
      <c r="G72" t="s">
        <v>45</v>
      </c>
      <c r="H72" t="s">
        <v>82</v>
      </c>
      <c r="I72" s="6">
        <v>87360.72</v>
      </c>
    </row>
    <row r="73" spans="5:9" x14ac:dyDescent="0.25">
      <c r="E73">
        <v>10066</v>
      </c>
      <c r="F73" s="2">
        <v>42281.083113425928</v>
      </c>
      <c r="G73" t="s">
        <v>5</v>
      </c>
      <c r="H73" t="s">
        <v>62</v>
      </c>
      <c r="I73" s="6">
        <v>39646.29</v>
      </c>
    </row>
    <row r="74" spans="5:9" x14ac:dyDescent="0.25">
      <c r="E74">
        <v>10067</v>
      </c>
      <c r="F74" s="2">
        <v>42028.165636574071</v>
      </c>
      <c r="G74" t="s">
        <v>45</v>
      </c>
      <c r="H74" t="s">
        <v>83</v>
      </c>
      <c r="I74" s="6">
        <v>38109.25</v>
      </c>
    </row>
    <row r="75" spans="5:9" x14ac:dyDescent="0.25">
      <c r="E75">
        <v>10068</v>
      </c>
      <c r="F75" s="2">
        <v>42289.1174537037</v>
      </c>
      <c r="G75" t="s">
        <v>23</v>
      </c>
      <c r="H75" t="s">
        <v>84</v>
      </c>
      <c r="I75" s="6">
        <v>90836</v>
      </c>
    </row>
    <row r="76" spans="5:9" x14ac:dyDescent="0.25">
      <c r="E76">
        <v>10069</v>
      </c>
      <c r="F76" s="2">
        <v>42212.297731481478</v>
      </c>
      <c r="G76" t="s">
        <v>52</v>
      </c>
      <c r="H76" t="s">
        <v>85</v>
      </c>
      <c r="I76" s="6">
        <v>46802.78</v>
      </c>
    </row>
    <row r="77" spans="5:9" x14ac:dyDescent="0.25">
      <c r="E77">
        <v>10070</v>
      </c>
      <c r="F77" s="2">
        <v>42185.610520833332</v>
      </c>
      <c r="G77" t="s">
        <v>17</v>
      </c>
      <c r="H77" t="s">
        <v>86</v>
      </c>
      <c r="I77" s="6">
        <v>42156.94</v>
      </c>
    </row>
    <row r="78" spans="5:9" x14ac:dyDescent="0.25">
      <c r="E78">
        <v>10071</v>
      </c>
      <c r="F78" s="2">
        <v>42251.811782407407</v>
      </c>
      <c r="G78" t="s">
        <v>9</v>
      </c>
      <c r="H78" t="s">
        <v>87</v>
      </c>
      <c r="I78" s="6">
        <v>51196.01</v>
      </c>
    </row>
    <row r="79" spans="5:9" x14ac:dyDescent="0.25">
      <c r="E79">
        <v>10072</v>
      </c>
      <c r="F79" s="2">
        <v>42168.831886574073</v>
      </c>
      <c r="G79" t="s">
        <v>29</v>
      </c>
      <c r="H79" t="s">
        <v>88</v>
      </c>
      <c r="I79" s="6">
        <v>81480.429999999993</v>
      </c>
    </row>
    <row r="80" spans="5:9" x14ac:dyDescent="0.25">
      <c r="E80">
        <v>10073</v>
      </c>
      <c r="F80" s="2">
        <v>42319.504120370373</v>
      </c>
      <c r="G80" t="s">
        <v>29</v>
      </c>
      <c r="H80" t="s">
        <v>89</v>
      </c>
      <c r="I80" s="6">
        <v>19727.400000000001</v>
      </c>
    </row>
    <row r="81" spans="5:9" x14ac:dyDescent="0.25">
      <c r="E81">
        <v>10074</v>
      </c>
      <c r="F81" s="2">
        <v>42354.470347222225</v>
      </c>
      <c r="G81" t="s">
        <v>23</v>
      </c>
      <c r="H81" t="s">
        <v>67</v>
      </c>
      <c r="I81" s="6">
        <v>96099.55</v>
      </c>
    </row>
    <row r="82" spans="5:9" x14ac:dyDescent="0.25">
      <c r="E82">
        <v>10075</v>
      </c>
      <c r="F82" s="2">
        <v>42081.575925925928</v>
      </c>
      <c r="G82" t="s">
        <v>7</v>
      </c>
      <c r="H82" t="s">
        <v>90</v>
      </c>
      <c r="I82" s="6">
        <v>70935.12</v>
      </c>
    </row>
    <row r="83" spans="5:9" x14ac:dyDescent="0.25">
      <c r="E83">
        <v>10076</v>
      </c>
      <c r="F83" s="2">
        <v>42327.58148148148</v>
      </c>
      <c r="G83" t="s">
        <v>38</v>
      </c>
      <c r="H83" t="s">
        <v>91</v>
      </c>
      <c r="I83" s="6">
        <v>10358.02</v>
      </c>
    </row>
    <row r="84" spans="5:9" x14ac:dyDescent="0.25">
      <c r="E84">
        <v>10077</v>
      </c>
      <c r="F84" s="2">
        <v>42258.626539351855</v>
      </c>
      <c r="G84" t="s">
        <v>7</v>
      </c>
      <c r="H84" t="s">
        <v>92</v>
      </c>
      <c r="I84" s="6">
        <v>83878.41</v>
      </c>
    </row>
    <row r="85" spans="5:9" x14ac:dyDescent="0.25">
      <c r="E85">
        <v>10078</v>
      </c>
      <c r="F85" s="2">
        <v>42190.350289351853</v>
      </c>
      <c r="G85" t="s">
        <v>9</v>
      </c>
      <c r="H85" t="s">
        <v>93</v>
      </c>
      <c r="I85" s="6">
        <v>1179.26</v>
      </c>
    </row>
    <row r="86" spans="5:9" x14ac:dyDescent="0.25">
      <c r="E86">
        <v>10079</v>
      </c>
      <c r="F86" s="2">
        <v>42276.61550925926</v>
      </c>
      <c r="G86" t="s">
        <v>5</v>
      </c>
      <c r="H86" t="s">
        <v>94</v>
      </c>
      <c r="I86" s="6">
        <v>39406.29</v>
      </c>
    </row>
    <row r="87" spans="5:9" x14ac:dyDescent="0.25">
      <c r="E87">
        <v>10080</v>
      </c>
      <c r="F87" s="2">
        <v>42214.074467592596</v>
      </c>
      <c r="G87" t="s">
        <v>11</v>
      </c>
      <c r="H87" t="s">
        <v>95</v>
      </c>
      <c r="I87" s="6">
        <v>48373.89</v>
      </c>
    </row>
    <row r="88" spans="5:9" x14ac:dyDescent="0.25">
      <c r="E88">
        <v>10081</v>
      </c>
      <c r="F88" s="2">
        <v>42067.946006944447</v>
      </c>
      <c r="G88" t="s">
        <v>52</v>
      </c>
      <c r="H88" t="s">
        <v>96</v>
      </c>
      <c r="I88" s="6">
        <v>15330.56</v>
      </c>
    </row>
    <row r="89" spans="5:9" x14ac:dyDescent="0.25">
      <c r="E89">
        <v>10082</v>
      </c>
      <c r="F89" s="2">
        <v>42104.710543981484</v>
      </c>
      <c r="G89" t="s">
        <v>17</v>
      </c>
      <c r="H89" t="s">
        <v>97</v>
      </c>
      <c r="I89" s="6">
        <v>59967.7</v>
      </c>
    </row>
    <row r="90" spans="5:9" x14ac:dyDescent="0.25">
      <c r="E90">
        <v>10083</v>
      </c>
      <c r="F90" s="2">
        <v>42039.271921296298</v>
      </c>
      <c r="G90" t="s">
        <v>9</v>
      </c>
      <c r="H90" t="s">
        <v>98</v>
      </c>
      <c r="I90" s="6">
        <v>83743.38</v>
      </c>
    </row>
    <row r="91" spans="5:9" x14ac:dyDescent="0.25">
      <c r="E91">
        <v>10084</v>
      </c>
      <c r="F91" s="2">
        <v>42069.024571759262</v>
      </c>
      <c r="G91" t="s">
        <v>23</v>
      </c>
      <c r="H91" t="s">
        <v>99</v>
      </c>
      <c r="I91" s="6">
        <v>86851.23</v>
      </c>
    </row>
    <row r="92" spans="5:9" x14ac:dyDescent="0.25">
      <c r="E92">
        <v>10085</v>
      </c>
      <c r="F92" s="2">
        <v>42362.816493055558</v>
      </c>
      <c r="G92" t="s">
        <v>29</v>
      </c>
      <c r="H92" t="s">
        <v>100</v>
      </c>
      <c r="I92" s="6">
        <v>34219.919999999998</v>
      </c>
    </row>
    <row r="93" spans="5:9" x14ac:dyDescent="0.25">
      <c r="E93">
        <v>10086</v>
      </c>
      <c r="F93" s="2">
        <v>42341.00509259259</v>
      </c>
      <c r="G93" t="s">
        <v>7</v>
      </c>
      <c r="H93" t="s">
        <v>101</v>
      </c>
      <c r="I93" s="6">
        <v>18085.88</v>
      </c>
    </row>
    <row r="94" spans="5:9" x14ac:dyDescent="0.25">
      <c r="E94">
        <v>10087</v>
      </c>
      <c r="F94" s="2">
        <v>42028.134363425925</v>
      </c>
      <c r="G94" t="s">
        <v>7</v>
      </c>
      <c r="H94" t="s">
        <v>102</v>
      </c>
      <c r="I94" s="6">
        <v>81348.63</v>
      </c>
    </row>
    <row r="95" spans="5:9" x14ac:dyDescent="0.25">
      <c r="E95">
        <v>10088</v>
      </c>
      <c r="F95" s="2">
        <v>42225.368287037039</v>
      </c>
      <c r="G95" t="s">
        <v>35</v>
      </c>
      <c r="H95" t="s">
        <v>103</v>
      </c>
      <c r="I95" s="6">
        <v>13547.13</v>
      </c>
    </row>
    <row r="96" spans="5:9" x14ac:dyDescent="0.25">
      <c r="E96">
        <v>10089</v>
      </c>
      <c r="F96" s="2">
        <v>42357.33425925926</v>
      </c>
      <c r="G96" t="s">
        <v>29</v>
      </c>
      <c r="H96" t="s">
        <v>104</v>
      </c>
      <c r="I96" s="6">
        <v>67224.17</v>
      </c>
    </row>
    <row r="97" spans="5:9" x14ac:dyDescent="0.25">
      <c r="E97">
        <v>10090</v>
      </c>
      <c r="F97" s="2">
        <v>42128.623518518521</v>
      </c>
      <c r="G97" t="s">
        <v>35</v>
      </c>
      <c r="H97" t="s">
        <v>105</v>
      </c>
      <c r="I97" s="6">
        <v>75344.05</v>
      </c>
    </row>
    <row r="98" spans="5:9" x14ac:dyDescent="0.25">
      <c r="E98">
        <v>10091</v>
      </c>
      <c r="F98" s="2">
        <v>42351.988009259258</v>
      </c>
      <c r="G98" t="s">
        <v>29</v>
      </c>
      <c r="H98" t="s">
        <v>106</v>
      </c>
      <c r="I98" s="6">
        <v>8302.73</v>
      </c>
    </row>
    <row r="99" spans="5:9" x14ac:dyDescent="0.25">
      <c r="E99">
        <v>10092</v>
      </c>
      <c r="F99" s="2">
        <v>42043.303310185183</v>
      </c>
      <c r="G99" t="s">
        <v>66</v>
      </c>
      <c r="H99" t="s">
        <v>107</v>
      </c>
      <c r="I99" s="6">
        <v>22101</v>
      </c>
    </row>
    <row r="100" spans="5:9" x14ac:dyDescent="0.25">
      <c r="E100">
        <v>10093</v>
      </c>
      <c r="F100" s="2">
        <v>42234.260266203702</v>
      </c>
      <c r="G100" t="s">
        <v>29</v>
      </c>
      <c r="H100" t="s">
        <v>81</v>
      </c>
      <c r="I100" s="6">
        <v>22140.25</v>
      </c>
    </row>
    <row r="101" spans="5:9" x14ac:dyDescent="0.25">
      <c r="E101">
        <v>10094</v>
      </c>
      <c r="F101" s="2">
        <v>42180.852627314816</v>
      </c>
      <c r="G101" t="s">
        <v>15</v>
      </c>
      <c r="H101" t="s">
        <v>108</v>
      </c>
      <c r="I101" s="6">
        <v>71734.73</v>
      </c>
    </row>
    <row r="102" spans="5:9" x14ac:dyDescent="0.25">
      <c r="E102">
        <v>10095</v>
      </c>
      <c r="F102" s="2">
        <v>42073.686886574076</v>
      </c>
      <c r="G102" t="s">
        <v>35</v>
      </c>
      <c r="H102" t="s">
        <v>49</v>
      </c>
      <c r="I102" s="6">
        <v>14114.62</v>
      </c>
    </row>
    <row r="103" spans="5:9" x14ac:dyDescent="0.25">
      <c r="E103">
        <v>10096</v>
      </c>
      <c r="F103" s="2">
        <v>42070.144965277781</v>
      </c>
      <c r="G103" t="s">
        <v>61</v>
      </c>
      <c r="H103" t="s">
        <v>48</v>
      </c>
      <c r="I103" s="6">
        <v>41457.96</v>
      </c>
    </row>
    <row r="104" spans="5:9" x14ac:dyDescent="0.25">
      <c r="E104">
        <v>10097</v>
      </c>
      <c r="F104" s="2">
        <v>42285.280393518522</v>
      </c>
      <c r="G104" t="s">
        <v>29</v>
      </c>
      <c r="H104" t="s">
        <v>109</v>
      </c>
      <c r="I104" s="6">
        <v>42916.27</v>
      </c>
    </row>
    <row r="105" spans="5:9" x14ac:dyDescent="0.25">
      <c r="E105">
        <v>10098</v>
      </c>
      <c r="F105" s="2">
        <v>42292.463379629633</v>
      </c>
      <c r="G105" t="s">
        <v>45</v>
      </c>
      <c r="H105" t="s">
        <v>33</v>
      </c>
      <c r="I105" s="6">
        <v>5731.18</v>
      </c>
    </row>
    <row r="106" spans="5:9" x14ac:dyDescent="0.25">
      <c r="E106">
        <v>10099</v>
      </c>
      <c r="F106" s="2">
        <v>42252.387615740743</v>
      </c>
      <c r="G106" t="s">
        <v>35</v>
      </c>
      <c r="H106" t="s">
        <v>110</v>
      </c>
      <c r="I106" s="6">
        <v>77525.759999999995</v>
      </c>
    </row>
    <row r="107" spans="5:9" x14ac:dyDescent="0.25">
      <c r="E107">
        <v>10100</v>
      </c>
      <c r="F107" s="2">
        <v>42186.050474537034</v>
      </c>
      <c r="G107" t="s">
        <v>40</v>
      </c>
      <c r="H107" t="s">
        <v>111</v>
      </c>
      <c r="I107" s="6">
        <v>21296.95</v>
      </c>
    </row>
    <row r="108" spans="5:9" x14ac:dyDescent="0.25">
      <c r="E108">
        <v>10101</v>
      </c>
      <c r="F108" s="2">
        <v>42026.064884259256</v>
      </c>
      <c r="G108" t="s">
        <v>23</v>
      </c>
      <c r="H108" t="s">
        <v>112</v>
      </c>
      <c r="I108" s="6">
        <v>6455.52</v>
      </c>
    </row>
    <row r="109" spans="5:9" x14ac:dyDescent="0.25">
      <c r="E109">
        <v>10102</v>
      </c>
      <c r="F109" s="2">
        <v>42187.426099537035</v>
      </c>
      <c r="G109" t="s">
        <v>38</v>
      </c>
      <c r="H109" t="s">
        <v>113</v>
      </c>
      <c r="I109" s="6">
        <v>60870.29</v>
      </c>
    </row>
    <row r="110" spans="5:9" x14ac:dyDescent="0.25">
      <c r="E110">
        <v>10103</v>
      </c>
      <c r="F110" s="2">
        <v>42155.008587962962</v>
      </c>
      <c r="G110" t="s">
        <v>5</v>
      </c>
      <c r="H110" t="s">
        <v>114</v>
      </c>
      <c r="I110" s="6">
        <v>75954.39</v>
      </c>
    </row>
    <row r="111" spans="5:9" x14ac:dyDescent="0.25">
      <c r="E111">
        <v>10104</v>
      </c>
      <c r="F111" s="2">
        <v>42192.378622685188</v>
      </c>
      <c r="G111" t="s">
        <v>11</v>
      </c>
      <c r="H111" t="s">
        <v>115</v>
      </c>
      <c r="I111" s="6">
        <v>56741.120000000003</v>
      </c>
    </row>
    <row r="112" spans="5:9" x14ac:dyDescent="0.25">
      <c r="E112">
        <v>10105</v>
      </c>
      <c r="F112" s="2">
        <v>42282.884259259263</v>
      </c>
      <c r="G112" t="s">
        <v>7</v>
      </c>
      <c r="H112" t="s">
        <v>97</v>
      </c>
      <c r="I112" s="6">
        <v>32078.35</v>
      </c>
    </row>
    <row r="113" spans="5:9" x14ac:dyDescent="0.25">
      <c r="E113">
        <v>10106</v>
      </c>
      <c r="F113" s="2">
        <v>42297.378692129627</v>
      </c>
      <c r="G113" t="s">
        <v>52</v>
      </c>
      <c r="H113" t="s">
        <v>63</v>
      </c>
      <c r="I113" s="6">
        <v>93723.8</v>
      </c>
    </row>
    <row r="114" spans="5:9" x14ac:dyDescent="0.25">
      <c r="E114">
        <v>10107</v>
      </c>
      <c r="F114" s="2">
        <v>42019.933703703704</v>
      </c>
      <c r="G114" t="s">
        <v>23</v>
      </c>
      <c r="H114" t="s">
        <v>34</v>
      </c>
      <c r="I114" s="6">
        <v>27618.36</v>
      </c>
    </row>
    <row r="115" spans="5:9" x14ac:dyDescent="0.25">
      <c r="E115">
        <v>10108</v>
      </c>
      <c r="F115" s="2">
        <v>42025.980162037034</v>
      </c>
      <c r="G115" t="s">
        <v>66</v>
      </c>
      <c r="H115" t="s">
        <v>116</v>
      </c>
      <c r="I115" s="6">
        <v>77281.13</v>
      </c>
    </row>
    <row r="116" spans="5:9" x14ac:dyDescent="0.25">
      <c r="E116">
        <v>10109</v>
      </c>
      <c r="F116" s="2">
        <v>42165.922800925924</v>
      </c>
      <c r="G116" t="s">
        <v>23</v>
      </c>
      <c r="H116" t="s">
        <v>72</v>
      </c>
      <c r="I116" s="6">
        <v>17774.830000000002</v>
      </c>
    </row>
    <row r="117" spans="5:9" x14ac:dyDescent="0.25">
      <c r="E117">
        <v>10110</v>
      </c>
      <c r="F117" s="2">
        <v>42345.608715277776</v>
      </c>
      <c r="G117" t="s">
        <v>15</v>
      </c>
      <c r="H117" t="s">
        <v>58</v>
      </c>
      <c r="I117" s="6">
        <v>87790.58</v>
      </c>
    </row>
    <row r="118" spans="5:9" x14ac:dyDescent="0.25">
      <c r="E118">
        <v>10111</v>
      </c>
      <c r="F118" s="2">
        <v>42365.077175925922</v>
      </c>
      <c r="G118" t="s">
        <v>20</v>
      </c>
      <c r="H118" t="s">
        <v>117</v>
      </c>
      <c r="I118" s="6">
        <v>84385.63</v>
      </c>
    </row>
    <row r="119" spans="5:9" x14ac:dyDescent="0.25">
      <c r="E119">
        <v>10112</v>
      </c>
      <c r="F119" s="2">
        <v>42046.952465277776</v>
      </c>
      <c r="G119" t="s">
        <v>15</v>
      </c>
      <c r="H119" t="s">
        <v>118</v>
      </c>
      <c r="I119" s="6">
        <v>28092.37</v>
      </c>
    </row>
    <row r="120" spans="5:9" x14ac:dyDescent="0.25">
      <c r="E120">
        <v>10113</v>
      </c>
      <c r="F120" s="2">
        <v>42332.710358796299</v>
      </c>
      <c r="G120" t="s">
        <v>66</v>
      </c>
      <c r="H120" t="s">
        <v>119</v>
      </c>
      <c r="I120" s="6">
        <v>67253.98</v>
      </c>
    </row>
    <row r="121" spans="5:9" x14ac:dyDescent="0.25">
      <c r="E121">
        <v>10114</v>
      </c>
      <c r="F121" s="2">
        <v>42037.872615740744</v>
      </c>
      <c r="G121" t="s">
        <v>11</v>
      </c>
      <c r="H121" t="s">
        <v>21</v>
      </c>
      <c r="I121" s="6">
        <v>88290.44</v>
      </c>
    </row>
    <row r="122" spans="5:9" x14ac:dyDescent="0.25">
      <c r="E122">
        <v>10115</v>
      </c>
      <c r="F122" s="2">
        <v>42348.927430555559</v>
      </c>
      <c r="G122" t="s">
        <v>29</v>
      </c>
      <c r="H122" t="s">
        <v>78</v>
      </c>
      <c r="I122" s="6">
        <v>55549.87</v>
      </c>
    </row>
    <row r="123" spans="5:9" x14ac:dyDescent="0.25">
      <c r="E123">
        <v>10116</v>
      </c>
      <c r="F123" s="2">
        <v>42206.706377314818</v>
      </c>
      <c r="G123" t="s">
        <v>61</v>
      </c>
      <c r="H123" t="s">
        <v>120</v>
      </c>
      <c r="I123" s="6">
        <v>18071.060000000001</v>
      </c>
    </row>
    <row r="124" spans="5:9" x14ac:dyDescent="0.25">
      <c r="E124">
        <v>10117</v>
      </c>
      <c r="F124" s="2">
        <v>42233.145324074074</v>
      </c>
      <c r="G124" t="s">
        <v>17</v>
      </c>
      <c r="H124" t="s">
        <v>121</v>
      </c>
      <c r="I124" s="6">
        <v>65069.68</v>
      </c>
    </row>
    <row r="125" spans="5:9" x14ac:dyDescent="0.25">
      <c r="E125">
        <v>10118</v>
      </c>
      <c r="F125" s="2">
        <v>42227.479641203703</v>
      </c>
      <c r="G125" t="s">
        <v>29</v>
      </c>
      <c r="H125" t="s">
        <v>122</v>
      </c>
      <c r="I125" s="6">
        <v>70585.06</v>
      </c>
    </row>
    <row r="126" spans="5:9" x14ac:dyDescent="0.25">
      <c r="E126">
        <v>10119</v>
      </c>
      <c r="F126" s="2">
        <v>42326.942256944443</v>
      </c>
      <c r="G126" t="s">
        <v>11</v>
      </c>
      <c r="H126" t="s">
        <v>123</v>
      </c>
      <c r="I126" s="6">
        <v>75965.960000000006</v>
      </c>
    </row>
    <row r="127" spans="5:9" x14ac:dyDescent="0.25">
      <c r="E127">
        <v>10120</v>
      </c>
      <c r="F127" s="2">
        <v>42144.780810185184</v>
      </c>
      <c r="G127" t="s">
        <v>52</v>
      </c>
      <c r="H127" t="s">
        <v>124</v>
      </c>
      <c r="I127" s="6">
        <v>36787.279999999999</v>
      </c>
    </row>
    <row r="128" spans="5:9" x14ac:dyDescent="0.25">
      <c r="E128">
        <v>10121</v>
      </c>
      <c r="F128" s="2">
        <v>42323.21603009259</v>
      </c>
      <c r="G128" t="s">
        <v>45</v>
      </c>
      <c r="H128" t="s">
        <v>125</v>
      </c>
      <c r="I128" s="6">
        <v>44903.63</v>
      </c>
    </row>
    <row r="129" spans="5:9" x14ac:dyDescent="0.25">
      <c r="E129">
        <v>10122</v>
      </c>
      <c r="F129" s="2">
        <v>42128.832083333335</v>
      </c>
      <c r="G129" t="s">
        <v>52</v>
      </c>
      <c r="H129" t="s">
        <v>126</v>
      </c>
      <c r="I129" s="6">
        <v>24909.38</v>
      </c>
    </row>
    <row r="130" spans="5:9" x14ac:dyDescent="0.25">
      <c r="E130">
        <v>10123</v>
      </c>
      <c r="F130" s="2">
        <v>42006.784166666665</v>
      </c>
      <c r="G130" t="s">
        <v>5</v>
      </c>
      <c r="H130" t="s">
        <v>127</v>
      </c>
      <c r="I130" s="6">
        <v>97097.4</v>
      </c>
    </row>
    <row r="131" spans="5:9" x14ac:dyDescent="0.25">
      <c r="E131">
        <v>10124</v>
      </c>
      <c r="F131" s="2">
        <v>42129.010995370372</v>
      </c>
      <c r="G131" t="s">
        <v>38</v>
      </c>
      <c r="H131" t="s">
        <v>128</v>
      </c>
      <c r="I131" s="6">
        <v>93374.36</v>
      </c>
    </row>
    <row r="132" spans="5:9" x14ac:dyDescent="0.25">
      <c r="E132">
        <v>10125</v>
      </c>
      <c r="F132" s="2">
        <v>42290.804155092592</v>
      </c>
      <c r="G132" t="s">
        <v>9</v>
      </c>
      <c r="H132" t="s">
        <v>129</v>
      </c>
      <c r="I132" s="6">
        <v>19257.3</v>
      </c>
    </row>
    <row r="133" spans="5:9" x14ac:dyDescent="0.25">
      <c r="E133">
        <v>10126</v>
      </c>
      <c r="F133" s="2">
        <v>42276.449837962966</v>
      </c>
      <c r="G133" t="s">
        <v>9</v>
      </c>
      <c r="H133" t="s">
        <v>130</v>
      </c>
      <c r="I133" s="6">
        <v>94083.75</v>
      </c>
    </row>
    <row r="134" spans="5:9" x14ac:dyDescent="0.25">
      <c r="E134">
        <v>10127</v>
      </c>
      <c r="F134" s="2">
        <v>42339.974895833337</v>
      </c>
      <c r="G134" t="s">
        <v>45</v>
      </c>
      <c r="H134" t="s">
        <v>131</v>
      </c>
      <c r="I134" s="6">
        <v>44405.43</v>
      </c>
    </row>
    <row r="135" spans="5:9" x14ac:dyDescent="0.25">
      <c r="E135">
        <v>10128</v>
      </c>
      <c r="F135" s="2">
        <v>42145.642256944448</v>
      </c>
      <c r="G135" t="s">
        <v>45</v>
      </c>
      <c r="H135" t="s">
        <v>132</v>
      </c>
      <c r="I135" s="6">
        <v>98992.86</v>
      </c>
    </row>
    <row r="136" spans="5:9" x14ac:dyDescent="0.25">
      <c r="E136">
        <v>10129</v>
      </c>
      <c r="F136" s="2">
        <v>42056.562337962961</v>
      </c>
      <c r="G136" t="s">
        <v>17</v>
      </c>
      <c r="H136" t="s">
        <v>14</v>
      </c>
      <c r="I136" s="6">
        <v>60433.2</v>
      </c>
    </row>
    <row r="137" spans="5:9" x14ac:dyDescent="0.25">
      <c r="E137">
        <v>10130</v>
      </c>
      <c r="F137" s="2">
        <v>42284.983263888891</v>
      </c>
      <c r="G137" t="s">
        <v>35</v>
      </c>
      <c r="H137" t="s">
        <v>133</v>
      </c>
      <c r="I137" s="6">
        <v>18503.77</v>
      </c>
    </row>
    <row r="138" spans="5:9" x14ac:dyDescent="0.25">
      <c r="E138">
        <v>10131</v>
      </c>
      <c r="F138" s="2">
        <v>42039.070706018516</v>
      </c>
      <c r="G138" t="s">
        <v>35</v>
      </c>
      <c r="H138" t="s">
        <v>134</v>
      </c>
      <c r="I138" s="6">
        <v>15500.92</v>
      </c>
    </row>
    <row r="139" spans="5:9" x14ac:dyDescent="0.25">
      <c r="E139">
        <v>10132</v>
      </c>
      <c r="F139" s="2">
        <v>42358.32644675926</v>
      </c>
      <c r="G139" t="s">
        <v>61</v>
      </c>
      <c r="H139" t="s">
        <v>46</v>
      </c>
      <c r="I139" s="6">
        <v>52100.83</v>
      </c>
    </row>
    <row r="140" spans="5:9" x14ac:dyDescent="0.25">
      <c r="E140">
        <v>10133</v>
      </c>
      <c r="F140" s="2">
        <v>42062.985335648147</v>
      </c>
      <c r="G140" t="s">
        <v>61</v>
      </c>
      <c r="H140" t="s">
        <v>94</v>
      </c>
      <c r="I140" s="6">
        <v>90530.6</v>
      </c>
    </row>
    <row r="141" spans="5:9" x14ac:dyDescent="0.25">
      <c r="E141">
        <v>10134</v>
      </c>
      <c r="F141" s="2">
        <v>42141.296354166669</v>
      </c>
      <c r="G141" t="s">
        <v>52</v>
      </c>
      <c r="H141" t="s">
        <v>135</v>
      </c>
      <c r="I141" s="6">
        <v>21605.24</v>
      </c>
    </row>
    <row r="142" spans="5:9" x14ac:dyDescent="0.25">
      <c r="E142">
        <v>10135</v>
      </c>
      <c r="F142" s="2">
        <v>42087.552048611113</v>
      </c>
      <c r="G142" t="s">
        <v>26</v>
      </c>
      <c r="H142" t="s">
        <v>80</v>
      </c>
      <c r="I142" s="6">
        <v>14274.37</v>
      </c>
    </row>
    <row r="143" spans="5:9" x14ac:dyDescent="0.25">
      <c r="E143">
        <v>10136</v>
      </c>
      <c r="F143" s="2">
        <v>42037.802083333336</v>
      </c>
      <c r="G143" t="s">
        <v>66</v>
      </c>
      <c r="H143" t="s">
        <v>136</v>
      </c>
      <c r="I143" s="6">
        <v>79283.81</v>
      </c>
    </row>
    <row r="144" spans="5:9" x14ac:dyDescent="0.25">
      <c r="E144">
        <v>10137</v>
      </c>
      <c r="F144" s="2">
        <v>42208.430763888886</v>
      </c>
      <c r="G144" t="s">
        <v>7</v>
      </c>
      <c r="H144" t="s">
        <v>8</v>
      </c>
      <c r="I144" s="6">
        <v>45767.38</v>
      </c>
    </row>
    <row r="145" spans="5:9" x14ac:dyDescent="0.25">
      <c r="E145">
        <v>10138</v>
      </c>
      <c r="F145" s="2">
        <v>42146.975810185184</v>
      </c>
      <c r="G145" t="s">
        <v>66</v>
      </c>
      <c r="H145" t="s">
        <v>137</v>
      </c>
      <c r="I145" s="6">
        <v>82266.559999999998</v>
      </c>
    </row>
    <row r="146" spans="5:9" x14ac:dyDescent="0.25">
      <c r="E146">
        <v>10139</v>
      </c>
      <c r="F146" s="2">
        <v>42069.499641203707</v>
      </c>
      <c r="G146" t="s">
        <v>35</v>
      </c>
      <c r="H146" t="s">
        <v>138</v>
      </c>
      <c r="I146" s="6">
        <v>80637.320000000007</v>
      </c>
    </row>
    <row r="147" spans="5:9" x14ac:dyDescent="0.25">
      <c r="E147">
        <v>10140</v>
      </c>
      <c r="F147" s="2">
        <v>42117.169525462959</v>
      </c>
      <c r="G147" t="s">
        <v>5</v>
      </c>
      <c r="H147" t="s">
        <v>139</v>
      </c>
      <c r="I147" s="6">
        <v>40468.44</v>
      </c>
    </row>
    <row r="148" spans="5:9" x14ac:dyDescent="0.25">
      <c r="E148">
        <v>10141</v>
      </c>
      <c r="F148" s="2">
        <v>42107.288773148146</v>
      </c>
      <c r="G148" t="s">
        <v>61</v>
      </c>
      <c r="H148" t="s">
        <v>140</v>
      </c>
      <c r="I148" s="6">
        <v>91562.54</v>
      </c>
    </row>
    <row r="149" spans="5:9" x14ac:dyDescent="0.25">
      <c r="E149">
        <v>10142</v>
      </c>
      <c r="F149" s="2">
        <v>42028.034189814818</v>
      </c>
      <c r="G149" t="s">
        <v>26</v>
      </c>
      <c r="H149" t="s">
        <v>138</v>
      </c>
      <c r="I149" s="6">
        <v>82688.86</v>
      </c>
    </row>
    <row r="150" spans="5:9" x14ac:dyDescent="0.25">
      <c r="E150">
        <v>10143</v>
      </c>
      <c r="F150" s="2">
        <v>42136.310787037037</v>
      </c>
      <c r="G150" t="s">
        <v>61</v>
      </c>
      <c r="H150" t="s">
        <v>141</v>
      </c>
      <c r="I150" s="6">
        <v>43881.33</v>
      </c>
    </row>
    <row r="151" spans="5:9" x14ac:dyDescent="0.25">
      <c r="E151">
        <v>10144</v>
      </c>
      <c r="F151" s="2">
        <v>42054.364849537036</v>
      </c>
      <c r="G151" t="s">
        <v>52</v>
      </c>
      <c r="H151" t="s">
        <v>10</v>
      </c>
      <c r="I151" s="6">
        <v>59810.34</v>
      </c>
    </row>
    <row r="152" spans="5:9" x14ac:dyDescent="0.25">
      <c r="E152">
        <v>10145</v>
      </c>
      <c r="F152" s="2">
        <v>42271.113449074073</v>
      </c>
      <c r="G152" t="s">
        <v>26</v>
      </c>
      <c r="H152" t="s">
        <v>142</v>
      </c>
      <c r="I152" s="6">
        <v>26638.85</v>
      </c>
    </row>
    <row r="153" spans="5:9" x14ac:dyDescent="0.25">
      <c r="E153">
        <v>10146</v>
      </c>
      <c r="F153" s="2">
        <v>42067.472546296296</v>
      </c>
      <c r="G153" t="s">
        <v>66</v>
      </c>
      <c r="H153" t="s">
        <v>143</v>
      </c>
      <c r="I153" s="6">
        <v>81927.45</v>
      </c>
    </row>
    <row r="154" spans="5:9" x14ac:dyDescent="0.25">
      <c r="E154">
        <v>10147</v>
      </c>
      <c r="F154" s="2">
        <v>42017.940694444442</v>
      </c>
      <c r="G154" t="s">
        <v>35</v>
      </c>
      <c r="H154" t="s">
        <v>100</v>
      </c>
      <c r="I154" s="6">
        <v>92259.1</v>
      </c>
    </row>
    <row r="155" spans="5:9" x14ac:dyDescent="0.25">
      <c r="E155">
        <v>10148</v>
      </c>
      <c r="F155" s="2">
        <v>42130.316550925927</v>
      </c>
      <c r="G155" t="s">
        <v>38</v>
      </c>
      <c r="H155" t="s">
        <v>144</v>
      </c>
      <c r="I155" s="6">
        <v>23598.65</v>
      </c>
    </row>
    <row r="156" spans="5:9" x14ac:dyDescent="0.25">
      <c r="E156">
        <v>10149</v>
      </c>
      <c r="F156" s="2">
        <v>42351.664918981478</v>
      </c>
      <c r="G156" t="s">
        <v>26</v>
      </c>
      <c r="H156" t="s">
        <v>74</v>
      </c>
      <c r="I156" s="6">
        <v>88795.14</v>
      </c>
    </row>
    <row r="157" spans="5:9" x14ac:dyDescent="0.25">
      <c r="E157">
        <v>10150</v>
      </c>
      <c r="F157" s="2">
        <v>42162.050925925927</v>
      </c>
      <c r="G157" t="s">
        <v>7</v>
      </c>
      <c r="H157" t="s">
        <v>145</v>
      </c>
      <c r="I157" s="6">
        <v>66867.55</v>
      </c>
    </row>
    <row r="158" spans="5:9" x14ac:dyDescent="0.25">
      <c r="E158">
        <v>10151</v>
      </c>
      <c r="F158" s="2">
        <v>42137.294282407405</v>
      </c>
      <c r="G158" t="s">
        <v>29</v>
      </c>
      <c r="H158" t="s">
        <v>8</v>
      </c>
      <c r="I158" s="6">
        <v>57099.57</v>
      </c>
    </row>
    <row r="159" spans="5:9" x14ac:dyDescent="0.25">
      <c r="E159">
        <v>10152</v>
      </c>
      <c r="F159" s="2">
        <v>42291.441041666665</v>
      </c>
      <c r="G159" t="s">
        <v>9</v>
      </c>
      <c r="H159" t="s">
        <v>33</v>
      </c>
      <c r="I159" s="6">
        <v>79702.2</v>
      </c>
    </row>
    <row r="160" spans="5:9" x14ac:dyDescent="0.25">
      <c r="E160">
        <v>10153</v>
      </c>
      <c r="F160" s="2">
        <v>42158.099675925929</v>
      </c>
      <c r="G160" t="s">
        <v>45</v>
      </c>
      <c r="H160" t="s">
        <v>146</v>
      </c>
      <c r="I160" s="6">
        <v>44719.88</v>
      </c>
    </row>
    <row r="161" spans="5:9" x14ac:dyDescent="0.25">
      <c r="E161">
        <v>10154</v>
      </c>
      <c r="F161" s="2">
        <v>42321.933981481481</v>
      </c>
      <c r="G161" t="s">
        <v>13</v>
      </c>
      <c r="H161" t="s">
        <v>138</v>
      </c>
      <c r="I161" s="6">
        <v>71377.55</v>
      </c>
    </row>
    <row r="162" spans="5:9" x14ac:dyDescent="0.25">
      <c r="E162">
        <v>10155</v>
      </c>
      <c r="F162" s="2">
        <v>42044.270624999997</v>
      </c>
      <c r="G162" t="s">
        <v>35</v>
      </c>
      <c r="H162" t="s">
        <v>147</v>
      </c>
      <c r="I162" s="6">
        <v>46925.72</v>
      </c>
    </row>
    <row r="163" spans="5:9" x14ac:dyDescent="0.25">
      <c r="E163">
        <v>10156</v>
      </c>
      <c r="F163" s="2">
        <v>42090.084305555552</v>
      </c>
      <c r="G163" t="s">
        <v>23</v>
      </c>
      <c r="H163" t="s">
        <v>148</v>
      </c>
      <c r="I163" s="6">
        <v>73189.399999999994</v>
      </c>
    </row>
    <row r="164" spans="5:9" x14ac:dyDescent="0.25">
      <c r="E164">
        <v>10157</v>
      </c>
      <c r="F164" s="2">
        <v>42351.063449074078</v>
      </c>
      <c r="G164" t="s">
        <v>9</v>
      </c>
      <c r="H164" t="s">
        <v>149</v>
      </c>
      <c r="I164" s="6">
        <v>99574.98</v>
      </c>
    </row>
    <row r="165" spans="5:9" x14ac:dyDescent="0.25">
      <c r="E165">
        <v>10158</v>
      </c>
      <c r="F165" s="2">
        <v>42361.803738425922</v>
      </c>
      <c r="G165" t="s">
        <v>5</v>
      </c>
      <c r="H165" t="s">
        <v>150</v>
      </c>
      <c r="I165" s="6">
        <v>87402.01</v>
      </c>
    </row>
    <row r="166" spans="5:9" x14ac:dyDescent="0.25">
      <c r="E166">
        <v>10159</v>
      </c>
      <c r="F166" s="2">
        <v>42339.435486111113</v>
      </c>
      <c r="G166" t="s">
        <v>26</v>
      </c>
      <c r="H166" t="s">
        <v>124</v>
      </c>
      <c r="I166" s="6">
        <v>19841.189999999999</v>
      </c>
    </row>
    <row r="167" spans="5:9" x14ac:dyDescent="0.25">
      <c r="E167">
        <v>10160</v>
      </c>
      <c r="F167" s="2">
        <v>42277.457557870373</v>
      </c>
      <c r="G167" t="s">
        <v>26</v>
      </c>
      <c r="H167" t="s">
        <v>133</v>
      </c>
      <c r="I167" s="6">
        <v>4609.13</v>
      </c>
    </row>
    <row r="168" spans="5:9" x14ac:dyDescent="0.25">
      <c r="E168">
        <v>10161</v>
      </c>
      <c r="F168" s="2">
        <v>42179.616527777776</v>
      </c>
      <c r="G168" t="s">
        <v>29</v>
      </c>
      <c r="H168" t="s">
        <v>73</v>
      </c>
      <c r="I168" s="6">
        <v>78992.45</v>
      </c>
    </row>
    <row r="169" spans="5:9" x14ac:dyDescent="0.25">
      <c r="E169">
        <v>10162</v>
      </c>
      <c r="F169" s="2">
        <v>42274.562222222223</v>
      </c>
      <c r="G169" t="s">
        <v>52</v>
      </c>
      <c r="H169" t="s">
        <v>69</v>
      </c>
      <c r="I169" s="6">
        <v>18867.919999999998</v>
      </c>
    </row>
    <row r="170" spans="5:9" x14ac:dyDescent="0.25">
      <c r="E170">
        <v>10163</v>
      </c>
      <c r="F170" s="2">
        <v>42277.311550925922</v>
      </c>
      <c r="G170" t="s">
        <v>38</v>
      </c>
      <c r="H170" t="s">
        <v>34</v>
      </c>
      <c r="I170" s="6">
        <v>89616.8</v>
      </c>
    </row>
    <row r="171" spans="5:9" x14ac:dyDescent="0.25">
      <c r="E171">
        <v>10164</v>
      </c>
      <c r="F171" s="2">
        <v>42324.313935185186</v>
      </c>
      <c r="G171" t="s">
        <v>9</v>
      </c>
      <c r="H171" t="s">
        <v>151</v>
      </c>
      <c r="I171" s="6">
        <v>98745</v>
      </c>
    </row>
    <row r="172" spans="5:9" x14ac:dyDescent="0.25">
      <c r="E172">
        <v>10165</v>
      </c>
      <c r="F172" s="2">
        <v>42111.629131944443</v>
      </c>
      <c r="G172" t="s">
        <v>20</v>
      </c>
      <c r="H172" t="s">
        <v>152</v>
      </c>
      <c r="I172" s="6">
        <v>87702.65</v>
      </c>
    </row>
    <row r="173" spans="5:9" x14ac:dyDescent="0.25">
      <c r="E173">
        <v>10166</v>
      </c>
      <c r="F173" s="2">
        <v>42014.671851851854</v>
      </c>
      <c r="G173" t="s">
        <v>15</v>
      </c>
      <c r="H173" t="s">
        <v>153</v>
      </c>
      <c r="I173" s="6">
        <v>9953.73</v>
      </c>
    </row>
    <row r="174" spans="5:9" x14ac:dyDescent="0.25">
      <c r="E174">
        <v>10167</v>
      </c>
      <c r="F174" s="2">
        <v>42309.72383101852</v>
      </c>
      <c r="G174" t="s">
        <v>7</v>
      </c>
      <c r="H174" t="s">
        <v>12</v>
      </c>
      <c r="I174" s="6">
        <v>34394.47</v>
      </c>
    </row>
    <row r="175" spans="5:9" x14ac:dyDescent="0.25">
      <c r="E175">
        <v>10168</v>
      </c>
      <c r="F175" s="2">
        <v>42278.423321759263</v>
      </c>
      <c r="G175" t="s">
        <v>7</v>
      </c>
      <c r="H175" t="s">
        <v>67</v>
      </c>
      <c r="I175" s="6">
        <v>44224.53</v>
      </c>
    </row>
    <row r="176" spans="5:9" x14ac:dyDescent="0.25">
      <c r="E176">
        <v>10169</v>
      </c>
      <c r="F176" s="2">
        <v>42053.289826388886</v>
      </c>
      <c r="G176" t="s">
        <v>29</v>
      </c>
      <c r="H176" t="s">
        <v>65</v>
      </c>
      <c r="I176" s="6">
        <v>13227.97</v>
      </c>
    </row>
    <row r="177" spans="5:9" x14ac:dyDescent="0.25">
      <c r="E177">
        <v>10170</v>
      </c>
      <c r="F177" s="2">
        <v>42205.134687500002</v>
      </c>
      <c r="G177" t="s">
        <v>13</v>
      </c>
      <c r="H177" t="s">
        <v>24</v>
      </c>
      <c r="I177" s="6">
        <v>3653.83</v>
      </c>
    </row>
    <row r="178" spans="5:9" x14ac:dyDescent="0.25">
      <c r="E178">
        <v>10171</v>
      </c>
      <c r="F178" s="2">
        <v>42235.853136574071</v>
      </c>
      <c r="G178" t="s">
        <v>20</v>
      </c>
      <c r="H178" t="s">
        <v>154</v>
      </c>
      <c r="I178" s="6">
        <v>98239.09</v>
      </c>
    </row>
    <row r="179" spans="5:9" x14ac:dyDescent="0.25">
      <c r="E179">
        <v>10172</v>
      </c>
      <c r="F179" s="2">
        <v>42168.68167824074</v>
      </c>
      <c r="G179" t="s">
        <v>5</v>
      </c>
      <c r="H179" t="s">
        <v>155</v>
      </c>
      <c r="I179" s="6">
        <v>28037.18</v>
      </c>
    </row>
    <row r="180" spans="5:9" x14ac:dyDescent="0.25">
      <c r="E180">
        <v>10173</v>
      </c>
      <c r="F180" s="2">
        <v>42171.761307870373</v>
      </c>
      <c r="G180" t="s">
        <v>5</v>
      </c>
      <c r="H180" t="s">
        <v>80</v>
      </c>
      <c r="I180" s="6">
        <v>88155.96</v>
      </c>
    </row>
    <row r="181" spans="5:9" x14ac:dyDescent="0.25">
      <c r="E181">
        <v>10174</v>
      </c>
      <c r="F181" s="2">
        <v>42256.295613425929</v>
      </c>
      <c r="G181" t="s">
        <v>29</v>
      </c>
      <c r="H181" t="s">
        <v>115</v>
      </c>
      <c r="I181" s="6">
        <v>57506.07</v>
      </c>
    </row>
    <row r="182" spans="5:9" x14ac:dyDescent="0.25">
      <c r="E182">
        <v>10175</v>
      </c>
      <c r="F182" s="2">
        <v>42012.030844907407</v>
      </c>
      <c r="G182" t="s">
        <v>45</v>
      </c>
      <c r="H182" t="s">
        <v>156</v>
      </c>
      <c r="I182" s="6">
        <v>78980.649999999994</v>
      </c>
    </row>
    <row r="183" spans="5:9" x14ac:dyDescent="0.25">
      <c r="E183">
        <v>10176</v>
      </c>
      <c r="F183" s="2">
        <v>42364.742118055554</v>
      </c>
      <c r="G183" t="s">
        <v>26</v>
      </c>
      <c r="H183" t="s">
        <v>157</v>
      </c>
      <c r="I183" s="6">
        <v>86106.63</v>
      </c>
    </row>
    <row r="184" spans="5:9" x14ac:dyDescent="0.25">
      <c r="E184">
        <v>10177</v>
      </c>
      <c r="F184" s="2">
        <v>42357.362083333333</v>
      </c>
      <c r="G184" t="s">
        <v>20</v>
      </c>
      <c r="H184" t="s">
        <v>158</v>
      </c>
      <c r="I184" s="6">
        <v>73090.58</v>
      </c>
    </row>
    <row r="185" spans="5:9" x14ac:dyDescent="0.25">
      <c r="E185">
        <v>10178</v>
      </c>
      <c r="F185" s="2">
        <v>42123.773877314816</v>
      </c>
      <c r="G185" t="s">
        <v>40</v>
      </c>
      <c r="H185" t="s">
        <v>159</v>
      </c>
      <c r="I185" s="6">
        <v>40496.089999999997</v>
      </c>
    </row>
    <row r="186" spans="5:9" x14ac:dyDescent="0.25">
      <c r="E186">
        <v>10179</v>
      </c>
      <c r="F186" s="2">
        <v>42083.867523148147</v>
      </c>
      <c r="G186" t="s">
        <v>23</v>
      </c>
      <c r="H186" t="s">
        <v>160</v>
      </c>
      <c r="I186" s="6">
        <v>95430.8</v>
      </c>
    </row>
    <row r="187" spans="5:9" x14ac:dyDescent="0.25">
      <c r="E187">
        <v>10180</v>
      </c>
      <c r="F187" s="2">
        <v>42063.014884259261</v>
      </c>
      <c r="G187" t="s">
        <v>29</v>
      </c>
      <c r="H187" t="s">
        <v>161</v>
      </c>
      <c r="I187" s="6">
        <v>32740.46</v>
      </c>
    </row>
    <row r="188" spans="5:9" x14ac:dyDescent="0.25">
      <c r="E188">
        <v>10181</v>
      </c>
      <c r="F188" s="2">
        <v>42207.56113425926</v>
      </c>
      <c r="G188" t="s">
        <v>11</v>
      </c>
      <c r="H188" t="s">
        <v>162</v>
      </c>
      <c r="I188" s="6">
        <v>69232.63</v>
      </c>
    </row>
    <row r="189" spans="5:9" x14ac:dyDescent="0.25">
      <c r="E189">
        <v>10182</v>
      </c>
      <c r="F189" s="2">
        <v>42322.786574074074</v>
      </c>
      <c r="G189" t="s">
        <v>23</v>
      </c>
      <c r="H189" t="s">
        <v>103</v>
      </c>
      <c r="I189" s="6">
        <v>6833.71</v>
      </c>
    </row>
    <row r="190" spans="5:9" x14ac:dyDescent="0.25">
      <c r="E190">
        <v>10183</v>
      </c>
      <c r="F190" s="2">
        <v>42160.836041666669</v>
      </c>
      <c r="G190" t="s">
        <v>5</v>
      </c>
      <c r="H190" t="s">
        <v>163</v>
      </c>
      <c r="I190" s="6">
        <v>99604.64</v>
      </c>
    </row>
    <row r="191" spans="5:9" x14ac:dyDescent="0.25">
      <c r="E191">
        <v>10184</v>
      </c>
      <c r="F191" s="2">
        <v>42172.350162037037</v>
      </c>
      <c r="G191" t="s">
        <v>66</v>
      </c>
      <c r="H191" t="s">
        <v>152</v>
      </c>
      <c r="I191" s="6">
        <v>59905</v>
      </c>
    </row>
    <row r="192" spans="5:9" x14ac:dyDescent="0.25">
      <c r="E192">
        <v>10185</v>
      </c>
      <c r="F192" s="2">
        <v>42151.985185185185</v>
      </c>
      <c r="G192" t="s">
        <v>35</v>
      </c>
      <c r="H192" t="s">
        <v>164</v>
      </c>
      <c r="I192" s="6">
        <v>20315.599999999999</v>
      </c>
    </row>
    <row r="193" spans="5:9" x14ac:dyDescent="0.25">
      <c r="E193">
        <v>10186</v>
      </c>
      <c r="F193" s="2">
        <v>42256.632071759261</v>
      </c>
      <c r="G193" t="s">
        <v>20</v>
      </c>
      <c r="H193" t="s">
        <v>165</v>
      </c>
      <c r="I193" s="6">
        <v>73228.59</v>
      </c>
    </row>
    <row r="194" spans="5:9" x14ac:dyDescent="0.25">
      <c r="E194">
        <v>10187</v>
      </c>
      <c r="F194" s="2">
        <v>42311.420960648145</v>
      </c>
      <c r="G194" t="s">
        <v>20</v>
      </c>
      <c r="H194" t="s">
        <v>166</v>
      </c>
      <c r="I194" s="6">
        <v>19919.45</v>
      </c>
    </row>
    <row r="195" spans="5:9" x14ac:dyDescent="0.25">
      <c r="E195">
        <v>10188</v>
      </c>
      <c r="F195" s="2">
        <v>42361.497071759259</v>
      </c>
      <c r="G195" t="s">
        <v>15</v>
      </c>
      <c r="H195" t="s">
        <v>167</v>
      </c>
      <c r="I195" s="6">
        <v>47430.99</v>
      </c>
    </row>
    <row r="196" spans="5:9" x14ac:dyDescent="0.25">
      <c r="E196">
        <v>10189</v>
      </c>
      <c r="F196" s="2">
        <v>42333.170324074075</v>
      </c>
      <c r="G196" t="s">
        <v>5</v>
      </c>
      <c r="H196" t="s">
        <v>164</v>
      </c>
      <c r="I196" s="6">
        <v>40287.870000000003</v>
      </c>
    </row>
    <row r="197" spans="5:9" x14ac:dyDescent="0.25">
      <c r="E197">
        <v>10190</v>
      </c>
      <c r="F197" s="2">
        <v>42005.96402777778</v>
      </c>
      <c r="G197" t="s">
        <v>40</v>
      </c>
      <c r="H197" t="s">
        <v>122</v>
      </c>
      <c r="I197" s="6">
        <v>86129.63</v>
      </c>
    </row>
    <row r="198" spans="5:9" x14ac:dyDescent="0.25">
      <c r="E198">
        <v>10191</v>
      </c>
      <c r="F198" s="2">
        <v>42354.061157407406</v>
      </c>
      <c r="G198" t="s">
        <v>26</v>
      </c>
      <c r="H198" t="s">
        <v>168</v>
      </c>
      <c r="I198" s="6">
        <v>51398.98</v>
      </c>
    </row>
    <row r="199" spans="5:9" x14ac:dyDescent="0.25">
      <c r="E199">
        <v>10192</v>
      </c>
      <c r="F199" s="2">
        <v>42062.26358796296</v>
      </c>
      <c r="G199" t="s">
        <v>38</v>
      </c>
      <c r="H199" t="s">
        <v>169</v>
      </c>
      <c r="I199" s="6">
        <v>93942.7</v>
      </c>
    </row>
    <row r="200" spans="5:9" x14ac:dyDescent="0.25">
      <c r="E200">
        <v>10193</v>
      </c>
      <c r="F200" s="2">
        <v>42200.719976851855</v>
      </c>
      <c r="G200" t="s">
        <v>61</v>
      </c>
      <c r="H200" t="s">
        <v>170</v>
      </c>
      <c r="I200" s="6">
        <v>57744.91</v>
      </c>
    </row>
    <row r="201" spans="5:9" x14ac:dyDescent="0.25">
      <c r="E201">
        <v>10194</v>
      </c>
      <c r="F201" s="2">
        <v>42264.27140046296</v>
      </c>
      <c r="G201" t="s">
        <v>40</v>
      </c>
      <c r="H201" t="s">
        <v>81</v>
      </c>
      <c r="I201" s="6">
        <v>24068.81</v>
      </c>
    </row>
    <row r="202" spans="5:9" x14ac:dyDescent="0.25">
      <c r="E202">
        <v>10195</v>
      </c>
      <c r="F202" s="2">
        <v>42158.353344907409</v>
      </c>
      <c r="G202" t="s">
        <v>7</v>
      </c>
      <c r="H202" t="s">
        <v>31</v>
      </c>
      <c r="I202" s="6">
        <v>16817.849999999999</v>
      </c>
    </row>
    <row r="203" spans="5:9" x14ac:dyDescent="0.25">
      <c r="E203">
        <v>10196</v>
      </c>
      <c r="F203" s="2">
        <v>42206.888796296298</v>
      </c>
      <c r="G203" t="s">
        <v>66</v>
      </c>
      <c r="H203" t="s">
        <v>171</v>
      </c>
      <c r="I203" s="6">
        <v>3831</v>
      </c>
    </row>
    <row r="204" spans="5:9" x14ac:dyDescent="0.25">
      <c r="E204">
        <v>10197</v>
      </c>
      <c r="F204" s="2">
        <v>42074.874212962961</v>
      </c>
      <c r="G204" t="s">
        <v>29</v>
      </c>
      <c r="H204" t="s">
        <v>172</v>
      </c>
      <c r="I204" s="6">
        <v>29750.9</v>
      </c>
    </row>
    <row r="205" spans="5:9" x14ac:dyDescent="0.25">
      <c r="E205">
        <v>10198</v>
      </c>
      <c r="F205" s="2">
        <v>42281.239074074074</v>
      </c>
      <c r="G205" t="s">
        <v>13</v>
      </c>
      <c r="H205" t="s">
        <v>173</v>
      </c>
      <c r="I205" s="6">
        <v>6742.48</v>
      </c>
    </row>
    <row r="206" spans="5:9" x14ac:dyDescent="0.25">
      <c r="E206">
        <v>10199</v>
      </c>
      <c r="F206" s="2">
        <v>42030.84474537037</v>
      </c>
      <c r="G206" t="s">
        <v>17</v>
      </c>
      <c r="H206" t="s">
        <v>164</v>
      </c>
      <c r="I206" s="6">
        <v>99744.87</v>
      </c>
    </row>
    <row r="207" spans="5:9" x14ac:dyDescent="0.25">
      <c r="E207">
        <v>10200</v>
      </c>
      <c r="F207" s="2">
        <v>42342.320231481484</v>
      </c>
      <c r="G207" t="s">
        <v>40</v>
      </c>
      <c r="H207" t="s">
        <v>174</v>
      </c>
      <c r="I207" s="6">
        <v>63682.31</v>
      </c>
    </row>
    <row r="208" spans="5:9" x14ac:dyDescent="0.25">
      <c r="E208">
        <v>10201</v>
      </c>
      <c r="F208" s="2">
        <v>42101.101307870369</v>
      </c>
      <c r="G208" t="s">
        <v>9</v>
      </c>
      <c r="H208" t="s">
        <v>146</v>
      </c>
      <c r="I208" s="6">
        <v>5686.4</v>
      </c>
    </row>
    <row r="209" spans="5:9" x14ac:dyDescent="0.25">
      <c r="E209">
        <v>10202</v>
      </c>
      <c r="F209" s="2">
        <v>42080.640439814815</v>
      </c>
      <c r="G209" t="s">
        <v>17</v>
      </c>
      <c r="H209" t="s">
        <v>175</v>
      </c>
      <c r="I209" s="6">
        <v>13715.5</v>
      </c>
    </row>
    <row r="210" spans="5:9" x14ac:dyDescent="0.25">
      <c r="E210">
        <v>10203</v>
      </c>
      <c r="F210" s="2">
        <v>42317.394074074073</v>
      </c>
      <c r="G210" t="s">
        <v>35</v>
      </c>
      <c r="H210" t="s">
        <v>176</v>
      </c>
      <c r="I210" s="6">
        <v>85142.37</v>
      </c>
    </row>
    <row r="211" spans="5:9" x14ac:dyDescent="0.25">
      <c r="E211">
        <v>10204</v>
      </c>
      <c r="F211" s="2">
        <v>42320.52511574074</v>
      </c>
      <c r="G211" t="s">
        <v>20</v>
      </c>
      <c r="H211" t="s">
        <v>27</v>
      </c>
      <c r="I211" s="6">
        <v>64317.94</v>
      </c>
    </row>
    <row r="212" spans="5:9" x14ac:dyDescent="0.25">
      <c r="E212">
        <v>10205</v>
      </c>
      <c r="F212" s="2">
        <v>42137.448344907411</v>
      </c>
      <c r="G212" t="s">
        <v>45</v>
      </c>
      <c r="H212" t="s">
        <v>83</v>
      </c>
      <c r="I212" s="6">
        <v>59646.45</v>
      </c>
    </row>
    <row r="213" spans="5:9" x14ac:dyDescent="0.25">
      <c r="E213">
        <v>10206</v>
      </c>
      <c r="F213" s="2">
        <v>42331.425324074073</v>
      </c>
      <c r="G213" t="s">
        <v>29</v>
      </c>
      <c r="H213" t="s">
        <v>177</v>
      </c>
      <c r="I213" s="6">
        <v>35522.21</v>
      </c>
    </row>
    <row r="214" spans="5:9" x14ac:dyDescent="0.25">
      <c r="E214">
        <v>10207</v>
      </c>
      <c r="F214" s="2">
        <v>42211.965486111112</v>
      </c>
      <c r="G214" t="s">
        <v>52</v>
      </c>
      <c r="H214" t="s">
        <v>178</v>
      </c>
      <c r="I214" s="6">
        <v>49203.3</v>
      </c>
    </row>
    <row r="215" spans="5:9" x14ac:dyDescent="0.25">
      <c r="E215">
        <v>10208</v>
      </c>
      <c r="F215" s="2">
        <v>42170.725254629629</v>
      </c>
      <c r="G215" t="s">
        <v>61</v>
      </c>
      <c r="H215" t="s">
        <v>179</v>
      </c>
      <c r="I215" s="6">
        <v>49344.81</v>
      </c>
    </row>
    <row r="216" spans="5:9" x14ac:dyDescent="0.25">
      <c r="E216">
        <v>10209</v>
      </c>
      <c r="F216" s="2">
        <v>42309.134085648147</v>
      </c>
      <c r="G216" t="s">
        <v>7</v>
      </c>
      <c r="H216" t="s">
        <v>92</v>
      </c>
      <c r="I216" s="6">
        <v>47423.55</v>
      </c>
    </row>
    <row r="217" spans="5:9" x14ac:dyDescent="0.25">
      <c r="E217">
        <v>10210</v>
      </c>
      <c r="F217" s="2">
        <v>42186.803749999999</v>
      </c>
      <c r="G217" t="s">
        <v>52</v>
      </c>
      <c r="H217" t="s">
        <v>180</v>
      </c>
      <c r="I217" s="6">
        <v>6402.9</v>
      </c>
    </row>
    <row r="218" spans="5:9" x14ac:dyDescent="0.25">
      <c r="E218">
        <v>10211</v>
      </c>
      <c r="F218" s="2">
        <v>42261.528379629628</v>
      </c>
      <c r="G218" t="s">
        <v>11</v>
      </c>
      <c r="H218" t="s">
        <v>181</v>
      </c>
      <c r="I218" s="6">
        <v>80576.63</v>
      </c>
    </row>
    <row r="219" spans="5:9" x14ac:dyDescent="0.25">
      <c r="E219">
        <v>10212</v>
      </c>
      <c r="F219" s="2">
        <v>42220.998935185184</v>
      </c>
      <c r="G219" t="s">
        <v>23</v>
      </c>
      <c r="H219" t="s">
        <v>182</v>
      </c>
      <c r="I219" s="6">
        <v>41875.9</v>
      </c>
    </row>
    <row r="220" spans="5:9" x14ac:dyDescent="0.25">
      <c r="E220">
        <v>10213</v>
      </c>
      <c r="F220" s="2">
        <v>42300.559791666667</v>
      </c>
      <c r="G220" t="s">
        <v>35</v>
      </c>
      <c r="H220" t="s">
        <v>183</v>
      </c>
      <c r="I220" s="6">
        <v>79343.289999999994</v>
      </c>
    </row>
    <row r="221" spans="5:9" x14ac:dyDescent="0.25">
      <c r="E221">
        <v>10214</v>
      </c>
      <c r="F221" s="2">
        <v>42250.655798611115</v>
      </c>
      <c r="G221" t="s">
        <v>40</v>
      </c>
      <c r="H221" t="s">
        <v>184</v>
      </c>
      <c r="I221" s="6">
        <v>58990.99</v>
      </c>
    </row>
    <row r="222" spans="5:9" x14ac:dyDescent="0.25">
      <c r="E222">
        <v>10215</v>
      </c>
      <c r="F222" s="2">
        <v>42298.591145833336</v>
      </c>
      <c r="G222" t="s">
        <v>38</v>
      </c>
      <c r="H222" t="s">
        <v>185</v>
      </c>
      <c r="I222" s="6">
        <v>64364.31</v>
      </c>
    </row>
    <row r="223" spans="5:9" x14ac:dyDescent="0.25">
      <c r="E223">
        <v>10216</v>
      </c>
      <c r="F223" s="2">
        <v>42152.261435185188</v>
      </c>
      <c r="G223" t="s">
        <v>66</v>
      </c>
      <c r="H223" t="s">
        <v>93</v>
      </c>
      <c r="I223" s="6">
        <v>12183.09</v>
      </c>
    </row>
    <row r="224" spans="5:9" x14ac:dyDescent="0.25">
      <c r="E224">
        <v>10217</v>
      </c>
      <c r="F224" s="2">
        <v>42071.718518518515</v>
      </c>
      <c r="G224" t="s">
        <v>11</v>
      </c>
      <c r="H224" t="s">
        <v>186</v>
      </c>
      <c r="I224" s="6">
        <v>31802.11</v>
      </c>
    </row>
    <row r="225" spans="5:9" x14ac:dyDescent="0.25">
      <c r="E225">
        <v>10218</v>
      </c>
      <c r="F225" s="2">
        <v>42028.006898148145</v>
      </c>
      <c r="G225" t="s">
        <v>35</v>
      </c>
      <c r="H225" t="s">
        <v>48</v>
      </c>
      <c r="I225" s="6">
        <v>61175.27</v>
      </c>
    </row>
    <row r="226" spans="5:9" x14ac:dyDescent="0.25">
      <c r="E226">
        <v>10219</v>
      </c>
      <c r="F226" s="2">
        <v>42048.839895833335</v>
      </c>
      <c r="G226" t="s">
        <v>11</v>
      </c>
      <c r="H226" t="s">
        <v>152</v>
      </c>
      <c r="I226" s="6">
        <v>79728.38</v>
      </c>
    </row>
    <row r="227" spans="5:9" x14ac:dyDescent="0.25">
      <c r="E227">
        <v>10220</v>
      </c>
      <c r="F227" s="2">
        <v>42296.840613425928</v>
      </c>
      <c r="G227" t="s">
        <v>9</v>
      </c>
      <c r="H227" t="s">
        <v>187</v>
      </c>
      <c r="I227" s="6">
        <v>48209.75</v>
      </c>
    </row>
    <row r="228" spans="5:9" x14ac:dyDescent="0.25">
      <c r="E228">
        <v>10221</v>
      </c>
      <c r="F228" s="2">
        <v>42270.705335648148</v>
      </c>
      <c r="G228" t="s">
        <v>17</v>
      </c>
      <c r="H228" t="s">
        <v>188</v>
      </c>
      <c r="I228" s="6">
        <v>1699.21</v>
      </c>
    </row>
    <row r="229" spans="5:9" x14ac:dyDescent="0.25">
      <c r="E229">
        <v>10222</v>
      </c>
      <c r="F229" s="2">
        <v>42267.943611111114</v>
      </c>
      <c r="G229" t="s">
        <v>5</v>
      </c>
      <c r="H229" t="s">
        <v>189</v>
      </c>
      <c r="I229" s="6">
        <v>88786.47</v>
      </c>
    </row>
    <row r="230" spans="5:9" x14ac:dyDescent="0.25">
      <c r="E230">
        <v>10223</v>
      </c>
      <c r="F230" s="2">
        <v>42322.211076388892</v>
      </c>
      <c r="G230" t="s">
        <v>52</v>
      </c>
      <c r="H230" t="s">
        <v>190</v>
      </c>
      <c r="I230" s="6">
        <v>87089.919999999998</v>
      </c>
    </row>
    <row r="231" spans="5:9" x14ac:dyDescent="0.25">
      <c r="E231">
        <v>10224</v>
      </c>
      <c r="F231" s="2">
        <v>42024.640324074076</v>
      </c>
      <c r="G231" t="s">
        <v>61</v>
      </c>
      <c r="H231" t="s">
        <v>139</v>
      </c>
      <c r="I231" s="6">
        <v>96063.05</v>
      </c>
    </row>
    <row r="232" spans="5:9" x14ac:dyDescent="0.25">
      <c r="E232">
        <v>10225</v>
      </c>
      <c r="F232" s="2">
        <v>42096.952824074076</v>
      </c>
      <c r="G232" t="s">
        <v>29</v>
      </c>
      <c r="H232" t="s">
        <v>165</v>
      </c>
      <c r="I232" s="6">
        <v>58424.29</v>
      </c>
    </row>
    <row r="233" spans="5:9" x14ac:dyDescent="0.25">
      <c r="E233">
        <v>10226</v>
      </c>
      <c r="F233" s="2">
        <v>42014.241527777776</v>
      </c>
      <c r="G233" t="s">
        <v>61</v>
      </c>
      <c r="H233" t="s">
        <v>132</v>
      </c>
      <c r="I233" s="6">
        <v>92530.880000000005</v>
      </c>
    </row>
    <row r="234" spans="5:9" x14ac:dyDescent="0.25">
      <c r="E234">
        <v>10227</v>
      </c>
      <c r="F234" s="2">
        <v>42310.725324074076</v>
      </c>
      <c r="G234" t="s">
        <v>26</v>
      </c>
      <c r="H234" t="s">
        <v>191</v>
      </c>
      <c r="I234" s="6">
        <v>31142.19</v>
      </c>
    </row>
    <row r="235" spans="5:9" x14ac:dyDescent="0.25">
      <c r="E235">
        <v>10228</v>
      </c>
      <c r="F235" s="2">
        <v>42102.441076388888</v>
      </c>
      <c r="G235" t="s">
        <v>52</v>
      </c>
      <c r="H235" t="s">
        <v>31</v>
      </c>
      <c r="I235" s="6">
        <v>98439.56</v>
      </c>
    </row>
    <row r="236" spans="5:9" x14ac:dyDescent="0.25">
      <c r="E236">
        <v>10229</v>
      </c>
      <c r="F236" s="2">
        <v>42075.875092592592</v>
      </c>
      <c r="G236" t="s">
        <v>38</v>
      </c>
      <c r="H236" t="s">
        <v>192</v>
      </c>
      <c r="I236" s="6">
        <v>33588.519999999997</v>
      </c>
    </row>
    <row r="237" spans="5:9" x14ac:dyDescent="0.25">
      <c r="E237">
        <v>10230</v>
      </c>
      <c r="F237" s="2">
        <v>42159.768993055557</v>
      </c>
      <c r="G237" t="s">
        <v>26</v>
      </c>
      <c r="H237" t="s">
        <v>193</v>
      </c>
      <c r="I237" s="6">
        <v>14468.98</v>
      </c>
    </row>
    <row r="238" spans="5:9" x14ac:dyDescent="0.25">
      <c r="E238">
        <v>10231</v>
      </c>
      <c r="F238" s="2">
        <v>42304.578634259262</v>
      </c>
      <c r="G238" t="s">
        <v>45</v>
      </c>
      <c r="H238" t="s">
        <v>194</v>
      </c>
      <c r="I238" s="6">
        <v>91738.94</v>
      </c>
    </row>
    <row r="239" spans="5:9" x14ac:dyDescent="0.25">
      <c r="E239">
        <v>10232</v>
      </c>
      <c r="F239" s="2">
        <v>42043.957071759258</v>
      </c>
      <c r="G239" t="s">
        <v>52</v>
      </c>
      <c r="H239" t="s">
        <v>195</v>
      </c>
      <c r="I239" s="6">
        <v>71479.899999999994</v>
      </c>
    </row>
    <row r="240" spans="5:9" x14ac:dyDescent="0.25">
      <c r="E240">
        <v>10233</v>
      </c>
      <c r="F240" s="2">
        <v>42033.090486111112</v>
      </c>
      <c r="G240" t="s">
        <v>5</v>
      </c>
      <c r="H240" t="s">
        <v>159</v>
      </c>
      <c r="I240" s="6">
        <v>72730.559999999998</v>
      </c>
    </row>
    <row r="241" spans="5:9" x14ac:dyDescent="0.25">
      <c r="E241">
        <v>10234</v>
      </c>
      <c r="F241" s="2">
        <v>42079.133738425924</v>
      </c>
      <c r="G241" t="s">
        <v>13</v>
      </c>
      <c r="H241" t="s">
        <v>106</v>
      </c>
      <c r="I241" s="6">
        <v>51325.85</v>
      </c>
    </row>
    <row r="242" spans="5:9" x14ac:dyDescent="0.25">
      <c r="E242">
        <v>10235</v>
      </c>
      <c r="F242" s="2">
        <v>42078.232361111113</v>
      </c>
      <c r="G242" t="s">
        <v>13</v>
      </c>
      <c r="H242" t="s">
        <v>196</v>
      </c>
      <c r="I242" s="6">
        <v>33631.01</v>
      </c>
    </row>
    <row r="243" spans="5:9" x14ac:dyDescent="0.25">
      <c r="E243">
        <v>10236</v>
      </c>
      <c r="F243" s="2">
        <v>42117.427453703705</v>
      </c>
      <c r="G243" t="s">
        <v>7</v>
      </c>
      <c r="H243" t="s">
        <v>197</v>
      </c>
      <c r="I243" s="6">
        <v>26331.58</v>
      </c>
    </row>
    <row r="244" spans="5:9" x14ac:dyDescent="0.25">
      <c r="E244">
        <v>10237</v>
      </c>
      <c r="F244" s="2">
        <v>42152.436284722222</v>
      </c>
      <c r="G244" t="s">
        <v>61</v>
      </c>
      <c r="H244" t="s">
        <v>59</v>
      </c>
      <c r="I244" s="6">
        <v>67887.17</v>
      </c>
    </row>
    <row r="245" spans="5:9" x14ac:dyDescent="0.25">
      <c r="E245">
        <v>10238</v>
      </c>
      <c r="F245" s="2">
        <v>42032.453449074077</v>
      </c>
      <c r="G245" t="s">
        <v>52</v>
      </c>
      <c r="H245" t="s">
        <v>198</v>
      </c>
      <c r="I245" s="6">
        <v>71003.03</v>
      </c>
    </row>
    <row r="246" spans="5:9" x14ac:dyDescent="0.25">
      <c r="E246">
        <v>10239</v>
      </c>
      <c r="F246" s="2">
        <v>42068.855902777781</v>
      </c>
      <c r="G246" t="s">
        <v>11</v>
      </c>
      <c r="H246" t="s">
        <v>199</v>
      </c>
      <c r="I246" s="6">
        <v>20306.900000000001</v>
      </c>
    </row>
    <row r="247" spans="5:9" x14ac:dyDescent="0.25">
      <c r="E247">
        <v>10240</v>
      </c>
      <c r="F247" s="2">
        <v>42208.392997685187</v>
      </c>
      <c r="G247" t="s">
        <v>45</v>
      </c>
      <c r="H247" t="s">
        <v>200</v>
      </c>
      <c r="I247" s="6">
        <v>75274.23</v>
      </c>
    </row>
    <row r="248" spans="5:9" x14ac:dyDescent="0.25">
      <c r="E248">
        <v>10241</v>
      </c>
      <c r="F248" s="2">
        <v>42170.149212962962</v>
      </c>
      <c r="G248" t="s">
        <v>11</v>
      </c>
      <c r="H248" t="s">
        <v>151</v>
      </c>
      <c r="I248" s="6">
        <v>97532.14</v>
      </c>
    </row>
    <row r="249" spans="5:9" x14ac:dyDescent="0.25">
      <c r="E249">
        <v>10242</v>
      </c>
      <c r="F249" s="2">
        <v>42325.558576388888</v>
      </c>
      <c r="G249" t="s">
        <v>23</v>
      </c>
      <c r="H249" t="s">
        <v>112</v>
      </c>
      <c r="I249" s="6">
        <v>83291.679999999993</v>
      </c>
    </row>
    <row r="250" spans="5:9" x14ac:dyDescent="0.25">
      <c r="E250">
        <v>10243</v>
      </c>
      <c r="F250" s="2">
        <v>42141.338900462964</v>
      </c>
      <c r="G250" t="s">
        <v>23</v>
      </c>
      <c r="H250" t="s">
        <v>101</v>
      </c>
      <c r="I250" s="6">
        <v>92224.31</v>
      </c>
    </row>
    <row r="251" spans="5:9" x14ac:dyDescent="0.25">
      <c r="E251">
        <v>10244</v>
      </c>
      <c r="F251" s="2">
        <v>42163.588252314818</v>
      </c>
      <c r="G251" t="s">
        <v>45</v>
      </c>
      <c r="H251" t="s">
        <v>201</v>
      </c>
      <c r="I251" s="6">
        <v>47580.08</v>
      </c>
    </row>
    <row r="252" spans="5:9" x14ac:dyDescent="0.25">
      <c r="E252">
        <v>10245</v>
      </c>
      <c r="F252" s="2">
        <v>42281.839502314811</v>
      </c>
      <c r="G252" t="s">
        <v>15</v>
      </c>
      <c r="H252" t="s">
        <v>115</v>
      </c>
      <c r="I252" s="6">
        <v>82672.45</v>
      </c>
    </row>
    <row r="253" spans="5:9" x14ac:dyDescent="0.25">
      <c r="E253">
        <v>10246</v>
      </c>
      <c r="F253" s="2">
        <v>42305.965914351851</v>
      </c>
      <c r="G253" t="s">
        <v>23</v>
      </c>
      <c r="H253" t="s">
        <v>154</v>
      </c>
      <c r="I253" s="6">
        <v>97669.18</v>
      </c>
    </row>
    <row r="254" spans="5:9" x14ac:dyDescent="0.25">
      <c r="E254">
        <v>10247</v>
      </c>
      <c r="F254" s="2">
        <v>42286.89806712963</v>
      </c>
      <c r="G254" t="s">
        <v>7</v>
      </c>
      <c r="H254" t="s">
        <v>202</v>
      </c>
      <c r="I254" s="6">
        <v>38740.94</v>
      </c>
    </row>
    <row r="255" spans="5:9" x14ac:dyDescent="0.25">
      <c r="E255">
        <v>10248</v>
      </c>
      <c r="F255" s="2">
        <v>42117.056122685186</v>
      </c>
      <c r="G255" t="s">
        <v>38</v>
      </c>
      <c r="H255" t="s">
        <v>203</v>
      </c>
      <c r="I255" s="6">
        <v>70859.73</v>
      </c>
    </row>
    <row r="256" spans="5:9" x14ac:dyDescent="0.25">
      <c r="E256">
        <v>10249</v>
      </c>
      <c r="F256" s="2">
        <v>42115.652430555558</v>
      </c>
      <c r="G256" t="s">
        <v>17</v>
      </c>
      <c r="H256" t="s">
        <v>28</v>
      </c>
      <c r="I256" s="6">
        <v>39601.51</v>
      </c>
    </row>
    <row r="257" spans="5:9" x14ac:dyDescent="0.25">
      <c r="E257">
        <v>10250</v>
      </c>
      <c r="F257" s="2">
        <v>42329.222719907404</v>
      </c>
      <c r="G257" t="s">
        <v>40</v>
      </c>
      <c r="H257" t="s">
        <v>122</v>
      </c>
      <c r="I257" s="6">
        <v>28220.09</v>
      </c>
    </row>
    <row r="258" spans="5:9" x14ac:dyDescent="0.25">
      <c r="E258">
        <v>10251</v>
      </c>
      <c r="F258" s="2">
        <v>42248.221701388888</v>
      </c>
      <c r="G258" t="s">
        <v>9</v>
      </c>
      <c r="H258" t="s">
        <v>159</v>
      </c>
      <c r="I258" s="6">
        <v>42474.36</v>
      </c>
    </row>
    <row r="259" spans="5:9" x14ac:dyDescent="0.25">
      <c r="E259">
        <v>10252</v>
      </c>
      <c r="F259" s="2">
        <v>42088.522604166668</v>
      </c>
      <c r="G259" t="s">
        <v>40</v>
      </c>
      <c r="H259" t="s">
        <v>204</v>
      </c>
      <c r="I259" s="6">
        <v>45679.11</v>
      </c>
    </row>
    <row r="260" spans="5:9" x14ac:dyDescent="0.25">
      <c r="E260">
        <v>10253</v>
      </c>
      <c r="F260" s="2">
        <v>42348.246724537035</v>
      </c>
      <c r="G260" t="s">
        <v>35</v>
      </c>
      <c r="H260" t="s">
        <v>205</v>
      </c>
      <c r="I260" s="6">
        <v>75983.839999999997</v>
      </c>
    </row>
    <row r="261" spans="5:9" x14ac:dyDescent="0.25">
      <c r="E261">
        <v>10254</v>
      </c>
      <c r="F261" s="2">
        <v>42029.56355324074</v>
      </c>
      <c r="G261" t="s">
        <v>7</v>
      </c>
      <c r="H261" t="s">
        <v>125</v>
      </c>
      <c r="I261" s="6">
        <v>30109.03</v>
      </c>
    </row>
    <row r="262" spans="5:9" x14ac:dyDescent="0.25">
      <c r="E262">
        <v>10255</v>
      </c>
      <c r="F262" s="2">
        <v>42311.213680555556</v>
      </c>
      <c r="G262" t="s">
        <v>26</v>
      </c>
      <c r="H262" t="s">
        <v>43</v>
      </c>
      <c r="I262" s="6">
        <v>47740.65</v>
      </c>
    </row>
    <row r="263" spans="5:9" x14ac:dyDescent="0.25">
      <c r="E263">
        <v>10256</v>
      </c>
      <c r="F263" s="2">
        <v>42013.605219907404</v>
      </c>
      <c r="G263" t="s">
        <v>17</v>
      </c>
      <c r="H263" t="s">
        <v>206</v>
      </c>
      <c r="I263" s="6">
        <v>31311.81</v>
      </c>
    </row>
    <row r="264" spans="5:9" x14ac:dyDescent="0.25">
      <c r="E264">
        <v>10257</v>
      </c>
      <c r="F264" s="2">
        <v>42336.390659722223</v>
      </c>
      <c r="G264" t="s">
        <v>40</v>
      </c>
      <c r="H264" t="s">
        <v>151</v>
      </c>
      <c r="I264" s="6">
        <v>2400.84</v>
      </c>
    </row>
    <row r="265" spans="5:9" x14ac:dyDescent="0.25">
      <c r="E265">
        <v>10258</v>
      </c>
      <c r="F265" s="2">
        <v>42300.707303240742</v>
      </c>
      <c r="G265" t="s">
        <v>15</v>
      </c>
      <c r="H265" t="s">
        <v>207</v>
      </c>
      <c r="I265" s="6">
        <v>49580.01</v>
      </c>
    </row>
    <row r="266" spans="5:9" x14ac:dyDescent="0.25">
      <c r="E266">
        <v>10259</v>
      </c>
      <c r="F266" s="2">
        <v>42107.148599537039</v>
      </c>
      <c r="G266" t="s">
        <v>9</v>
      </c>
      <c r="H266" t="s">
        <v>208</v>
      </c>
      <c r="I266" s="6">
        <v>73734.179999999993</v>
      </c>
    </row>
    <row r="267" spans="5:9" x14ac:dyDescent="0.25">
      <c r="E267">
        <v>10260</v>
      </c>
      <c r="F267" s="2">
        <v>42093.150810185187</v>
      </c>
      <c r="G267" t="s">
        <v>17</v>
      </c>
      <c r="H267" t="s">
        <v>209</v>
      </c>
      <c r="I267" s="6">
        <v>37677.360000000001</v>
      </c>
    </row>
    <row r="268" spans="5:9" x14ac:dyDescent="0.25">
      <c r="E268">
        <v>10261</v>
      </c>
      <c r="F268" s="2">
        <v>42340.909351851849</v>
      </c>
      <c r="G268" t="s">
        <v>40</v>
      </c>
      <c r="H268" t="s">
        <v>210</v>
      </c>
      <c r="I268" s="6">
        <v>65705</v>
      </c>
    </row>
    <row r="269" spans="5:9" x14ac:dyDescent="0.25">
      <c r="E269">
        <v>10262</v>
      </c>
      <c r="F269" s="2">
        <v>42044.311608796299</v>
      </c>
      <c r="G269" t="s">
        <v>45</v>
      </c>
      <c r="H269" t="s">
        <v>211</v>
      </c>
      <c r="I269" s="6">
        <v>22169.97</v>
      </c>
    </row>
    <row r="270" spans="5:9" x14ac:dyDescent="0.25">
      <c r="E270">
        <v>10263</v>
      </c>
      <c r="F270" s="2">
        <v>42363.976909722223</v>
      </c>
      <c r="G270" t="s">
        <v>9</v>
      </c>
      <c r="H270" t="s">
        <v>60</v>
      </c>
      <c r="I270" s="6">
        <v>48676.78</v>
      </c>
    </row>
    <row r="271" spans="5:9" x14ac:dyDescent="0.25">
      <c r="E271">
        <v>10264</v>
      </c>
      <c r="F271" s="2">
        <v>42132.565312500003</v>
      </c>
      <c r="G271" t="s">
        <v>5</v>
      </c>
      <c r="H271" t="s">
        <v>212</v>
      </c>
      <c r="I271" s="6">
        <v>35134.639999999999</v>
      </c>
    </row>
    <row r="272" spans="5:9" x14ac:dyDescent="0.25">
      <c r="E272">
        <v>10265</v>
      </c>
      <c r="F272" s="2">
        <v>42239.64366898148</v>
      </c>
      <c r="G272" t="s">
        <v>61</v>
      </c>
      <c r="H272" t="s">
        <v>46</v>
      </c>
      <c r="I272" s="6">
        <v>12468.87</v>
      </c>
    </row>
    <row r="273" spans="5:9" x14ac:dyDescent="0.25">
      <c r="E273">
        <v>10266</v>
      </c>
      <c r="F273" s="2">
        <v>42114.604398148149</v>
      </c>
      <c r="G273" t="s">
        <v>7</v>
      </c>
      <c r="H273" t="s">
        <v>181</v>
      </c>
      <c r="I273" s="6">
        <v>37009.550000000003</v>
      </c>
    </row>
    <row r="274" spans="5:9" x14ac:dyDescent="0.25">
      <c r="E274">
        <v>10267</v>
      </c>
      <c r="F274" s="2">
        <v>42227.081921296296</v>
      </c>
      <c r="G274" t="s">
        <v>29</v>
      </c>
      <c r="H274" t="s">
        <v>37</v>
      </c>
      <c r="I274" s="6">
        <v>55749.25</v>
      </c>
    </row>
    <row r="275" spans="5:9" x14ac:dyDescent="0.25">
      <c r="E275">
        <v>10268</v>
      </c>
      <c r="F275" s="2">
        <v>42037.713750000003</v>
      </c>
      <c r="G275" t="s">
        <v>45</v>
      </c>
      <c r="H275" t="s">
        <v>213</v>
      </c>
      <c r="I275" s="6">
        <v>53833.38</v>
      </c>
    </row>
    <row r="276" spans="5:9" x14ac:dyDescent="0.25">
      <c r="E276">
        <v>10269</v>
      </c>
      <c r="F276" s="2">
        <v>42282.825462962966</v>
      </c>
      <c r="G276" t="s">
        <v>26</v>
      </c>
      <c r="H276" t="s">
        <v>183</v>
      </c>
      <c r="I276" s="6">
        <v>42976.34</v>
      </c>
    </row>
    <row r="277" spans="5:9" x14ac:dyDescent="0.25">
      <c r="E277">
        <v>10270</v>
      </c>
      <c r="F277" s="2">
        <v>42259.152662037035</v>
      </c>
      <c r="G277" t="s">
        <v>11</v>
      </c>
      <c r="H277" t="s">
        <v>214</v>
      </c>
      <c r="I277" s="6">
        <v>4643.0600000000004</v>
      </c>
    </row>
    <row r="278" spans="5:9" x14ac:dyDescent="0.25">
      <c r="E278">
        <v>10271</v>
      </c>
      <c r="F278" s="2">
        <v>42151.075995370367</v>
      </c>
      <c r="G278" t="s">
        <v>35</v>
      </c>
      <c r="H278" t="s">
        <v>215</v>
      </c>
      <c r="I278" s="6">
        <v>41174.410000000003</v>
      </c>
    </row>
    <row r="279" spans="5:9" x14ac:dyDescent="0.25">
      <c r="E279">
        <v>10272</v>
      </c>
      <c r="F279" s="2">
        <v>42221.901319444441</v>
      </c>
      <c r="G279" t="s">
        <v>52</v>
      </c>
      <c r="H279" t="s">
        <v>151</v>
      </c>
      <c r="I279" s="6">
        <v>23346.82</v>
      </c>
    </row>
    <row r="280" spans="5:9" x14ac:dyDescent="0.25">
      <c r="E280">
        <v>10273</v>
      </c>
      <c r="F280" s="2">
        <v>42233.791608796295</v>
      </c>
      <c r="G280" t="s">
        <v>29</v>
      </c>
      <c r="H280" t="s">
        <v>57</v>
      </c>
      <c r="I280" s="6">
        <v>69618.2</v>
      </c>
    </row>
    <row r="281" spans="5:9" x14ac:dyDescent="0.25">
      <c r="E281">
        <v>10274</v>
      </c>
      <c r="F281" s="2">
        <v>42214.276550925926</v>
      </c>
      <c r="G281" t="s">
        <v>13</v>
      </c>
      <c r="H281" t="s">
        <v>216</v>
      </c>
      <c r="I281" s="6">
        <v>1843.53</v>
      </c>
    </row>
    <row r="282" spans="5:9" x14ac:dyDescent="0.25">
      <c r="E282">
        <v>10275</v>
      </c>
      <c r="F282" s="2">
        <v>42312.717037037037</v>
      </c>
      <c r="G282" t="s">
        <v>13</v>
      </c>
      <c r="H282" t="s">
        <v>46</v>
      </c>
      <c r="I282" s="6">
        <v>19868.03</v>
      </c>
    </row>
    <row r="283" spans="5:9" x14ac:dyDescent="0.25">
      <c r="E283">
        <v>10276</v>
      </c>
      <c r="F283" s="2">
        <v>42045.121006944442</v>
      </c>
      <c r="G283" t="s">
        <v>35</v>
      </c>
      <c r="H283" t="s">
        <v>217</v>
      </c>
      <c r="I283" s="6">
        <v>85603.24</v>
      </c>
    </row>
    <row r="284" spans="5:9" x14ac:dyDescent="0.25">
      <c r="E284">
        <v>10277</v>
      </c>
      <c r="F284" s="2">
        <v>42346.142048611109</v>
      </c>
      <c r="G284" t="s">
        <v>38</v>
      </c>
      <c r="H284" t="s">
        <v>132</v>
      </c>
      <c r="I284" s="6">
        <v>66916.56</v>
      </c>
    </row>
    <row r="285" spans="5:9" x14ac:dyDescent="0.25">
      <c r="E285">
        <v>10278</v>
      </c>
      <c r="F285" s="2">
        <v>42091.243356481478</v>
      </c>
      <c r="G285" t="s">
        <v>38</v>
      </c>
      <c r="H285" t="s">
        <v>91</v>
      </c>
      <c r="I285" s="6">
        <v>7514.67</v>
      </c>
    </row>
    <row r="286" spans="5:9" x14ac:dyDescent="0.25">
      <c r="E286">
        <v>10279</v>
      </c>
      <c r="F286" s="2">
        <v>42239.767962962964</v>
      </c>
      <c r="G286" t="s">
        <v>17</v>
      </c>
      <c r="H286" t="s">
        <v>57</v>
      </c>
      <c r="I286" s="6">
        <v>3023.13</v>
      </c>
    </row>
    <row r="287" spans="5:9" x14ac:dyDescent="0.25">
      <c r="E287">
        <v>10280</v>
      </c>
      <c r="F287" s="2">
        <v>42229.380185185182</v>
      </c>
      <c r="G287" t="s">
        <v>29</v>
      </c>
      <c r="H287" t="s">
        <v>218</v>
      </c>
      <c r="I287" s="6">
        <v>85252.21</v>
      </c>
    </row>
    <row r="288" spans="5:9" x14ac:dyDescent="0.25">
      <c r="E288">
        <v>10281</v>
      </c>
      <c r="F288" s="2">
        <v>42157.600393518522</v>
      </c>
      <c r="G288" t="s">
        <v>38</v>
      </c>
      <c r="H288" t="s">
        <v>219</v>
      </c>
      <c r="I288" s="6">
        <v>28480.73</v>
      </c>
    </row>
    <row r="289" spans="5:9" x14ac:dyDescent="0.25">
      <c r="E289">
        <v>10282</v>
      </c>
      <c r="F289" s="2">
        <v>42025.141250000001</v>
      </c>
      <c r="G289" t="s">
        <v>17</v>
      </c>
      <c r="H289" t="s">
        <v>186</v>
      </c>
      <c r="I289" s="6">
        <v>90475.86</v>
      </c>
    </row>
    <row r="290" spans="5:9" x14ac:dyDescent="0.25">
      <c r="E290">
        <v>10283</v>
      </c>
      <c r="F290" s="2">
        <v>42209.98537037037</v>
      </c>
      <c r="G290" t="s">
        <v>7</v>
      </c>
      <c r="H290" t="s">
        <v>220</v>
      </c>
      <c r="I290" s="6">
        <v>3492.97</v>
      </c>
    </row>
    <row r="291" spans="5:9" x14ac:dyDescent="0.25">
      <c r="E291">
        <v>10284</v>
      </c>
      <c r="F291" s="2">
        <v>42108.579756944448</v>
      </c>
      <c r="G291" t="s">
        <v>7</v>
      </c>
      <c r="H291" t="s">
        <v>31</v>
      </c>
      <c r="I291" s="6">
        <v>45466.01</v>
      </c>
    </row>
    <row r="292" spans="5:9" x14ac:dyDescent="0.25">
      <c r="E292">
        <v>10285</v>
      </c>
      <c r="F292" s="2">
        <v>42267.816504629627</v>
      </c>
      <c r="G292" t="s">
        <v>29</v>
      </c>
      <c r="H292" t="s">
        <v>145</v>
      </c>
      <c r="I292" s="6">
        <v>61229.97</v>
      </c>
    </row>
    <row r="293" spans="5:9" x14ac:dyDescent="0.25">
      <c r="E293">
        <v>10286</v>
      </c>
      <c r="F293" s="2">
        <v>42094.447731481479</v>
      </c>
      <c r="G293" t="s">
        <v>45</v>
      </c>
      <c r="H293" t="s">
        <v>106</v>
      </c>
      <c r="I293" s="6">
        <v>94980.42</v>
      </c>
    </row>
    <row r="294" spans="5:9" x14ac:dyDescent="0.25">
      <c r="E294">
        <v>10287</v>
      </c>
      <c r="F294" s="2">
        <v>42234.742002314815</v>
      </c>
      <c r="G294" t="s">
        <v>40</v>
      </c>
      <c r="H294" t="s">
        <v>127</v>
      </c>
      <c r="I294" s="6">
        <v>14934.27</v>
      </c>
    </row>
    <row r="295" spans="5:9" x14ac:dyDescent="0.25">
      <c r="E295">
        <v>10288</v>
      </c>
      <c r="F295" s="2">
        <v>42236.37709490741</v>
      </c>
      <c r="G295" t="s">
        <v>45</v>
      </c>
      <c r="H295" t="s">
        <v>32</v>
      </c>
      <c r="I295" s="6">
        <v>44538.58</v>
      </c>
    </row>
    <row r="296" spans="5:9" x14ac:dyDescent="0.25">
      <c r="E296">
        <v>10289</v>
      </c>
      <c r="F296" s="2">
        <v>42037.476307870369</v>
      </c>
      <c r="G296" t="s">
        <v>9</v>
      </c>
      <c r="H296" t="s">
        <v>221</v>
      </c>
      <c r="I296" s="6">
        <v>85438.81</v>
      </c>
    </row>
    <row r="297" spans="5:9" x14ac:dyDescent="0.25">
      <c r="E297">
        <v>10290</v>
      </c>
      <c r="F297" s="2">
        <v>42006.394548611112</v>
      </c>
      <c r="G297" t="s">
        <v>20</v>
      </c>
      <c r="H297" t="s">
        <v>81</v>
      </c>
      <c r="I297" s="6">
        <v>84860.76</v>
      </c>
    </row>
    <row r="298" spans="5:9" x14ac:dyDescent="0.25">
      <c r="E298">
        <v>10291</v>
      </c>
      <c r="F298" s="2">
        <v>42178.881493055553</v>
      </c>
      <c r="G298" t="s">
        <v>26</v>
      </c>
      <c r="H298" t="s">
        <v>41</v>
      </c>
      <c r="I298" s="6">
        <v>10861.98</v>
      </c>
    </row>
    <row r="299" spans="5:9" x14ac:dyDescent="0.25">
      <c r="E299">
        <v>10292</v>
      </c>
      <c r="F299" s="2">
        <v>42043.670914351853</v>
      </c>
      <c r="G299" t="s">
        <v>66</v>
      </c>
      <c r="H299" t="s">
        <v>42</v>
      </c>
      <c r="I299" s="6">
        <v>51895.29</v>
      </c>
    </row>
    <row r="300" spans="5:9" x14ac:dyDescent="0.25">
      <c r="E300">
        <v>10293</v>
      </c>
      <c r="F300" s="2">
        <v>42215.362013888887</v>
      </c>
      <c r="G300" t="s">
        <v>9</v>
      </c>
      <c r="H300" t="s">
        <v>155</v>
      </c>
      <c r="I300" s="6">
        <v>38329.29</v>
      </c>
    </row>
    <row r="301" spans="5:9" x14ac:dyDescent="0.25">
      <c r="E301">
        <v>10294</v>
      </c>
      <c r="F301" s="2">
        <v>42089.886979166666</v>
      </c>
      <c r="G301" t="s">
        <v>20</v>
      </c>
      <c r="H301" t="s">
        <v>222</v>
      </c>
      <c r="I301" s="6">
        <v>67639.55</v>
      </c>
    </row>
    <row r="302" spans="5:9" x14ac:dyDescent="0.25">
      <c r="E302">
        <v>10295</v>
      </c>
      <c r="F302" s="2">
        <v>42036.932962962965</v>
      </c>
      <c r="G302" t="s">
        <v>13</v>
      </c>
      <c r="H302" t="s">
        <v>95</v>
      </c>
      <c r="I302" s="6">
        <v>69793.45</v>
      </c>
    </row>
    <row r="303" spans="5:9" x14ac:dyDescent="0.25">
      <c r="E303">
        <v>10296</v>
      </c>
      <c r="F303" s="2">
        <v>42057.406597222223</v>
      </c>
      <c r="G303" t="s">
        <v>20</v>
      </c>
      <c r="H303" t="s">
        <v>185</v>
      </c>
      <c r="I303" s="6">
        <v>76472.55</v>
      </c>
    </row>
    <row r="304" spans="5:9" x14ac:dyDescent="0.25">
      <c r="E304">
        <v>10297</v>
      </c>
      <c r="F304" s="2">
        <v>42229.116539351853</v>
      </c>
      <c r="G304" t="s">
        <v>35</v>
      </c>
      <c r="H304" t="s">
        <v>203</v>
      </c>
      <c r="I304" s="6">
        <v>62249.86</v>
      </c>
    </row>
    <row r="305" spans="5:9" x14ac:dyDescent="0.25">
      <c r="E305">
        <v>10298</v>
      </c>
      <c r="F305" s="2">
        <v>42034.841307870367</v>
      </c>
      <c r="G305" t="s">
        <v>23</v>
      </c>
      <c r="H305" t="s">
        <v>223</v>
      </c>
      <c r="I305" s="6">
        <v>14353.59</v>
      </c>
    </row>
    <row r="306" spans="5:9" x14ac:dyDescent="0.25">
      <c r="E306">
        <v>10299</v>
      </c>
      <c r="F306" s="2">
        <v>42143.946469907409</v>
      </c>
      <c r="G306" t="s">
        <v>23</v>
      </c>
      <c r="H306" t="s">
        <v>224</v>
      </c>
      <c r="I306" s="6">
        <v>43694.99</v>
      </c>
    </row>
    <row r="307" spans="5:9" x14ac:dyDescent="0.25">
      <c r="E307">
        <v>10300</v>
      </c>
      <c r="F307" s="2">
        <v>42337.681516203702</v>
      </c>
      <c r="G307" t="s">
        <v>29</v>
      </c>
      <c r="H307" t="s">
        <v>225</v>
      </c>
      <c r="I307" s="6">
        <v>98216.79</v>
      </c>
    </row>
    <row r="308" spans="5:9" x14ac:dyDescent="0.25">
      <c r="E308">
        <v>10301</v>
      </c>
      <c r="F308" s="2">
        <v>42245.04787037037</v>
      </c>
      <c r="G308" t="s">
        <v>26</v>
      </c>
      <c r="H308" t="s">
        <v>226</v>
      </c>
      <c r="I308" s="6">
        <v>83821.09</v>
      </c>
    </row>
    <row r="309" spans="5:9" x14ac:dyDescent="0.25">
      <c r="E309">
        <v>10302</v>
      </c>
      <c r="F309" s="2">
        <v>42303.804479166669</v>
      </c>
      <c r="G309" t="s">
        <v>5</v>
      </c>
      <c r="H309" t="s">
        <v>138</v>
      </c>
      <c r="I309" s="6">
        <v>84708.800000000003</v>
      </c>
    </row>
    <row r="310" spans="5:9" x14ac:dyDescent="0.25">
      <c r="E310">
        <v>10303</v>
      </c>
      <c r="F310" s="2">
        <v>42186.452523148146</v>
      </c>
      <c r="G310" t="s">
        <v>23</v>
      </c>
      <c r="H310" t="s">
        <v>88</v>
      </c>
      <c r="I310" s="6">
        <v>54487.53</v>
      </c>
    </row>
    <row r="311" spans="5:9" x14ac:dyDescent="0.25">
      <c r="E311">
        <v>10304</v>
      </c>
      <c r="F311" s="2">
        <v>42098.792291666665</v>
      </c>
      <c r="G311" t="s">
        <v>45</v>
      </c>
      <c r="H311" t="s">
        <v>227</v>
      </c>
      <c r="I311" s="6">
        <v>23231.25</v>
      </c>
    </row>
    <row r="312" spans="5:9" x14ac:dyDescent="0.25">
      <c r="E312">
        <v>10305</v>
      </c>
      <c r="F312" s="2">
        <v>42351.888599537036</v>
      </c>
      <c r="G312" t="s">
        <v>9</v>
      </c>
      <c r="H312" t="s">
        <v>228</v>
      </c>
      <c r="I312" s="6">
        <v>52176.62</v>
      </c>
    </row>
    <row r="313" spans="5:9" x14ac:dyDescent="0.25">
      <c r="E313">
        <v>10306</v>
      </c>
      <c r="F313" s="2">
        <v>42067.334826388891</v>
      </c>
      <c r="G313" t="s">
        <v>45</v>
      </c>
      <c r="H313" t="s">
        <v>229</v>
      </c>
      <c r="I313" s="6">
        <v>95628.26</v>
      </c>
    </row>
    <row r="314" spans="5:9" x14ac:dyDescent="0.25">
      <c r="E314">
        <v>10307</v>
      </c>
      <c r="F314" s="2">
        <v>42223.568298611113</v>
      </c>
      <c r="G314" t="s">
        <v>40</v>
      </c>
      <c r="H314" t="s">
        <v>230</v>
      </c>
      <c r="I314" s="6">
        <v>49626.61</v>
      </c>
    </row>
    <row r="315" spans="5:9" x14ac:dyDescent="0.25">
      <c r="E315">
        <v>10308</v>
      </c>
      <c r="F315" s="2">
        <v>42187.463368055556</v>
      </c>
      <c r="G315" t="s">
        <v>7</v>
      </c>
      <c r="H315" t="s">
        <v>78</v>
      </c>
      <c r="I315" s="6">
        <v>29881.42</v>
      </c>
    </row>
    <row r="316" spans="5:9" x14ac:dyDescent="0.25">
      <c r="E316">
        <v>10309</v>
      </c>
      <c r="F316" s="2">
        <v>42144.449675925927</v>
      </c>
      <c r="G316" t="s">
        <v>52</v>
      </c>
      <c r="H316" t="s">
        <v>231</v>
      </c>
      <c r="I316" s="6">
        <v>59824.17</v>
      </c>
    </row>
    <row r="317" spans="5:9" x14ac:dyDescent="0.25">
      <c r="E317">
        <v>10310</v>
      </c>
      <c r="F317" s="2">
        <v>42051.077800925923</v>
      </c>
      <c r="G317" t="s">
        <v>9</v>
      </c>
      <c r="H317" t="s">
        <v>25</v>
      </c>
      <c r="I317" s="6">
        <v>93427.18</v>
      </c>
    </row>
    <row r="318" spans="5:9" x14ac:dyDescent="0.25">
      <c r="E318">
        <v>10311</v>
      </c>
      <c r="F318" s="2">
        <v>42267.273449074077</v>
      </c>
      <c r="G318" t="s">
        <v>45</v>
      </c>
      <c r="H318" t="s">
        <v>232</v>
      </c>
      <c r="I318" s="6">
        <v>23345.54</v>
      </c>
    </row>
    <row r="319" spans="5:9" x14ac:dyDescent="0.25">
      <c r="E319">
        <v>10312</v>
      </c>
      <c r="F319" s="2">
        <v>42319.850381944445</v>
      </c>
      <c r="G319" t="s">
        <v>13</v>
      </c>
      <c r="H319" t="s">
        <v>233</v>
      </c>
      <c r="I319" s="6">
        <v>61496.160000000003</v>
      </c>
    </row>
    <row r="320" spans="5:9" x14ac:dyDescent="0.25">
      <c r="E320">
        <v>10313</v>
      </c>
      <c r="F320" s="2">
        <v>42207.626516203702</v>
      </c>
      <c r="G320" t="s">
        <v>40</v>
      </c>
      <c r="H320" t="s">
        <v>198</v>
      </c>
      <c r="I320" s="6">
        <v>95500.75</v>
      </c>
    </row>
    <row r="321" spans="5:9" x14ac:dyDescent="0.25">
      <c r="E321">
        <v>10314</v>
      </c>
      <c r="F321" s="2">
        <v>42082.029293981483</v>
      </c>
      <c r="G321" t="s">
        <v>45</v>
      </c>
      <c r="H321" t="s">
        <v>64</v>
      </c>
      <c r="I321" s="6">
        <v>91112.68</v>
      </c>
    </row>
    <row r="322" spans="5:9" x14ac:dyDescent="0.25">
      <c r="E322">
        <v>10315</v>
      </c>
      <c r="F322" s="2">
        <v>42239.722222222219</v>
      </c>
      <c r="G322" t="s">
        <v>38</v>
      </c>
      <c r="H322" t="s">
        <v>14</v>
      </c>
      <c r="I322" s="6">
        <v>36537.18</v>
      </c>
    </row>
    <row r="323" spans="5:9" x14ac:dyDescent="0.25">
      <c r="E323">
        <v>10316</v>
      </c>
      <c r="F323" s="2">
        <v>42169.502581018518</v>
      </c>
      <c r="G323" t="s">
        <v>29</v>
      </c>
      <c r="H323" t="s">
        <v>234</v>
      </c>
      <c r="I323" s="6">
        <v>51694.81</v>
      </c>
    </row>
    <row r="324" spans="5:9" x14ac:dyDescent="0.25">
      <c r="E324">
        <v>10317</v>
      </c>
      <c r="F324" s="2">
        <v>42261.751886574071</v>
      </c>
      <c r="G324" t="s">
        <v>45</v>
      </c>
      <c r="H324" t="s">
        <v>85</v>
      </c>
      <c r="I324" s="6">
        <v>10938.73</v>
      </c>
    </row>
    <row r="325" spans="5:9" x14ac:dyDescent="0.25">
      <c r="E325">
        <v>10318</v>
      </c>
      <c r="F325" s="2">
        <v>42132.030798611115</v>
      </c>
      <c r="G325" t="s">
        <v>5</v>
      </c>
      <c r="H325" t="s">
        <v>235</v>
      </c>
      <c r="I325" s="6">
        <v>90968.78</v>
      </c>
    </row>
    <row r="326" spans="5:9" x14ac:dyDescent="0.25">
      <c r="E326">
        <v>10319</v>
      </c>
      <c r="F326" s="2">
        <v>42032.516446759262</v>
      </c>
      <c r="G326" t="s">
        <v>66</v>
      </c>
      <c r="H326" t="s">
        <v>186</v>
      </c>
      <c r="I326" s="6">
        <v>62090.49</v>
      </c>
    </row>
    <row r="327" spans="5:9" x14ac:dyDescent="0.25">
      <c r="E327">
        <v>10320</v>
      </c>
      <c r="F327" s="2">
        <v>42205.212488425925</v>
      </c>
      <c r="G327" t="s">
        <v>23</v>
      </c>
      <c r="H327" t="s">
        <v>236</v>
      </c>
      <c r="I327" s="6">
        <v>69764.17</v>
      </c>
    </row>
    <row r="328" spans="5:9" x14ac:dyDescent="0.25">
      <c r="E328">
        <v>10321</v>
      </c>
      <c r="F328" s="2">
        <v>42131.514513888891</v>
      </c>
      <c r="G328" t="s">
        <v>5</v>
      </c>
      <c r="H328" t="s">
        <v>111</v>
      </c>
      <c r="I328" s="6">
        <v>2511.94</v>
      </c>
    </row>
    <row r="329" spans="5:9" x14ac:dyDescent="0.25">
      <c r="E329">
        <v>10322</v>
      </c>
      <c r="F329" s="2">
        <v>42120.94358796296</v>
      </c>
      <c r="G329" t="s">
        <v>45</v>
      </c>
      <c r="H329" t="s">
        <v>237</v>
      </c>
      <c r="I329" s="6">
        <v>77463.199999999997</v>
      </c>
    </row>
    <row r="330" spans="5:9" x14ac:dyDescent="0.25">
      <c r="E330">
        <v>10323</v>
      </c>
      <c r="F330" s="2">
        <v>42242.196817129632</v>
      </c>
      <c r="G330" t="s">
        <v>5</v>
      </c>
      <c r="H330" t="s">
        <v>238</v>
      </c>
      <c r="I330" s="6">
        <v>23248.67</v>
      </c>
    </row>
    <row r="331" spans="5:9" x14ac:dyDescent="0.25">
      <c r="E331">
        <v>10324</v>
      </c>
      <c r="F331" s="2">
        <v>42248.183553240742</v>
      </c>
      <c r="G331" t="s">
        <v>35</v>
      </c>
      <c r="H331" t="s">
        <v>239</v>
      </c>
      <c r="I331" s="6">
        <v>57963.97</v>
      </c>
    </row>
    <row r="332" spans="5:9" x14ac:dyDescent="0.25">
      <c r="E332">
        <v>10325</v>
      </c>
      <c r="F332" s="2">
        <v>42175.941192129627</v>
      </c>
      <c r="G332" t="s">
        <v>20</v>
      </c>
      <c r="H332" t="s">
        <v>240</v>
      </c>
      <c r="I332" s="6">
        <v>81946.67</v>
      </c>
    </row>
    <row r="333" spans="5:9" x14ac:dyDescent="0.25">
      <c r="E333">
        <v>10326</v>
      </c>
      <c r="F333" s="2">
        <v>42315.63417824074</v>
      </c>
      <c r="G333" t="s">
        <v>52</v>
      </c>
      <c r="H333" t="s">
        <v>241</v>
      </c>
      <c r="I333" s="6">
        <v>15081.65</v>
      </c>
    </row>
    <row r="334" spans="5:9" x14ac:dyDescent="0.25">
      <c r="E334">
        <v>10327</v>
      </c>
      <c r="F334" s="2">
        <v>42032.772511574076</v>
      </c>
      <c r="G334" t="s">
        <v>15</v>
      </c>
      <c r="H334" t="s">
        <v>18</v>
      </c>
      <c r="I334" s="6">
        <v>17577.310000000001</v>
      </c>
    </row>
    <row r="335" spans="5:9" x14ac:dyDescent="0.25">
      <c r="E335">
        <v>10328</v>
      </c>
      <c r="F335" s="2">
        <v>42049.911307870374</v>
      </c>
      <c r="G335" t="s">
        <v>17</v>
      </c>
      <c r="H335" t="s">
        <v>191</v>
      </c>
      <c r="I335" s="6">
        <v>30941.56</v>
      </c>
    </row>
    <row r="336" spans="5:9" x14ac:dyDescent="0.25">
      <c r="E336">
        <v>10329</v>
      </c>
      <c r="F336" s="2">
        <v>42098.893622685187</v>
      </c>
      <c r="G336" t="s">
        <v>23</v>
      </c>
      <c r="H336" t="s">
        <v>242</v>
      </c>
      <c r="I336" s="6">
        <v>2854.31</v>
      </c>
    </row>
    <row r="337" spans="5:9" x14ac:dyDescent="0.25">
      <c r="E337">
        <v>10330</v>
      </c>
      <c r="F337" s="2">
        <v>42298.919849537036</v>
      </c>
      <c r="G337" t="s">
        <v>13</v>
      </c>
      <c r="H337" t="s">
        <v>233</v>
      </c>
      <c r="I337" s="6">
        <v>72220.59</v>
      </c>
    </row>
    <row r="338" spans="5:9" x14ac:dyDescent="0.25">
      <c r="E338">
        <v>10331</v>
      </c>
      <c r="F338" s="2">
        <v>42316.010231481479</v>
      </c>
      <c r="G338" t="s">
        <v>9</v>
      </c>
      <c r="H338" t="s">
        <v>243</v>
      </c>
      <c r="I338" s="6">
        <v>60415.91</v>
      </c>
    </row>
    <row r="339" spans="5:9" x14ac:dyDescent="0.25">
      <c r="E339">
        <v>10332</v>
      </c>
      <c r="F339" s="2">
        <v>42359.916087962964</v>
      </c>
      <c r="G339" t="s">
        <v>45</v>
      </c>
      <c r="H339" t="s">
        <v>49</v>
      </c>
      <c r="I339" s="6">
        <v>46554.97</v>
      </c>
    </row>
    <row r="340" spans="5:9" x14ac:dyDescent="0.25">
      <c r="E340">
        <v>10333</v>
      </c>
      <c r="F340" s="2">
        <v>42274.066111111111</v>
      </c>
      <c r="G340" t="s">
        <v>40</v>
      </c>
      <c r="H340" t="s">
        <v>244</v>
      </c>
      <c r="I340" s="6">
        <v>99202.12</v>
      </c>
    </row>
    <row r="341" spans="5:9" x14ac:dyDescent="0.25">
      <c r="E341">
        <v>10334</v>
      </c>
      <c r="F341" s="2">
        <v>42019.96675925926</v>
      </c>
      <c r="G341" t="s">
        <v>45</v>
      </c>
      <c r="H341" t="s">
        <v>187</v>
      </c>
      <c r="I341" s="6">
        <v>30862.77</v>
      </c>
    </row>
    <row r="342" spans="5:9" x14ac:dyDescent="0.25">
      <c r="E342">
        <v>10335</v>
      </c>
      <c r="F342" s="2">
        <v>42246.436168981483</v>
      </c>
      <c r="G342" t="s">
        <v>20</v>
      </c>
      <c r="H342" t="s">
        <v>139</v>
      </c>
      <c r="I342" s="6">
        <v>35131.620000000003</v>
      </c>
    </row>
    <row r="343" spans="5:9" x14ac:dyDescent="0.25">
      <c r="E343">
        <v>10336</v>
      </c>
      <c r="F343" s="2">
        <v>42031.547627314816</v>
      </c>
      <c r="G343" t="s">
        <v>29</v>
      </c>
      <c r="H343" t="s">
        <v>133</v>
      </c>
      <c r="I343" s="6">
        <v>5870.3</v>
      </c>
    </row>
    <row r="344" spans="5:9" x14ac:dyDescent="0.25">
      <c r="E344">
        <v>10337</v>
      </c>
      <c r="F344" s="2">
        <v>42113.466516203705</v>
      </c>
      <c r="G344" t="s">
        <v>26</v>
      </c>
      <c r="H344" t="s">
        <v>245</v>
      </c>
      <c r="I344" s="6">
        <v>52098.55</v>
      </c>
    </row>
    <row r="345" spans="5:9" x14ac:dyDescent="0.25">
      <c r="E345">
        <v>10338</v>
      </c>
      <c r="F345" s="2">
        <v>42305.594328703701</v>
      </c>
      <c r="G345" t="s">
        <v>35</v>
      </c>
      <c r="H345" t="s">
        <v>207</v>
      </c>
      <c r="I345" s="6">
        <v>3794.09</v>
      </c>
    </row>
    <row r="346" spans="5:9" x14ac:dyDescent="0.25">
      <c r="E346">
        <v>10339</v>
      </c>
      <c r="F346" s="2">
        <v>42239.503460648149</v>
      </c>
      <c r="G346" t="s">
        <v>40</v>
      </c>
      <c r="H346" t="s">
        <v>103</v>
      </c>
      <c r="I346" s="6">
        <v>81620.97</v>
      </c>
    </row>
    <row r="347" spans="5:9" x14ac:dyDescent="0.25">
      <c r="E347">
        <v>10340</v>
      </c>
      <c r="F347" s="2">
        <v>42141.814305555556</v>
      </c>
      <c r="G347" t="s">
        <v>23</v>
      </c>
      <c r="H347" t="s">
        <v>174</v>
      </c>
      <c r="I347" s="6">
        <v>41564.06</v>
      </c>
    </row>
    <row r="348" spans="5:9" x14ac:dyDescent="0.25">
      <c r="E348">
        <v>10341</v>
      </c>
      <c r="F348" s="2">
        <v>42344.66673611111</v>
      </c>
      <c r="G348" t="s">
        <v>66</v>
      </c>
      <c r="H348" t="s">
        <v>179</v>
      </c>
      <c r="I348" s="6">
        <v>94631.39</v>
      </c>
    </row>
    <row r="349" spans="5:9" x14ac:dyDescent="0.25">
      <c r="E349">
        <v>10342</v>
      </c>
      <c r="F349" s="2">
        <v>42331.08326388889</v>
      </c>
      <c r="G349" t="s">
        <v>45</v>
      </c>
      <c r="H349" t="s">
        <v>156</v>
      </c>
      <c r="I349" s="6">
        <v>16744.02</v>
      </c>
    </row>
    <row r="350" spans="5:9" x14ac:dyDescent="0.25">
      <c r="E350">
        <v>10343</v>
      </c>
      <c r="F350" s="2">
        <v>42236.245694444442</v>
      </c>
      <c r="G350" t="s">
        <v>45</v>
      </c>
      <c r="H350" t="s">
        <v>243</v>
      </c>
      <c r="I350" s="6">
        <v>80391.55</v>
      </c>
    </row>
    <row r="351" spans="5:9" x14ac:dyDescent="0.25">
      <c r="E351">
        <v>10344</v>
      </c>
      <c r="F351" s="2">
        <v>42051.798333333332</v>
      </c>
      <c r="G351" t="s">
        <v>7</v>
      </c>
      <c r="H351" t="s">
        <v>91</v>
      </c>
      <c r="I351" s="6">
        <v>90359.81</v>
      </c>
    </row>
    <row r="352" spans="5:9" x14ac:dyDescent="0.25">
      <c r="E352">
        <v>10345</v>
      </c>
      <c r="F352" s="2">
        <v>42225.981851851851</v>
      </c>
      <c r="G352" t="s">
        <v>17</v>
      </c>
      <c r="H352" t="s">
        <v>246</v>
      </c>
      <c r="I352" s="6">
        <v>79222.98</v>
      </c>
    </row>
    <row r="353" spans="5:9" x14ac:dyDescent="0.25">
      <c r="E353">
        <v>10346</v>
      </c>
      <c r="F353" s="2">
        <v>42228.736956018518</v>
      </c>
      <c r="G353" t="s">
        <v>40</v>
      </c>
      <c r="H353" t="s">
        <v>214</v>
      </c>
      <c r="I353" s="6">
        <v>62948.43</v>
      </c>
    </row>
    <row r="354" spans="5:9" x14ac:dyDescent="0.25">
      <c r="E354">
        <v>10347</v>
      </c>
      <c r="F354" s="2">
        <v>42151.961354166669</v>
      </c>
      <c r="G354" t="s">
        <v>45</v>
      </c>
      <c r="H354" t="s">
        <v>247</v>
      </c>
      <c r="I354" s="6">
        <v>2118.0100000000002</v>
      </c>
    </row>
    <row r="355" spans="5:9" x14ac:dyDescent="0.25">
      <c r="E355">
        <v>10348</v>
      </c>
      <c r="F355" s="2">
        <v>42238.132002314815</v>
      </c>
      <c r="G355" t="s">
        <v>29</v>
      </c>
      <c r="H355" t="s">
        <v>208</v>
      </c>
      <c r="I355" s="6">
        <v>32862.71</v>
      </c>
    </row>
    <row r="356" spans="5:9" x14ac:dyDescent="0.25">
      <c r="E356">
        <v>10349</v>
      </c>
      <c r="F356" s="2">
        <v>42021.654027777775</v>
      </c>
      <c r="G356" t="s">
        <v>13</v>
      </c>
      <c r="H356" t="s">
        <v>193</v>
      </c>
      <c r="I356" s="6">
        <v>19329.990000000002</v>
      </c>
    </row>
    <row r="357" spans="5:9" x14ac:dyDescent="0.25">
      <c r="E357">
        <v>10350</v>
      </c>
      <c r="F357" s="2">
        <v>42051.291250000002</v>
      </c>
      <c r="G357" t="s">
        <v>40</v>
      </c>
      <c r="H357" t="s">
        <v>248</v>
      </c>
      <c r="I357" s="6">
        <v>65660.740000000005</v>
      </c>
    </row>
    <row r="358" spans="5:9" x14ac:dyDescent="0.25">
      <c r="E358">
        <v>10351</v>
      </c>
      <c r="F358" s="2">
        <v>42039.623553240737</v>
      </c>
      <c r="G358" t="s">
        <v>40</v>
      </c>
      <c r="H358" t="s">
        <v>184</v>
      </c>
      <c r="I358" s="6">
        <v>39834.660000000003</v>
      </c>
    </row>
    <row r="359" spans="5:9" x14ac:dyDescent="0.25">
      <c r="E359">
        <v>10352</v>
      </c>
      <c r="F359" s="2">
        <v>42284.329155092593</v>
      </c>
      <c r="G359" t="s">
        <v>61</v>
      </c>
      <c r="H359" t="s">
        <v>80</v>
      </c>
      <c r="I359" s="6">
        <v>41244.480000000003</v>
      </c>
    </row>
    <row r="360" spans="5:9" x14ac:dyDescent="0.25">
      <c r="E360">
        <v>10353</v>
      </c>
      <c r="F360" s="2">
        <v>42202.109826388885</v>
      </c>
      <c r="G360" t="s">
        <v>29</v>
      </c>
      <c r="H360" t="s">
        <v>90</v>
      </c>
      <c r="I360" s="6">
        <v>88650.34</v>
      </c>
    </row>
    <row r="361" spans="5:9" x14ac:dyDescent="0.25">
      <c r="E361">
        <v>10354</v>
      </c>
      <c r="F361" s="2">
        <v>42127.537685185183</v>
      </c>
      <c r="G361" t="s">
        <v>40</v>
      </c>
      <c r="H361" t="s">
        <v>249</v>
      </c>
      <c r="I361" s="6">
        <v>39239.879999999997</v>
      </c>
    </row>
    <row r="362" spans="5:9" x14ac:dyDescent="0.25">
      <c r="E362">
        <v>10355</v>
      </c>
      <c r="F362" s="2">
        <v>42144.661030092589</v>
      </c>
      <c r="G362" t="s">
        <v>15</v>
      </c>
      <c r="H362" t="s">
        <v>250</v>
      </c>
      <c r="I362" s="6">
        <v>60830.47</v>
      </c>
    </row>
    <row r="363" spans="5:9" x14ac:dyDescent="0.25">
      <c r="E363">
        <v>10356</v>
      </c>
      <c r="F363" s="2">
        <v>42131.294328703705</v>
      </c>
      <c r="G363" t="s">
        <v>13</v>
      </c>
      <c r="H363" t="s">
        <v>130</v>
      </c>
      <c r="I363" s="6">
        <v>68093.84</v>
      </c>
    </row>
    <row r="364" spans="5:9" x14ac:dyDescent="0.25">
      <c r="E364">
        <v>10357</v>
      </c>
      <c r="F364" s="2">
        <v>42271.787858796299</v>
      </c>
      <c r="G364" t="s">
        <v>9</v>
      </c>
      <c r="H364" t="s">
        <v>236</v>
      </c>
      <c r="I364" s="6">
        <v>84589.68</v>
      </c>
    </row>
    <row r="365" spans="5:9" x14ac:dyDescent="0.25">
      <c r="E365">
        <v>10358</v>
      </c>
      <c r="F365" s="2">
        <v>42209.08421296296</v>
      </c>
      <c r="G365" t="s">
        <v>52</v>
      </c>
      <c r="H365" t="s">
        <v>251</v>
      </c>
      <c r="I365" s="6">
        <v>9125.59</v>
      </c>
    </row>
    <row r="366" spans="5:9" x14ac:dyDescent="0.25">
      <c r="E366">
        <v>10359</v>
      </c>
      <c r="F366" s="2">
        <v>42080.167696759258</v>
      </c>
      <c r="G366" t="s">
        <v>23</v>
      </c>
      <c r="H366" t="s">
        <v>252</v>
      </c>
      <c r="I366" s="6">
        <v>4333.4799999999996</v>
      </c>
    </row>
    <row r="367" spans="5:9" x14ac:dyDescent="0.25">
      <c r="E367">
        <v>10360</v>
      </c>
      <c r="F367" s="2">
        <v>42280.184976851851</v>
      </c>
      <c r="G367" t="s">
        <v>11</v>
      </c>
      <c r="H367" t="s">
        <v>194</v>
      </c>
      <c r="I367" s="6">
        <v>54564.28</v>
      </c>
    </row>
    <row r="368" spans="5:9" x14ac:dyDescent="0.25">
      <c r="E368">
        <v>10361</v>
      </c>
      <c r="F368" s="2">
        <v>42200.079710648148</v>
      </c>
      <c r="G368" t="s">
        <v>7</v>
      </c>
      <c r="H368" t="s">
        <v>253</v>
      </c>
      <c r="I368" s="6">
        <v>6005.22</v>
      </c>
    </row>
    <row r="369" spans="5:9" x14ac:dyDescent="0.25">
      <c r="E369">
        <v>10362</v>
      </c>
      <c r="F369" s="2">
        <v>42293.788298611114</v>
      </c>
      <c r="G369" t="s">
        <v>45</v>
      </c>
      <c r="H369" t="s">
        <v>254</v>
      </c>
      <c r="I369" s="6">
        <v>81613.399999999994</v>
      </c>
    </row>
    <row r="370" spans="5:9" x14ac:dyDescent="0.25">
      <c r="E370">
        <v>10363</v>
      </c>
      <c r="F370" s="2">
        <v>42340.233576388891</v>
      </c>
      <c r="G370" t="s">
        <v>26</v>
      </c>
      <c r="H370" t="s">
        <v>113</v>
      </c>
      <c r="I370" s="6">
        <v>46310.239999999998</v>
      </c>
    </row>
    <row r="371" spans="5:9" x14ac:dyDescent="0.25">
      <c r="E371">
        <v>10364</v>
      </c>
      <c r="F371" s="2">
        <v>42257.825208333335</v>
      </c>
      <c r="G371" t="s">
        <v>11</v>
      </c>
      <c r="H371" t="s">
        <v>57</v>
      </c>
      <c r="I371" s="6">
        <v>83397.009999999995</v>
      </c>
    </row>
    <row r="372" spans="5:9" x14ac:dyDescent="0.25">
      <c r="E372">
        <v>10365</v>
      </c>
      <c r="F372" s="2">
        <v>42274.77789351852</v>
      </c>
      <c r="G372" t="s">
        <v>9</v>
      </c>
      <c r="H372" t="s">
        <v>255</v>
      </c>
      <c r="I372" s="6">
        <v>6460.65</v>
      </c>
    </row>
    <row r="373" spans="5:9" x14ac:dyDescent="0.25">
      <c r="E373">
        <v>10366</v>
      </c>
      <c r="F373" s="2">
        <v>42324.370196759257</v>
      </c>
      <c r="G373" t="s">
        <v>29</v>
      </c>
      <c r="H373" t="s">
        <v>130</v>
      </c>
      <c r="I373" s="6">
        <v>43507.4</v>
      </c>
    </row>
    <row r="374" spans="5:9" x14ac:dyDescent="0.25">
      <c r="E374">
        <v>10367</v>
      </c>
      <c r="F374" s="2">
        <v>42244.327870370369</v>
      </c>
      <c r="G374" t="s">
        <v>20</v>
      </c>
      <c r="H374" t="s">
        <v>256</v>
      </c>
      <c r="I374" s="6">
        <v>97474.84</v>
      </c>
    </row>
    <row r="375" spans="5:9" x14ac:dyDescent="0.25">
      <c r="E375">
        <v>10368</v>
      </c>
      <c r="F375" s="2">
        <v>42112.594328703701</v>
      </c>
      <c r="G375" t="s">
        <v>9</v>
      </c>
      <c r="H375" t="s">
        <v>257</v>
      </c>
      <c r="I375" s="6">
        <v>32791.620000000003</v>
      </c>
    </row>
    <row r="376" spans="5:9" x14ac:dyDescent="0.25">
      <c r="E376">
        <v>10369</v>
      </c>
      <c r="F376" s="2">
        <v>42187.284826388888</v>
      </c>
      <c r="G376" t="s">
        <v>45</v>
      </c>
      <c r="H376" t="s">
        <v>220</v>
      </c>
      <c r="I376" s="6">
        <v>56085.99</v>
      </c>
    </row>
    <row r="377" spans="5:9" x14ac:dyDescent="0.25">
      <c r="E377">
        <v>10370</v>
      </c>
      <c r="F377" s="2">
        <v>42105.311863425923</v>
      </c>
      <c r="G377" t="s">
        <v>20</v>
      </c>
      <c r="H377" t="s">
        <v>80</v>
      </c>
      <c r="I377" s="6">
        <v>29691.35</v>
      </c>
    </row>
    <row r="378" spans="5:9" x14ac:dyDescent="0.25">
      <c r="E378">
        <v>10371</v>
      </c>
      <c r="F378" s="2">
        <v>42080.775497685187</v>
      </c>
      <c r="G378" t="s">
        <v>66</v>
      </c>
      <c r="H378" t="s">
        <v>196</v>
      </c>
      <c r="I378" s="6">
        <v>54853.57</v>
      </c>
    </row>
    <row r="379" spans="5:9" x14ac:dyDescent="0.25">
      <c r="E379">
        <v>10372</v>
      </c>
      <c r="F379" s="2">
        <v>42109.045104166667</v>
      </c>
      <c r="G379" t="s">
        <v>66</v>
      </c>
      <c r="H379" t="s">
        <v>258</v>
      </c>
      <c r="I379" s="6">
        <v>12547.84</v>
      </c>
    </row>
    <row r="380" spans="5:9" x14ac:dyDescent="0.25">
      <c r="E380">
        <v>10373</v>
      </c>
      <c r="F380" s="2">
        <v>42026.04247685185</v>
      </c>
      <c r="G380" t="s">
        <v>66</v>
      </c>
      <c r="H380" t="s">
        <v>259</v>
      </c>
      <c r="I380" s="6">
        <v>89418.67</v>
      </c>
    </row>
    <row r="381" spans="5:9" x14ac:dyDescent="0.25">
      <c r="E381">
        <v>10374</v>
      </c>
      <c r="F381" s="2">
        <v>42283.96974537037</v>
      </c>
      <c r="G381" t="s">
        <v>17</v>
      </c>
      <c r="H381" t="s">
        <v>176</v>
      </c>
      <c r="I381" s="6">
        <v>36163.33</v>
      </c>
    </row>
    <row r="382" spans="5:9" x14ac:dyDescent="0.25">
      <c r="E382">
        <v>10375</v>
      </c>
      <c r="F382" s="2">
        <v>42054.44158564815</v>
      </c>
      <c r="G382" t="s">
        <v>20</v>
      </c>
      <c r="H382" t="s">
        <v>260</v>
      </c>
      <c r="I382" s="6">
        <v>50816.55</v>
      </c>
    </row>
    <row r="383" spans="5:9" x14ac:dyDescent="0.25">
      <c r="E383">
        <v>10376</v>
      </c>
      <c r="F383" s="2">
        <v>42096.235300925924</v>
      </c>
      <c r="G383" t="s">
        <v>40</v>
      </c>
      <c r="H383" t="s">
        <v>261</v>
      </c>
      <c r="I383" s="6">
        <v>57521.09</v>
      </c>
    </row>
    <row r="384" spans="5:9" x14ac:dyDescent="0.25">
      <c r="E384">
        <v>10377</v>
      </c>
      <c r="F384" s="2">
        <v>42078.126134259262</v>
      </c>
      <c r="G384" t="s">
        <v>5</v>
      </c>
      <c r="H384" t="s">
        <v>262</v>
      </c>
      <c r="I384" s="6">
        <v>78808.63</v>
      </c>
    </row>
    <row r="385" spans="5:9" x14ac:dyDescent="0.25">
      <c r="E385">
        <v>10378</v>
      </c>
      <c r="F385" s="2">
        <v>42175.604131944441</v>
      </c>
      <c r="G385" t="s">
        <v>9</v>
      </c>
      <c r="H385" t="s">
        <v>227</v>
      </c>
      <c r="I385" s="6">
        <v>99024.65</v>
      </c>
    </row>
    <row r="386" spans="5:9" x14ac:dyDescent="0.25">
      <c r="E386">
        <v>10379</v>
      </c>
      <c r="F386" s="2">
        <v>42361.557858796295</v>
      </c>
      <c r="G386" t="s">
        <v>11</v>
      </c>
      <c r="H386" t="s">
        <v>226</v>
      </c>
      <c r="I386" s="6">
        <v>49406.17</v>
      </c>
    </row>
    <row r="387" spans="5:9" x14ac:dyDescent="0.25">
      <c r="E387">
        <v>10380</v>
      </c>
      <c r="F387" s="2">
        <v>42021.931851851848</v>
      </c>
      <c r="G387" t="s">
        <v>29</v>
      </c>
      <c r="H387" t="s">
        <v>263</v>
      </c>
      <c r="I387" s="6">
        <v>82975.81</v>
      </c>
    </row>
    <row r="388" spans="5:9" x14ac:dyDescent="0.25">
      <c r="E388">
        <v>10381</v>
      </c>
      <c r="F388" s="2">
        <v>42265.856296296297</v>
      </c>
      <c r="G388" t="s">
        <v>13</v>
      </c>
      <c r="H388" t="s">
        <v>264</v>
      </c>
      <c r="I388" s="6">
        <v>91135.81</v>
      </c>
    </row>
    <row r="389" spans="5:9" x14ac:dyDescent="0.25">
      <c r="E389">
        <v>10382</v>
      </c>
      <c r="F389" s="2">
        <v>42158.412789351853</v>
      </c>
      <c r="G389" t="s">
        <v>17</v>
      </c>
      <c r="H389" t="s">
        <v>257</v>
      </c>
      <c r="I389" s="6">
        <v>84392.1</v>
      </c>
    </row>
    <row r="390" spans="5:9" x14ac:dyDescent="0.25">
      <c r="E390">
        <v>10383</v>
      </c>
      <c r="F390" s="2">
        <v>42107.376620370371</v>
      </c>
      <c r="G390" t="s">
        <v>29</v>
      </c>
      <c r="H390" t="s">
        <v>44</v>
      </c>
      <c r="I390" s="6">
        <v>59567.87</v>
      </c>
    </row>
    <row r="391" spans="5:9" x14ac:dyDescent="0.25">
      <c r="E391">
        <v>10384</v>
      </c>
      <c r="F391" s="2">
        <v>42024.511273148149</v>
      </c>
      <c r="G391" t="s">
        <v>13</v>
      </c>
      <c r="H391" t="s">
        <v>199</v>
      </c>
      <c r="I391" s="6">
        <v>75533.3</v>
      </c>
    </row>
    <row r="392" spans="5:9" x14ac:dyDescent="0.25">
      <c r="E392">
        <v>10385</v>
      </c>
      <c r="F392" s="2">
        <v>42101.673576388886</v>
      </c>
      <c r="G392" t="s">
        <v>23</v>
      </c>
      <c r="H392" t="s">
        <v>119</v>
      </c>
      <c r="I392" s="6">
        <v>81367.539999999994</v>
      </c>
    </row>
    <row r="393" spans="5:9" x14ac:dyDescent="0.25">
      <c r="E393">
        <v>10386</v>
      </c>
      <c r="F393" s="2">
        <v>42258.438472222224</v>
      </c>
      <c r="G393" t="s">
        <v>45</v>
      </c>
      <c r="H393" t="s">
        <v>80</v>
      </c>
      <c r="I393" s="6">
        <v>6003.85</v>
      </c>
    </row>
    <row r="394" spans="5:9" x14ac:dyDescent="0.25">
      <c r="E394">
        <v>10387</v>
      </c>
      <c r="F394" s="2">
        <v>42053.91982638889</v>
      </c>
      <c r="G394" t="s">
        <v>38</v>
      </c>
      <c r="H394" t="s">
        <v>265</v>
      </c>
      <c r="I394" s="6">
        <v>91100.81</v>
      </c>
    </row>
    <row r="395" spans="5:9" x14ac:dyDescent="0.25">
      <c r="E395">
        <v>10388</v>
      </c>
      <c r="F395" s="2">
        <v>42243.392731481479</v>
      </c>
      <c r="G395" t="s">
        <v>38</v>
      </c>
      <c r="H395" t="s">
        <v>129</v>
      </c>
      <c r="I395" s="6">
        <v>83673.19</v>
      </c>
    </row>
    <row r="396" spans="5:9" x14ac:dyDescent="0.25">
      <c r="E396">
        <v>10389</v>
      </c>
      <c r="F396" s="2">
        <v>42347.495555555557</v>
      </c>
      <c r="G396" t="s">
        <v>5</v>
      </c>
      <c r="H396" t="s">
        <v>34</v>
      </c>
      <c r="I396" s="6">
        <v>75902.38</v>
      </c>
    </row>
    <row r="397" spans="5:9" x14ac:dyDescent="0.25">
      <c r="E397">
        <v>10390</v>
      </c>
      <c r="F397" s="2">
        <v>42359.648634259262</v>
      </c>
      <c r="G397" t="s">
        <v>38</v>
      </c>
      <c r="H397" t="s">
        <v>229</v>
      </c>
      <c r="I397" s="6">
        <v>9999.3700000000008</v>
      </c>
    </row>
    <row r="398" spans="5:9" x14ac:dyDescent="0.25">
      <c r="E398">
        <v>10391</v>
      </c>
      <c r="F398" s="2">
        <v>42030.251863425925</v>
      </c>
      <c r="G398" t="s">
        <v>66</v>
      </c>
      <c r="H398" t="s">
        <v>266</v>
      </c>
      <c r="I398" s="6">
        <v>12377.62</v>
      </c>
    </row>
    <row r="399" spans="5:9" x14ac:dyDescent="0.25">
      <c r="E399">
        <v>10392</v>
      </c>
      <c r="F399" s="2">
        <v>42234.293749999997</v>
      </c>
      <c r="G399" t="s">
        <v>11</v>
      </c>
      <c r="H399" t="s">
        <v>150</v>
      </c>
      <c r="I399" s="6">
        <v>69859.78</v>
      </c>
    </row>
    <row r="400" spans="5:9" x14ac:dyDescent="0.25">
      <c r="E400">
        <v>10393</v>
      </c>
      <c r="F400" s="2">
        <v>42266.458136574074</v>
      </c>
      <c r="G400" t="s">
        <v>9</v>
      </c>
      <c r="H400" t="s">
        <v>267</v>
      </c>
      <c r="I400" s="6">
        <v>15356.27</v>
      </c>
    </row>
    <row r="401" spans="5:9" x14ac:dyDescent="0.25">
      <c r="E401">
        <v>10394</v>
      </c>
      <c r="F401" s="2">
        <v>42090.170023148145</v>
      </c>
      <c r="G401" t="s">
        <v>20</v>
      </c>
      <c r="H401" t="s">
        <v>268</v>
      </c>
      <c r="I401" s="6">
        <v>35480.94</v>
      </c>
    </row>
    <row r="402" spans="5:9" x14ac:dyDescent="0.25">
      <c r="E402">
        <v>10395</v>
      </c>
      <c r="F402" s="2">
        <v>42306.405243055553</v>
      </c>
      <c r="G402" t="s">
        <v>15</v>
      </c>
      <c r="H402" t="s">
        <v>258</v>
      </c>
      <c r="I402" s="6">
        <v>73470.710000000006</v>
      </c>
    </row>
    <row r="403" spans="5:9" x14ac:dyDescent="0.25">
      <c r="E403">
        <v>10396</v>
      </c>
      <c r="F403" s="2">
        <v>42129.276030092595</v>
      </c>
      <c r="G403" t="s">
        <v>15</v>
      </c>
      <c r="H403" t="s">
        <v>255</v>
      </c>
      <c r="I403" s="6">
        <v>75612.55</v>
      </c>
    </row>
    <row r="404" spans="5:9" x14ac:dyDescent="0.25">
      <c r="E404">
        <v>10397</v>
      </c>
      <c r="F404" s="2">
        <v>42241.802430555559</v>
      </c>
      <c r="G404" t="s">
        <v>38</v>
      </c>
      <c r="H404" t="s">
        <v>269</v>
      </c>
      <c r="I404" s="6">
        <v>74304.13</v>
      </c>
    </row>
    <row r="405" spans="5:9" x14ac:dyDescent="0.25">
      <c r="E405">
        <v>10398</v>
      </c>
      <c r="F405" s="2">
        <v>42109.227303240739</v>
      </c>
      <c r="G405" t="s">
        <v>40</v>
      </c>
      <c r="H405" t="s">
        <v>270</v>
      </c>
      <c r="I405" s="6">
        <v>53512.91</v>
      </c>
    </row>
    <row r="406" spans="5:9" x14ac:dyDescent="0.25">
      <c r="E406">
        <v>10399</v>
      </c>
      <c r="F406" s="2">
        <v>42116.63386574074</v>
      </c>
      <c r="G406" t="s">
        <v>23</v>
      </c>
      <c r="H406" t="s">
        <v>8</v>
      </c>
      <c r="I406" s="6">
        <v>87338.07</v>
      </c>
    </row>
    <row r="407" spans="5:9" x14ac:dyDescent="0.25">
      <c r="E407">
        <v>10400</v>
      </c>
      <c r="F407" s="2">
        <v>42249.035173611112</v>
      </c>
      <c r="G407" t="s">
        <v>13</v>
      </c>
      <c r="H407" t="s">
        <v>208</v>
      </c>
      <c r="I407" s="6">
        <v>47944.65</v>
      </c>
    </row>
    <row r="408" spans="5:9" x14ac:dyDescent="0.25">
      <c r="E408">
        <v>10401</v>
      </c>
      <c r="F408" s="2">
        <v>42219.920740740738</v>
      </c>
      <c r="G408" t="s">
        <v>13</v>
      </c>
      <c r="H408" t="s">
        <v>226</v>
      </c>
      <c r="I408" s="6">
        <v>4951.33</v>
      </c>
    </row>
    <row r="409" spans="5:9" x14ac:dyDescent="0.25">
      <c r="E409">
        <v>10402</v>
      </c>
      <c r="F409" s="2">
        <v>42083.04115740741</v>
      </c>
      <c r="G409" t="s">
        <v>5</v>
      </c>
      <c r="H409" t="s">
        <v>91</v>
      </c>
      <c r="I409" s="6">
        <v>20107.38</v>
      </c>
    </row>
    <row r="410" spans="5:9" x14ac:dyDescent="0.25">
      <c r="E410">
        <v>10403</v>
      </c>
      <c r="F410" s="2">
        <v>42206.038055555553</v>
      </c>
      <c r="G410" t="s">
        <v>9</v>
      </c>
      <c r="H410" t="s">
        <v>271</v>
      </c>
      <c r="I410" s="6">
        <v>68920.759999999995</v>
      </c>
    </row>
    <row r="411" spans="5:9" x14ac:dyDescent="0.25">
      <c r="E411">
        <v>10404</v>
      </c>
      <c r="F411" s="2">
        <v>42321.079131944447</v>
      </c>
      <c r="G411" t="s">
        <v>7</v>
      </c>
      <c r="H411" t="s">
        <v>272</v>
      </c>
      <c r="I411" s="6">
        <v>11968.75</v>
      </c>
    </row>
    <row r="412" spans="5:9" x14ac:dyDescent="0.25">
      <c r="E412">
        <v>10405</v>
      </c>
      <c r="F412" s="2">
        <v>42088.917847222219</v>
      </c>
      <c r="G412" t="s">
        <v>20</v>
      </c>
      <c r="H412" t="s">
        <v>75</v>
      </c>
      <c r="I412" s="6">
        <v>62603.31</v>
      </c>
    </row>
    <row r="413" spans="5:9" x14ac:dyDescent="0.25">
      <c r="E413">
        <v>10406</v>
      </c>
      <c r="F413" s="2">
        <v>42341.992071759261</v>
      </c>
      <c r="G413" t="s">
        <v>29</v>
      </c>
      <c r="H413" t="s">
        <v>69</v>
      </c>
      <c r="I413" s="6">
        <v>81709.09</v>
      </c>
    </row>
    <row r="414" spans="5:9" x14ac:dyDescent="0.25">
      <c r="E414">
        <v>10407</v>
      </c>
      <c r="F414" s="2">
        <v>42194.467997685184</v>
      </c>
      <c r="G414" t="s">
        <v>20</v>
      </c>
      <c r="H414" t="s">
        <v>273</v>
      </c>
      <c r="I414" s="6">
        <v>15917.69</v>
      </c>
    </row>
    <row r="415" spans="5:9" x14ac:dyDescent="0.25">
      <c r="E415">
        <v>10408</v>
      </c>
      <c r="F415" s="2">
        <v>42111.09642361111</v>
      </c>
      <c r="G415" t="s">
        <v>45</v>
      </c>
      <c r="H415" t="s">
        <v>274</v>
      </c>
      <c r="I415" s="6">
        <v>17216.68</v>
      </c>
    </row>
    <row r="416" spans="5:9" x14ac:dyDescent="0.25">
      <c r="E416">
        <v>10409</v>
      </c>
      <c r="F416" s="2">
        <v>42269.091840277775</v>
      </c>
      <c r="G416" t="s">
        <v>40</v>
      </c>
      <c r="H416" t="s">
        <v>275</v>
      </c>
      <c r="I416" s="6">
        <v>63468.44</v>
      </c>
    </row>
    <row r="417" spans="5:9" x14ac:dyDescent="0.25">
      <c r="E417">
        <v>10410</v>
      </c>
      <c r="F417" s="2">
        <v>42265.382465277777</v>
      </c>
      <c r="G417" t="s">
        <v>13</v>
      </c>
      <c r="H417" t="s">
        <v>37</v>
      </c>
      <c r="I417" s="6">
        <v>71758.47</v>
      </c>
    </row>
    <row r="418" spans="5:9" x14ac:dyDescent="0.25">
      <c r="E418">
        <v>10411</v>
      </c>
      <c r="F418" s="2">
        <v>42054.121238425927</v>
      </c>
      <c r="G418" t="s">
        <v>66</v>
      </c>
      <c r="H418" t="s">
        <v>12</v>
      </c>
      <c r="I418" s="6">
        <v>18360.3</v>
      </c>
    </row>
    <row r="419" spans="5:9" x14ac:dyDescent="0.25">
      <c r="E419">
        <v>10412</v>
      </c>
      <c r="F419" s="2">
        <v>42115.466689814813</v>
      </c>
      <c r="G419" t="s">
        <v>40</v>
      </c>
      <c r="H419" t="s">
        <v>152</v>
      </c>
      <c r="I419" s="6">
        <v>54787.16</v>
      </c>
    </row>
    <row r="420" spans="5:9" x14ac:dyDescent="0.25">
      <c r="E420">
        <v>10413</v>
      </c>
      <c r="F420" s="2">
        <v>42077.873252314814</v>
      </c>
      <c r="G420" t="s">
        <v>40</v>
      </c>
      <c r="H420" t="s">
        <v>276</v>
      </c>
      <c r="I420" s="6">
        <v>72546.28</v>
      </c>
    </row>
    <row r="421" spans="5:9" x14ac:dyDescent="0.25">
      <c r="E421">
        <v>10414</v>
      </c>
      <c r="F421" s="2">
        <v>42060.796435185184</v>
      </c>
      <c r="G421" t="s">
        <v>40</v>
      </c>
      <c r="H421" t="s">
        <v>241</v>
      </c>
      <c r="I421" s="6">
        <v>1919.83</v>
      </c>
    </row>
    <row r="422" spans="5:9" x14ac:dyDescent="0.25">
      <c r="E422">
        <v>10415</v>
      </c>
      <c r="F422" s="2">
        <v>42263.684594907405</v>
      </c>
      <c r="G422" t="s">
        <v>38</v>
      </c>
      <c r="H422" t="s">
        <v>277</v>
      </c>
      <c r="I422" s="6">
        <v>71979.820000000007</v>
      </c>
    </row>
    <row r="423" spans="5:9" x14ac:dyDescent="0.25">
      <c r="E423">
        <v>10416</v>
      </c>
      <c r="F423" s="2">
        <v>42211.993495370371</v>
      </c>
      <c r="G423" t="s">
        <v>17</v>
      </c>
      <c r="H423" t="s">
        <v>83</v>
      </c>
      <c r="I423" s="6">
        <v>43404.4</v>
      </c>
    </row>
    <row r="424" spans="5:9" x14ac:dyDescent="0.25">
      <c r="E424">
        <v>10417</v>
      </c>
      <c r="F424" s="2">
        <v>42036.015393518515</v>
      </c>
      <c r="G424" t="s">
        <v>66</v>
      </c>
      <c r="H424" t="s">
        <v>102</v>
      </c>
      <c r="I424" s="6">
        <v>46301.78</v>
      </c>
    </row>
    <row r="425" spans="5:9" x14ac:dyDescent="0.25">
      <c r="E425">
        <v>10418</v>
      </c>
      <c r="F425" s="2">
        <v>42236.646597222221</v>
      </c>
      <c r="G425" t="s">
        <v>45</v>
      </c>
      <c r="H425" t="s">
        <v>125</v>
      </c>
      <c r="I425" s="6">
        <v>89166.42</v>
      </c>
    </row>
    <row r="426" spans="5:9" x14ac:dyDescent="0.25">
      <c r="E426">
        <v>10419</v>
      </c>
      <c r="F426" s="2">
        <v>42017.544444444444</v>
      </c>
      <c r="G426" t="s">
        <v>23</v>
      </c>
      <c r="H426" t="s">
        <v>154</v>
      </c>
      <c r="I426" s="6">
        <v>72623.19</v>
      </c>
    </row>
    <row r="427" spans="5:9" x14ac:dyDescent="0.25">
      <c r="E427">
        <v>10420</v>
      </c>
      <c r="F427" s="2">
        <v>42127.09175925926</v>
      </c>
      <c r="G427" t="s">
        <v>9</v>
      </c>
      <c r="H427" t="s">
        <v>198</v>
      </c>
      <c r="I427" s="6">
        <v>25994.05</v>
      </c>
    </row>
    <row r="428" spans="5:9" x14ac:dyDescent="0.25">
      <c r="E428">
        <v>10421</v>
      </c>
      <c r="F428" s="2">
        <v>42229.294456018521</v>
      </c>
      <c r="G428" t="s">
        <v>29</v>
      </c>
      <c r="H428" t="s">
        <v>220</v>
      </c>
      <c r="I428" s="6">
        <v>77613.48</v>
      </c>
    </row>
    <row r="429" spans="5:9" x14ac:dyDescent="0.25">
      <c r="E429">
        <v>10422</v>
      </c>
      <c r="F429" s="2">
        <v>42204.499918981484</v>
      </c>
      <c r="G429" t="s">
        <v>5</v>
      </c>
      <c r="H429" t="s">
        <v>278</v>
      </c>
      <c r="I429" s="6">
        <v>34503.699999999997</v>
      </c>
    </row>
    <row r="430" spans="5:9" x14ac:dyDescent="0.25">
      <c r="E430">
        <v>10423</v>
      </c>
      <c r="F430" s="2">
        <v>42073.586273148147</v>
      </c>
      <c r="G430" t="s">
        <v>5</v>
      </c>
      <c r="H430" t="s">
        <v>163</v>
      </c>
      <c r="I430" s="6">
        <v>95741.57</v>
      </c>
    </row>
    <row r="431" spans="5:9" x14ac:dyDescent="0.25">
      <c r="E431">
        <v>10424</v>
      </c>
      <c r="F431" s="2">
        <v>42062.398032407407</v>
      </c>
      <c r="G431" t="s">
        <v>23</v>
      </c>
      <c r="H431" t="s">
        <v>101</v>
      </c>
      <c r="I431" s="6">
        <v>33318.26</v>
      </c>
    </row>
    <row r="432" spans="5:9" x14ac:dyDescent="0.25">
      <c r="E432">
        <v>10425</v>
      </c>
      <c r="F432" s="2">
        <v>42242.965682870374</v>
      </c>
      <c r="G432" t="s">
        <v>52</v>
      </c>
      <c r="H432" t="s">
        <v>189</v>
      </c>
      <c r="I432" s="6">
        <v>99895.11</v>
      </c>
    </row>
    <row r="433" spans="5:9" x14ac:dyDescent="0.25">
      <c r="E433">
        <v>10426</v>
      </c>
      <c r="F433" s="2">
        <v>42123.838912037034</v>
      </c>
      <c r="G433" t="s">
        <v>15</v>
      </c>
      <c r="H433" t="s">
        <v>47</v>
      </c>
      <c r="I433" s="6">
        <v>45221.71</v>
      </c>
    </row>
    <row r="434" spans="5:9" x14ac:dyDescent="0.25">
      <c r="E434">
        <v>10427</v>
      </c>
      <c r="F434" s="2">
        <v>42261.878993055558</v>
      </c>
      <c r="G434" t="s">
        <v>29</v>
      </c>
      <c r="H434" t="s">
        <v>279</v>
      </c>
      <c r="I434" s="6">
        <v>49165.26</v>
      </c>
    </row>
    <row r="435" spans="5:9" x14ac:dyDescent="0.25">
      <c r="E435">
        <v>10428</v>
      </c>
      <c r="F435" s="2">
        <v>42173.779108796298</v>
      </c>
      <c r="G435" t="s">
        <v>38</v>
      </c>
      <c r="H435" t="s">
        <v>280</v>
      </c>
      <c r="I435" s="6">
        <v>96813.93</v>
      </c>
    </row>
    <row r="436" spans="5:9" x14ac:dyDescent="0.25">
      <c r="E436">
        <v>10429</v>
      </c>
      <c r="F436" s="2">
        <v>42219.254328703704</v>
      </c>
      <c r="G436" t="s">
        <v>38</v>
      </c>
      <c r="H436" t="s">
        <v>234</v>
      </c>
      <c r="I436" s="6">
        <v>99783.72</v>
      </c>
    </row>
    <row r="437" spans="5:9" x14ac:dyDescent="0.25">
      <c r="E437">
        <v>10430</v>
      </c>
      <c r="F437" s="2">
        <v>42187.311493055553</v>
      </c>
      <c r="G437" t="s">
        <v>61</v>
      </c>
      <c r="H437" t="s">
        <v>206</v>
      </c>
      <c r="I437" s="6">
        <v>2193.2800000000002</v>
      </c>
    </row>
    <row r="438" spans="5:9" x14ac:dyDescent="0.25">
      <c r="E438">
        <v>10431</v>
      </c>
      <c r="F438" s="2">
        <v>42036.950416666667</v>
      </c>
      <c r="G438" t="s">
        <v>35</v>
      </c>
      <c r="H438" t="s">
        <v>281</v>
      </c>
      <c r="I438" s="6">
        <v>45962.06</v>
      </c>
    </row>
    <row r="439" spans="5:9" x14ac:dyDescent="0.25">
      <c r="E439">
        <v>10432</v>
      </c>
      <c r="F439" s="2">
        <v>42123.356446759259</v>
      </c>
      <c r="G439" t="s">
        <v>23</v>
      </c>
      <c r="H439" t="s">
        <v>44</v>
      </c>
      <c r="I439" s="6">
        <v>27807.4</v>
      </c>
    </row>
    <row r="440" spans="5:9" x14ac:dyDescent="0.25">
      <c r="E440">
        <v>10433</v>
      </c>
      <c r="F440" s="2">
        <v>42152.242731481485</v>
      </c>
      <c r="G440" t="s">
        <v>11</v>
      </c>
      <c r="H440" t="s">
        <v>280</v>
      </c>
      <c r="I440" s="6">
        <v>15358.1</v>
      </c>
    </row>
    <row r="441" spans="5:9" x14ac:dyDescent="0.25">
      <c r="E441">
        <v>10434</v>
      </c>
      <c r="F441" s="2">
        <v>42121.057256944441</v>
      </c>
      <c r="G441" t="s">
        <v>17</v>
      </c>
      <c r="H441" t="s">
        <v>172</v>
      </c>
      <c r="I441" s="6">
        <v>44619.29</v>
      </c>
    </row>
    <row r="442" spans="5:9" x14ac:dyDescent="0.25">
      <c r="E442">
        <v>10435</v>
      </c>
      <c r="F442" s="2">
        <v>42137.258460648147</v>
      </c>
      <c r="G442" t="s">
        <v>35</v>
      </c>
      <c r="H442" t="s">
        <v>282</v>
      </c>
      <c r="I442" s="6">
        <v>17247.91</v>
      </c>
    </row>
    <row r="443" spans="5:9" x14ac:dyDescent="0.25">
      <c r="E443">
        <v>10436</v>
      </c>
      <c r="F443" s="2">
        <v>42347.546388888892</v>
      </c>
      <c r="G443" t="s">
        <v>9</v>
      </c>
      <c r="H443" t="s">
        <v>132</v>
      </c>
      <c r="I443" s="6">
        <v>18185.82</v>
      </c>
    </row>
    <row r="444" spans="5:9" x14ac:dyDescent="0.25">
      <c r="E444">
        <v>10437</v>
      </c>
      <c r="F444" s="2">
        <v>42323.192037037035</v>
      </c>
      <c r="G444" t="s">
        <v>15</v>
      </c>
      <c r="H444" t="s">
        <v>182</v>
      </c>
      <c r="I444" s="6">
        <v>43592.160000000003</v>
      </c>
    </row>
    <row r="445" spans="5:9" x14ac:dyDescent="0.25">
      <c r="E445">
        <v>10438</v>
      </c>
      <c r="F445" s="2">
        <v>42158.08489583333</v>
      </c>
      <c r="G445" t="s">
        <v>26</v>
      </c>
      <c r="H445" t="s">
        <v>170</v>
      </c>
      <c r="I445" s="6">
        <v>81046.259999999995</v>
      </c>
    </row>
    <row r="446" spans="5:9" x14ac:dyDescent="0.25">
      <c r="E446">
        <v>10439</v>
      </c>
      <c r="F446" s="2">
        <v>42010.99527777778</v>
      </c>
      <c r="G446" t="s">
        <v>17</v>
      </c>
      <c r="H446" t="s">
        <v>54</v>
      </c>
      <c r="I446" s="6">
        <v>28596.28</v>
      </c>
    </row>
    <row r="447" spans="5:9" x14ac:dyDescent="0.25">
      <c r="E447">
        <v>10440</v>
      </c>
      <c r="F447" s="2">
        <v>42107.441747685189</v>
      </c>
      <c r="G447" t="s">
        <v>66</v>
      </c>
      <c r="H447" t="s">
        <v>191</v>
      </c>
      <c r="I447" s="6">
        <v>47461.440000000002</v>
      </c>
    </row>
    <row r="448" spans="5:9" x14ac:dyDescent="0.25">
      <c r="E448">
        <v>10441</v>
      </c>
      <c r="F448" s="2">
        <v>42300.403726851851</v>
      </c>
      <c r="G448" t="s">
        <v>52</v>
      </c>
      <c r="H448" t="s">
        <v>283</v>
      </c>
      <c r="I448" s="6">
        <v>54352.25</v>
      </c>
    </row>
    <row r="449" spans="5:9" x14ac:dyDescent="0.25">
      <c r="E449">
        <v>10442</v>
      </c>
      <c r="F449" s="2">
        <v>42077.240081018521</v>
      </c>
      <c r="G449" t="s">
        <v>38</v>
      </c>
      <c r="H449" t="s">
        <v>159</v>
      </c>
      <c r="I449" s="6">
        <v>99092.73</v>
      </c>
    </row>
    <row r="450" spans="5:9" x14ac:dyDescent="0.25">
      <c r="E450">
        <v>10443</v>
      </c>
      <c r="F450" s="2">
        <v>42240.717777777776</v>
      </c>
      <c r="G450" t="s">
        <v>9</v>
      </c>
      <c r="H450" t="s">
        <v>74</v>
      </c>
      <c r="I450" s="6">
        <v>50438.92</v>
      </c>
    </row>
    <row r="451" spans="5:9" x14ac:dyDescent="0.25">
      <c r="E451">
        <v>10444</v>
      </c>
      <c r="F451" s="2">
        <v>42119.364386574074</v>
      </c>
      <c r="G451" t="s">
        <v>23</v>
      </c>
      <c r="H451" t="s">
        <v>46</v>
      </c>
      <c r="I451" s="6">
        <v>81078.240000000005</v>
      </c>
    </row>
    <row r="452" spans="5:9" x14ac:dyDescent="0.25">
      <c r="E452">
        <v>10445</v>
      </c>
      <c r="F452" s="2">
        <v>42220.477256944447</v>
      </c>
      <c r="G452" t="s">
        <v>52</v>
      </c>
      <c r="H452" t="s">
        <v>284</v>
      </c>
      <c r="I452" s="6">
        <v>23205.67</v>
      </c>
    </row>
    <row r="453" spans="5:9" x14ac:dyDescent="0.25">
      <c r="E453">
        <v>10446</v>
      </c>
      <c r="F453" s="2">
        <v>42098.340451388889</v>
      </c>
      <c r="G453" t="s">
        <v>66</v>
      </c>
      <c r="H453" t="s">
        <v>285</v>
      </c>
      <c r="I453" s="6">
        <v>77000.009999999995</v>
      </c>
    </row>
    <row r="454" spans="5:9" x14ac:dyDescent="0.25">
      <c r="E454">
        <v>10447</v>
      </c>
      <c r="F454" s="2">
        <v>42005.64398148148</v>
      </c>
      <c r="G454" t="s">
        <v>11</v>
      </c>
      <c r="H454" t="s">
        <v>147</v>
      </c>
      <c r="I454" s="6">
        <v>40345.040000000001</v>
      </c>
    </row>
    <row r="455" spans="5:9" x14ac:dyDescent="0.25">
      <c r="E455">
        <v>10448</v>
      </c>
      <c r="F455" s="2">
        <v>42037.836817129632</v>
      </c>
      <c r="G455" t="s">
        <v>52</v>
      </c>
      <c r="H455" t="s">
        <v>286</v>
      </c>
      <c r="I455" s="6">
        <v>35360.1</v>
      </c>
    </row>
    <row r="456" spans="5:9" x14ac:dyDescent="0.25">
      <c r="E456">
        <v>10449</v>
      </c>
      <c r="F456" s="2">
        <v>42074.741631944446</v>
      </c>
      <c r="G456" t="s">
        <v>40</v>
      </c>
      <c r="H456" t="s">
        <v>287</v>
      </c>
      <c r="I456" s="6">
        <v>35493.53</v>
      </c>
    </row>
    <row r="457" spans="5:9" x14ac:dyDescent="0.25">
      <c r="E457">
        <v>10450</v>
      </c>
      <c r="F457" s="2">
        <v>42239.030405092592</v>
      </c>
      <c r="G457" t="s">
        <v>66</v>
      </c>
      <c r="H457" t="s">
        <v>288</v>
      </c>
      <c r="I457" s="6">
        <v>37155.79</v>
      </c>
    </row>
    <row r="458" spans="5:9" x14ac:dyDescent="0.25">
      <c r="E458">
        <v>10451</v>
      </c>
      <c r="F458" s="2">
        <v>42111.821643518517</v>
      </c>
      <c r="G458" t="s">
        <v>20</v>
      </c>
      <c r="H458" t="s">
        <v>187</v>
      </c>
      <c r="I458" s="6">
        <v>96375.62</v>
      </c>
    </row>
    <row r="459" spans="5:9" x14ac:dyDescent="0.25">
      <c r="E459">
        <v>10452</v>
      </c>
      <c r="F459" s="2">
        <v>42182.827187499999</v>
      </c>
      <c r="G459" t="s">
        <v>66</v>
      </c>
      <c r="H459" t="s">
        <v>197</v>
      </c>
      <c r="I459" s="6">
        <v>91801.2</v>
      </c>
    </row>
    <row r="460" spans="5:9" x14ac:dyDescent="0.25">
      <c r="E460">
        <v>10453</v>
      </c>
      <c r="F460" s="2">
        <v>42143.643738425926</v>
      </c>
      <c r="G460" t="s">
        <v>11</v>
      </c>
      <c r="H460" t="s">
        <v>103</v>
      </c>
      <c r="I460" s="6">
        <v>47149.56</v>
      </c>
    </row>
    <row r="461" spans="5:9" x14ac:dyDescent="0.25">
      <c r="E461">
        <v>10454</v>
      </c>
      <c r="F461" s="2">
        <v>42335.594155092593</v>
      </c>
      <c r="G461" t="s">
        <v>11</v>
      </c>
      <c r="H461" t="s">
        <v>289</v>
      </c>
      <c r="I461" s="6">
        <v>9355.7099999999991</v>
      </c>
    </row>
    <row r="462" spans="5:9" x14ac:dyDescent="0.25">
      <c r="E462">
        <v>10455</v>
      </c>
      <c r="F462" s="2">
        <v>42237.303032407406</v>
      </c>
      <c r="G462" t="s">
        <v>23</v>
      </c>
      <c r="H462" t="s">
        <v>163</v>
      </c>
      <c r="I462" s="6">
        <v>59928.69</v>
      </c>
    </row>
    <row r="463" spans="5:9" x14ac:dyDescent="0.25">
      <c r="E463">
        <v>10456</v>
      </c>
      <c r="F463" s="2">
        <v>42365.389814814815</v>
      </c>
      <c r="G463" t="s">
        <v>15</v>
      </c>
      <c r="H463" t="s">
        <v>269</v>
      </c>
      <c r="I463" s="6">
        <v>37710.67</v>
      </c>
    </row>
    <row r="464" spans="5:9" x14ac:dyDescent="0.25">
      <c r="E464">
        <v>10457</v>
      </c>
      <c r="F464" s="2">
        <v>42186.307395833333</v>
      </c>
      <c r="G464" t="s">
        <v>35</v>
      </c>
      <c r="H464" t="s">
        <v>244</v>
      </c>
      <c r="I464" s="6">
        <v>73539.02</v>
      </c>
    </row>
    <row r="465" spans="5:9" x14ac:dyDescent="0.25">
      <c r="E465">
        <v>10458</v>
      </c>
      <c r="F465" s="2">
        <v>42105.488865740743</v>
      </c>
      <c r="G465" t="s">
        <v>29</v>
      </c>
      <c r="H465" t="s">
        <v>290</v>
      </c>
      <c r="I465" s="6">
        <v>15020.61</v>
      </c>
    </row>
    <row r="466" spans="5:9" x14ac:dyDescent="0.25">
      <c r="E466">
        <v>10459</v>
      </c>
      <c r="F466" s="2">
        <v>42165.897407407407</v>
      </c>
      <c r="G466" t="s">
        <v>61</v>
      </c>
      <c r="H466" t="s">
        <v>277</v>
      </c>
      <c r="I466" s="6">
        <v>82702.91</v>
      </c>
    </row>
    <row r="467" spans="5:9" x14ac:dyDescent="0.25">
      <c r="E467">
        <v>10460</v>
      </c>
      <c r="F467" s="2">
        <v>42075.897719907407</v>
      </c>
      <c r="G467" t="s">
        <v>15</v>
      </c>
      <c r="H467" t="s">
        <v>291</v>
      </c>
      <c r="I467" s="6">
        <v>53958.35</v>
      </c>
    </row>
    <row r="468" spans="5:9" x14ac:dyDescent="0.25">
      <c r="E468">
        <v>10461</v>
      </c>
      <c r="F468" s="2">
        <v>42104.522928240738</v>
      </c>
      <c r="G468" t="s">
        <v>7</v>
      </c>
      <c r="H468" t="s">
        <v>239</v>
      </c>
      <c r="I468" s="6">
        <v>99451.88</v>
      </c>
    </row>
    <row r="469" spans="5:9" x14ac:dyDescent="0.25">
      <c r="E469">
        <v>10462</v>
      </c>
      <c r="F469" s="2">
        <v>42115.758194444446</v>
      </c>
      <c r="G469" t="s">
        <v>66</v>
      </c>
      <c r="H469" t="s">
        <v>292</v>
      </c>
      <c r="I469" s="6">
        <v>2101.0700000000002</v>
      </c>
    </row>
    <row r="470" spans="5:9" x14ac:dyDescent="0.25">
      <c r="E470">
        <v>10463</v>
      </c>
      <c r="F470" s="2">
        <v>42108.358356481483</v>
      </c>
      <c r="G470" t="s">
        <v>11</v>
      </c>
      <c r="H470" t="s">
        <v>34</v>
      </c>
      <c r="I470" s="6">
        <v>44469.03</v>
      </c>
    </row>
    <row r="471" spans="5:9" x14ac:dyDescent="0.25">
      <c r="E471">
        <v>10464</v>
      </c>
      <c r="F471" s="2">
        <v>42107.699166666665</v>
      </c>
      <c r="G471" t="s">
        <v>13</v>
      </c>
      <c r="H471" t="s">
        <v>145</v>
      </c>
      <c r="I471" s="6">
        <v>98505.42</v>
      </c>
    </row>
    <row r="472" spans="5:9" x14ac:dyDescent="0.25">
      <c r="E472">
        <v>10465</v>
      </c>
      <c r="F472" s="2">
        <v>42011.257754629631</v>
      </c>
      <c r="G472" t="s">
        <v>11</v>
      </c>
      <c r="H472" t="s">
        <v>203</v>
      </c>
      <c r="I472" s="6">
        <v>59393.31</v>
      </c>
    </row>
    <row r="473" spans="5:9" x14ac:dyDescent="0.25">
      <c r="E473">
        <v>10466</v>
      </c>
      <c r="F473" s="2">
        <v>42248.093425925923</v>
      </c>
      <c r="G473" t="s">
        <v>61</v>
      </c>
      <c r="H473" t="s">
        <v>276</v>
      </c>
      <c r="I473" s="6">
        <v>43598.8</v>
      </c>
    </row>
    <row r="474" spans="5:9" x14ac:dyDescent="0.25">
      <c r="E474">
        <v>10467</v>
      </c>
      <c r="F474" s="2">
        <v>42188.443159722221</v>
      </c>
      <c r="G474" t="s">
        <v>11</v>
      </c>
      <c r="H474" t="s">
        <v>192</v>
      </c>
      <c r="I474" s="6">
        <v>91679.52</v>
      </c>
    </row>
    <row r="475" spans="5:9" x14ac:dyDescent="0.25">
      <c r="E475">
        <v>10468</v>
      </c>
      <c r="F475" s="2">
        <v>42069.366562499999</v>
      </c>
      <c r="G475" t="s">
        <v>40</v>
      </c>
      <c r="H475" t="s">
        <v>220</v>
      </c>
      <c r="I475" s="6">
        <v>96087.56</v>
      </c>
    </row>
    <row r="476" spans="5:9" x14ac:dyDescent="0.25">
      <c r="E476">
        <v>10469</v>
      </c>
      <c r="F476" s="2">
        <v>42263.566550925927</v>
      </c>
      <c r="G476" t="s">
        <v>15</v>
      </c>
      <c r="H476" t="s">
        <v>209</v>
      </c>
      <c r="I476" s="6">
        <v>4666.4399999999996</v>
      </c>
    </row>
    <row r="477" spans="5:9" x14ac:dyDescent="0.25">
      <c r="E477">
        <v>10470</v>
      </c>
      <c r="F477" s="2">
        <v>42042.97997685185</v>
      </c>
      <c r="G477" t="s">
        <v>40</v>
      </c>
      <c r="H477" t="s">
        <v>247</v>
      </c>
      <c r="I477" s="6">
        <v>20988.54</v>
      </c>
    </row>
    <row r="478" spans="5:9" x14ac:dyDescent="0.25">
      <c r="E478">
        <v>10471</v>
      </c>
      <c r="F478" s="2">
        <v>42252.531886574077</v>
      </c>
      <c r="G478" t="s">
        <v>61</v>
      </c>
      <c r="H478" t="s">
        <v>206</v>
      </c>
      <c r="I478" s="6">
        <v>62622.78</v>
      </c>
    </row>
    <row r="479" spans="5:9" x14ac:dyDescent="0.25">
      <c r="E479">
        <v>10472</v>
      </c>
      <c r="F479" s="2">
        <v>42356.892824074072</v>
      </c>
      <c r="G479" t="s">
        <v>5</v>
      </c>
      <c r="H479" t="s">
        <v>138</v>
      </c>
      <c r="I479" s="6">
        <v>13294.86</v>
      </c>
    </row>
    <row r="480" spans="5:9" x14ac:dyDescent="0.25">
      <c r="E480">
        <v>10473</v>
      </c>
      <c r="F480" s="2">
        <v>42365.190798611111</v>
      </c>
      <c r="G480" t="s">
        <v>9</v>
      </c>
      <c r="H480" t="s">
        <v>267</v>
      </c>
      <c r="I480" s="6">
        <v>30581.14</v>
      </c>
    </row>
    <row r="481" spans="5:9" x14ac:dyDescent="0.25">
      <c r="E481">
        <v>10474</v>
      </c>
      <c r="F481" s="2">
        <v>42132.704965277779</v>
      </c>
      <c r="G481" t="s">
        <v>7</v>
      </c>
      <c r="H481" t="s">
        <v>160</v>
      </c>
      <c r="I481" s="6">
        <v>30561.31</v>
      </c>
    </row>
    <row r="482" spans="5:9" x14ac:dyDescent="0.25">
      <c r="E482">
        <v>10475</v>
      </c>
      <c r="F482" s="2">
        <v>42216.680868055555</v>
      </c>
      <c r="G482" t="s">
        <v>15</v>
      </c>
      <c r="H482" t="s">
        <v>176</v>
      </c>
      <c r="I482" s="6">
        <v>43330.79</v>
      </c>
    </row>
    <row r="483" spans="5:9" x14ac:dyDescent="0.25">
      <c r="E483">
        <v>10476</v>
      </c>
      <c r="F483" s="2">
        <v>42281.325752314813</v>
      </c>
      <c r="G483" t="s">
        <v>45</v>
      </c>
      <c r="H483" t="s">
        <v>293</v>
      </c>
      <c r="I483" s="6">
        <v>36451.68</v>
      </c>
    </row>
    <row r="484" spans="5:9" x14ac:dyDescent="0.25">
      <c r="E484">
        <v>10477</v>
      </c>
      <c r="F484" s="2">
        <v>42166.218252314815</v>
      </c>
      <c r="G484" t="s">
        <v>29</v>
      </c>
      <c r="H484" t="s">
        <v>37</v>
      </c>
      <c r="I484" s="6">
        <v>77057.09</v>
      </c>
    </row>
    <row r="485" spans="5:9" x14ac:dyDescent="0.25">
      <c r="E485">
        <v>10478</v>
      </c>
      <c r="F485" s="2">
        <v>42079.757025462961</v>
      </c>
      <c r="G485" t="s">
        <v>29</v>
      </c>
      <c r="H485" t="s">
        <v>22</v>
      </c>
      <c r="I485" s="6">
        <v>48726.15</v>
      </c>
    </row>
    <row r="486" spans="5:9" x14ac:dyDescent="0.25">
      <c r="E486">
        <v>10479</v>
      </c>
      <c r="F486" s="2">
        <v>42343.174201388887</v>
      </c>
      <c r="G486" t="s">
        <v>26</v>
      </c>
      <c r="H486" t="s">
        <v>222</v>
      </c>
      <c r="I486" s="6">
        <v>40961.22</v>
      </c>
    </row>
    <row r="487" spans="5:9" x14ac:dyDescent="0.25">
      <c r="E487">
        <v>10480</v>
      </c>
      <c r="F487" s="2">
        <v>42226.481689814813</v>
      </c>
      <c r="G487" t="s">
        <v>66</v>
      </c>
      <c r="H487" t="s">
        <v>57</v>
      </c>
      <c r="I487" s="6">
        <v>75676.39</v>
      </c>
    </row>
    <row r="488" spans="5:9" x14ac:dyDescent="0.25">
      <c r="E488">
        <v>10481</v>
      </c>
      <c r="F488" s="2">
        <v>42328.685185185182</v>
      </c>
      <c r="G488" t="s">
        <v>29</v>
      </c>
      <c r="H488" t="s">
        <v>294</v>
      </c>
      <c r="I488" s="6">
        <v>66745.919999999998</v>
      </c>
    </row>
    <row r="489" spans="5:9" x14ac:dyDescent="0.25">
      <c r="E489">
        <v>10482</v>
      </c>
      <c r="F489" s="2">
        <v>42288.264467592591</v>
      </c>
      <c r="G489" t="s">
        <v>66</v>
      </c>
      <c r="H489" t="s">
        <v>295</v>
      </c>
      <c r="I489" s="6">
        <v>36824.07</v>
      </c>
    </row>
    <row r="490" spans="5:9" x14ac:dyDescent="0.25">
      <c r="E490">
        <v>10483</v>
      </c>
      <c r="F490" s="2">
        <v>42251.465879629628</v>
      </c>
      <c r="G490" t="s">
        <v>29</v>
      </c>
      <c r="H490" t="s">
        <v>50</v>
      </c>
      <c r="I490" s="6">
        <v>98376.11</v>
      </c>
    </row>
    <row r="491" spans="5:9" x14ac:dyDescent="0.25">
      <c r="E491">
        <v>10484</v>
      </c>
      <c r="F491" s="2">
        <v>42277.720902777779</v>
      </c>
      <c r="G491" t="s">
        <v>29</v>
      </c>
      <c r="H491" t="s">
        <v>206</v>
      </c>
      <c r="I491" s="6">
        <v>36074.949999999997</v>
      </c>
    </row>
    <row r="492" spans="5:9" x14ac:dyDescent="0.25">
      <c r="E492">
        <v>10485</v>
      </c>
      <c r="F492" s="2">
        <v>42211.085960648146</v>
      </c>
      <c r="G492" t="s">
        <v>61</v>
      </c>
      <c r="H492" t="s">
        <v>296</v>
      </c>
      <c r="I492" s="6">
        <v>65959.7</v>
      </c>
    </row>
    <row r="493" spans="5:9" x14ac:dyDescent="0.25">
      <c r="E493">
        <v>10486</v>
      </c>
      <c r="F493" s="2">
        <v>42335.733611111114</v>
      </c>
      <c r="G493" t="s">
        <v>20</v>
      </c>
      <c r="H493" t="s">
        <v>32</v>
      </c>
      <c r="I493" s="6">
        <v>73704.95</v>
      </c>
    </row>
    <row r="494" spans="5:9" x14ac:dyDescent="0.25">
      <c r="E494">
        <v>10487</v>
      </c>
      <c r="F494" s="2">
        <v>42230.297037037039</v>
      </c>
      <c r="G494" t="s">
        <v>26</v>
      </c>
      <c r="H494" t="s">
        <v>67</v>
      </c>
      <c r="I494" s="6">
        <v>44338.18</v>
      </c>
    </row>
    <row r="495" spans="5:9" x14ac:dyDescent="0.25">
      <c r="E495">
        <v>10488</v>
      </c>
      <c r="F495" s="2">
        <v>42364.652638888889</v>
      </c>
      <c r="G495" t="s">
        <v>38</v>
      </c>
      <c r="H495" t="s">
        <v>297</v>
      </c>
      <c r="I495" s="6">
        <v>88914.240000000005</v>
      </c>
    </row>
    <row r="496" spans="5:9" x14ac:dyDescent="0.25">
      <c r="E496">
        <v>10489</v>
      </c>
      <c r="F496" s="2">
        <v>42294.724733796298</v>
      </c>
      <c r="G496" t="s">
        <v>17</v>
      </c>
      <c r="H496" t="s">
        <v>205</v>
      </c>
      <c r="I496" s="6">
        <v>7999.07</v>
      </c>
    </row>
    <row r="497" spans="5:9" x14ac:dyDescent="0.25">
      <c r="E497">
        <v>10490</v>
      </c>
      <c r="F497" s="2">
        <v>42312.526516203703</v>
      </c>
      <c r="G497" t="s">
        <v>45</v>
      </c>
      <c r="H497" t="s">
        <v>298</v>
      </c>
      <c r="I497" s="6">
        <v>96046.23</v>
      </c>
    </row>
    <row r="498" spans="5:9" x14ac:dyDescent="0.25">
      <c r="E498">
        <v>10491</v>
      </c>
      <c r="F498" s="2">
        <v>42264.22111111111</v>
      </c>
      <c r="G498" t="s">
        <v>15</v>
      </c>
      <c r="H498" t="s">
        <v>161</v>
      </c>
      <c r="I498" s="6">
        <v>45771.34</v>
      </c>
    </row>
    <row r="499" spans="5:9" x14ac:dyDescent="0.25">
      <c r="E499">
        <v>10492</v>
      </c>
      <c r="F499" s="2">
        <v>42175.303252314814</v>
      </c>
      <c r="G499" t="s">
        <v>45</v>
      </c>
      <c r="H499" t="s">
        <v>299</v>
      </c>
      <c r="I499" s="6">
        <v>51601.53</v>
      </c>
    </row>
    <row r="500" spans="5:9" x14ac:dyDescent="0.25">
      <c r="E500">
        <v>10493</v>
      </c>
      <c r="F500" s="2">
        <v>42207.483842592592</v>
      </c>
      <c r="G500" t="s">
        <v>26</v>
      </c>
      <c r="H500" t="s">
        <v>84</v>
      </c>
      <c r="I500" s="6">
        <v>10398.049999999999</v>
      </c>
    </row>
    <row r="501" spans="5:9" x14ac:dyDescent="0.25">
      <c r="E501">
        <v>10494</v>
      </c>
      <c r="F501" s="2">
        <v>42135.921458333331</v>
      </c>
      <c r="G501" t="s">
        <v>5</v>
      </c>
      <c r="H501" t="s">
        <v>300</v>
      </c>
      <c r="I501" s="6">
        <v>44012.86</v>
      </c>
    </row>
    <row r="502" spans="5:9" x14ac:dyDescent="0.25">
      <c r="E502">
        <v>10495</v>
      </c>
      <c r="F502" s="2">
        <v>42229.404861111114</v>
      </c>
      <c r="G502" t="s">
        <v>13</v>
      </c>
      <c r="H502" t="s">
        <v>170</v>
      </c>
      <c r="I502" s="6">
        <v>67914.52</v>
      </c>
    </row>
    <row r="503" spans="5:9" x14ac:dyDescent="0.25">
      <c r="E503">
        <v>10496</v>
      </c>
      <c r="F503" s="2">
        <v>42041.93372685185</v>
      </c>
      <c r="G503" t="s">
        <v>45</v>
      </c>
      <c r="H503" t="s">
        <v>6</v>
      </c>
      <c r="I503" s="6">
        <v>82159.820000000007</v>
      </c>
    </row>
    <row r="504" spans="5:9" x14ac:dyDescent="0.25">
      <c r="E504">
        <v>10497</v>
      </c>
      <c r="F504" s="2">
        <v>42237.439710648148</v>
      </c>
      <c r="G504" t="s">
        <v>11</v>
      </c>
      <c r="H504" t="s">
        <v>141</v>
      </c>
      <c r="I504" s="6">
        <v>96476.27</v>
      </c>
    </row>
    <row r="505" spans="5:9" x14ac:dyDescent="0.25">
      <c r="E505">
        <v>10498</v>
      </c>
      <c r="F505" s="2">
        <v>42181.107777777775</v>
      </c>
      <c r="G505" t="s">
        <v>15</v>
      </c>
      <c r="H505" t="s">
        <v>184</v>
      </c>
      <c r="I505" s="6">
        <v>46708.61</v>
      </c>
    </row>
    <row r="506" spans="5:9" x14ac:dyDescent="0.25">
      <c r="E506">
        <v>10499</v>
      </c>
      <c r="F506" s="2">
        <v>42097.899016203701</v>
      </c>
      <c r="G506" t="s">
        <v>13</v>
      </c>
      <c r="H506" t="s">
        <v>301</v>
      </c>
      <c r="I506" s="6">
        <v>29468.02</v>
      </c>
    </row>
    <row r="507" spans="5:9" x14ac:dyDescent="0.25">
      <c r="E507">
        <v>10500</v>
      </c>
      <c r="F507" s="2">
        <v>42080.013437499998</v>
      </c>
      <c r="G507" t="s">
        <v>52</v>
      </c>
      <c r="H507" t="s">
        <v>10</v>
      </c>
      <c r="I507" s="6">
        <v>92474.34</v>
      </c>
    </row>
    <row r="508" spans="5:9" x14ac:dyDescent="0.25">
      <c r="E508">
        <v>10501</v>
      </c>
      <c r="F508" s="2">
        <v>42141.116805555554</v>
      </c>
      <c r="G508" t="s">
        <v>29</v>
      </c>
      <c r="H508" t="s">
        <v>172</v>
      </c>
      <c r="I508" s="6">
        <v>49640.32</v>
      </c>
    </row>
    <row r="509" spans="5:9" x14ac:dyDescent="0.25">
      <c r="E509">
        <v>10502</v>
      </c>
      <c r="F509" s="2">
        <v>42081.327870370369</v>
      </c>
      <c r="G509" t="s">
        <v>45</v>
      </c>
      <c r="H509" t="s">
        <v>98</v>
      </c>
      <c r="I509" s="6">
        <v>65493.65</v>
      </c>
    </row>
    <row r="510" spans="5:9" x14ac:dyDescent="0.25">
      <c r="E510">
        <v>10503</v>
      </c>
      <c r="F510" s="2">
        <v>42104.171249999999</v>
      </c>
      <c r="G510" t="s">
        <v>66</v>
      </c>
      <c r="H510" t="s">
        <v>302</v>
      </c>
      <c r="I510" s="6">
        <v>68482.16</v>
      </c>
    </row>
    <row r="511" spans="5:9" x14ac:dyDescent="0.25">
      <c r="E511">
        <v>10504</v>
      </c>
      <c r="F511" s="2">
        <v>42161.122037037036</v>
      </c>
      <c r="G511" t="s">
        <v>7</v>
      </c>
      <c r="H511" t="s">
        <v>144</v>
      </c>
      <c r="I511" s="6">
        <v>54636.83</v>
      </c>
    </row>
    <row r="512" spans="5:9" x14ac:dyDescent="0.25">
      <c r="E512">
        <v>10505</v>
      </c>
      <c r="F512" s="2">
        <v>42053.969953703701</v>
      </c>
      <c r="G512" t="s">
        <v>23</v>
      </c>
      <c r="H512" t="s">
        <v>303</v>
      </c>
      <c r="I512" s="6">
        <v>67868.88</v>
      </c>
    </row>
    <row r="513" spans="5:9" x14ac:dyDescent="0.25">
      <c r="E513">
        <v>10506</v>
      </c>
      <c r="F513" s="2">
        <v>42195.658946759257</v>
      </c>
      <c r="G513" t="s">
        <v>17</v>
      </c>
      <c r="H513" t="s">
        <v>304</v>
      </c>
      <c r="I513" s="6">
        <v>78421.87</v>
      </c>
    </row>
    <row r="514" spans="5:9" x14ac:dyDescent="0.25">
      <c r="E514">
        <v>10507</v>
      </c>
      <c r="F514" s="2">
        <v>42325.125069444446</v>
      </c>
      <c r="G514" t="s">
        <v>38</v>
      </c>
      <c r="H514" t="s">
        <v>88</v>
      </c>
      <c r="I514" s="6">
        <v>81863.61</v>
      </c>
    </row>
    <row r="515" spans="5:9" x14ac:dyDescent="0.25">
      <c r="E515">
        <v>10508</v>
      </c>
      <c r="F515" s="2">
        <v>42310.533877314818</v>
      </c>
      <c r="G515" t="s">
        <v>7</v>
      </c>
      <c r="H515" t="s">
        <v>267</v>
      </c>
      <c r="I515" s="6">
        <v>21792.18</v>
      </c>
    </row>
    <row r="516" spans="5:9" x14ac:dyDescent="0.25">
      <c r="E516">
        <v>10509</v>
      </c>
      <c r="F516" s="2">
        <v>42149.14267361111</v>
      </c>
      <c r="G516" t="s">
        <v>17</v>
      </c>
      <c r="H516" t="s">
        <v>305</v>
      </c>
      <c r="I516" s="6">
        <v>99158.61</v>
      </c>
    </row>
    <row r="517" spans="5:9" x14ac:dyDescent="0.25">
      <c r="E517">
        <v>10510</v>
      </c>
      <c r="F517" s="2">
        <v>42247.768159722225</v>
      </c>
      <c r="G517" t="s">
        <v>20</v>
      </c>
      <c r="H517" t="s">
        <v>263</v>
      </c>
      <c r="I517" s="6">
        <v>88431.74</v>
      </c>
    </row>
    <row r="518" spans="5:9" x14ac:dyDescent="0.25">
      <c r="E518">
        <v>10511</v>
      </c>
      <c r="F518" s="2">
        <v>42082.708252314813</v>
      </c>
      <c r="G518" t="s">
        <v>26</v>
      </c>
      <c r="H518" t="s">
        <v>173</v>
      </c>
      <c r="I518" s="6">
        <v>55440.78</v>
      </c>
    </row>
    <row r="519" spans="5:9" x14ac:dyDescent="0.25">
      <c r="E519">
        <v>10512</v>
      </c>
      <c r="F519" s="2">
        <v>42201.515335648146</v>
      </c>
      <c r="G519" t="s">
        <v>45</v>
      </c>
      <c r="H519" t="s">
        <v>69</v>
      </c>
      <c r="I519" s="6">
        <v>6674.33</v>
      </c>
    </row>
    <row r="520" spans="5:9" x14ac:dyDescent="0.25">
      <c r="E520">
        <v>10513</v>
      </c>
      <c r="F520" s="2">
        <v>42344.508310185185</v>
      </c>
      <c r="G520" t="s">
        <v>61</v>
      </c>
      <c r="H520" t="s">
        <v>180</v>
      </c>
      <c r="I520" s="6">
        <v>8014.57</v>
      </c>
    </row>
    <row r="521" spans="5:9" x14ac:dyDescent="0.25">
      <c r="E521">
        <v>10514</v>
      </c>
      <c r="F521" s="2">
        <v>42236.217905092592</v>
      </c>
      <c r="G521" t="s">
        <v>61</v>
      </c>
      <c r="H521" t="s">
        <v>84</v>
      </c>
      <c r="I521" s="6">
        <v>12565.47</v>
      </c>
    </row>
    <row r="522" spans="5:9" x14ac:dyDescent="0.25">
      <c r="E522">
        <v>10515</v>
      </c>
      <c r="F522" s="2">
        <v>42231.493333333332</v>
      </c>
      <c r="G522" t="s">
        <v>45</v>
      </c>
      <c r="H522" t="s">
        <v>303</v>
      </c>
      <c r="I522" s="6">
        <v>87650.91</v>
      </c>
    </row>
    <row r="523" spans="5:9" x14ac:dyDescent="0.25">
      <c r="E523">
        <v>10516</v>
      </c>
      <c r="F523" s="2">
        <v>42199.016840277778</v>
      </c>
      <c r="G523" t="s">
        <v>66</v>
      </c>
      <c r="H523" t="s">
        <v>306</v>
      </c>
      <c r="I523" s="6">
        <v>16682.099999999999</v>
      </c>
    </row>
    <row r="524" spans="5:9" x14ac:dyDescent="0.25">
      <c r="E524">
        <v>10517</v>
      </c>
      <c r="F524" s="2">
        <v>42211.902696759258</v>
      </c>
      <c r="G524" t="s">
        <v>23</v>
      </c>
      <c r="H524" t="s">
        <v>307</v>
      </c>
      <c r="I524" s="6">
        <v>17317.03</v>
      </c>
    </row>
    <row r="525" spans="5:9" x14ac:dyDescent="0.25">
      <c r="E525">
        <v>10518</v>
      </c>
      <c r="F525" s="2">
        <v>42143.522291666668</v>
      </c>
      <c r="G525" t="s">
        <v>13</v>
      </c>
      <c r="H525" t="s">
        <v>308</v>
      </c>
      <c r="I525" s="6">
        <v>6752.1</v>
      </c>
    </row>
    <row r="526" spans="5:9" x14ac:dyDescent="0.25">
      <c r="E526">
        <v>10519</v>
      </c>
      <c r="F526" s="2">
        <v>42061.283020833333</v>
      </c>
      <c r="G526" t="s">
        <v>13</v>
      </c>
      <c r="H526" t="s">
        <v>128</v>
      </c>
      <c r="I526" s="6">
        <v>43882.54</v>
      </c>
    </row>
    <row r="527" spans="5:9" x14ac:dyDescent="0.25">
      <c r="E527">
        <v>10520</v>
      </c>
      <c r="F527" s="2">
        <v>42291.73578703704</v>
      </c>
      <c r="G527" t="s">
        <v>61</v>
      </c>
      <c r="H527" t="s">
        <v>22</v>
      </c>
      <c r="I527" s="6">
        <v>80592.17</v>
      </c>
    </row>
    <row r="528" spans="5:9" x14ac:dyDescent="0.25">
      <c r="E528">
        <v>10521</v>
      </c>
      <c r="F528" s="2">
        <v>42287.128703703704</v>
      </c>
      <c r="G528" t="s">
        <v>38</v>
      </c>
      <c r="H528" t="s">
        <v>309</v>
      </c>
      <c r="I528" s="6">
        <v>60436.58</v>
      </c>
    </row>
    <row r="529" spans="5:9" x14ac:dyDescent="0.25">
      <c r="E529">
        <v>10522</v>
      </c>
      <c r="F529" s="2">
        <v>42339.091817129629</v>
      </c>
      <c r="G529" t="s">
        <v>40</v>
      </c>
      <c r="H529" t="s">
        <v>68</v>
      </c>
      <c r="I529" s="6">
        <v>74261.16</v>
      </c>
    </row>
    <row r="530" spans="5:9" x14ac:dyDescent="0.25">
      <c r="E530">
        <v>10523</v>
      </c>
      <c r="F530" s="2">
        <v>42005.760266203702</v>
      </c>
      <c r="G530" t="s">
        <v>61</v>
      </c>
      <c r="H530" t="s">
        <v>236</v>
      </c>
      <c r="I530" s="6">
        <v>47701.39</v>
      </c>
    </row>
    <row r="531" spans="5:9" x14ac:dyDescent="0.25">
      <c r="E531">
        <v>10524</v>
      </c>
      <c r="F531" s="2">
        <v>42204.100706018522</v>
      </c>
      <c r="G531" t="s">
        <v>66</v>
      </c>
      <c r="H531" t="s">
        <v>101</v>
      </c>
      <c r="I531" s="6">
        <v>9139.5499999999993</v>
      </c>
    </row>
    <row r="532" spans="5:9" x14ac:dyDescent="0.25">
      <c r="E532">
        <v>10525</v>
      </c>
      <c r="F532" s="2">
        <v>42301.460868055554</v>
      </c>
      <c r="G532" t="s">
        <v>20</v>
      </c>
      <c r="H532" t="s">
        <v>39</v>
      </c>
      <c r="I532" s="6">
        <v>29145.05</v>
      </c>
    </row>
    <row r="533" spans="5:9" x14ac:dyDescent="0.25">
      <c r="E533">
        <v>10526</v>
      </c>
      <c r="F533" s="2">
        <v>42164.477303240739</v>
      </c>
      <c r="G533" t="s">
        <v>5</v>
      </c>
      <c r="H533" t="s">
        <v>174</v>
      </c>
      <c r="I533" s="6">
        <v>36087.129999999997</v>
      </c>
    </row>
    <row r="534" spans="5:9" x14ac:dyDescent="0.25">
      <c r="E534">
        <v>10527</v>
      </c>
      <c r="F534" s="2">
        <v>42201.833935185183</v>
      </c>
      <c r="G534" t="s">
        <v>61</v>
      </c>
      <c r="H534" t="s">
        <v>140</v>
      </c>
      <c r="I534" s="6">
        <v>69999.98</v>
      </c>
    </row>
    <row r="535" spans="5:9" x14ac:dyDescent="0.25">
      <c r="E535">
        <v>10528</v>
      </c>
      <c r="F535" s="2">
        <v>42140.555590277778</v>
      </c>
      <c r="G535" t="s">
        <v>35</v>
      </c>
      <c r="H535" t="s">
        <v>34</v>
      </c>
      <c r="I535" s="6">
        <v>12448.15</v>
      </c>
    </row>
    <row r="536" spans="5:9" x14ac:dyDescent="0.25">
      <c r="E536">
        <v>10529</v>
      </c>
      <c r="F536" s="2">
        <v>42160.086539351854</v>
      </c>
      <c r="G536" t="s">
        <v>9</v>
      </c>
      <c r="H536" t="s">
        <v>200</v>
      </c>
      <c r="I536" s="6">
        <v>54559.35</v>
      </c>
    </row>
    <row r="537" spans="5:9" x14ac:dyDescent="0.25">
      <c r="E537">
        <v>10530</v>
      </c>
      <c r="F537" s="2">
        <v>42127.923506944448</v>
      </c>
      <c r="G537" t="s">
        <v>26</v>
      </c>
      <c r="H537" t="s">
        <v>90</v>
      </c>
      <c r="I537" s="6">
        <v>16698.34</v>
      </c>
    </row>
    <row r="538" spans="5:9" x14ac:dyDescent="0.25">
      <c r="E538">
        <v>10531</v>
      </c>
      <c r="F538" s="2">
        <v>42131.252523148149</v>
      </c>
      <c r="G538" t="s">
        <v>38</v>
      </c>
      <c r="H538" t="s">
        <v>104</v>
      </c>
      <c r="I538" s="6">
        <v>80024.3</v>
      </c>
    </row>
    <row r="539" spans="5:9" x14ac:dyDescent="0.25">
      <c r="E539">
        <v>10532</v>
      </c>
      <c r="F539" s="2">
        <v>42203.495034722226</v>
      </c>
      <c r="G539" t="s">
        <v>13</v>
      </c>
      <c r="H539" t="s">
        <v>49</v>
      </c>
      <c r="I539" s="6">
        <v>22148.06</v>
      </c>
    </row>
    <row r="540" spans="5:9" x14ac:dyDescent="0.25">
      <c r="E540">
        <v>10533</v>
      </c>
      <c r="F540" s="2">
        <v>42028.484375</v>
      </c>
      <c r="G540" t="s">
        <v>38</v>
      </c>
      <c r="H540" t="s">
        <v>310</v>
      </c>
      <c r="I540" s="6">
        <v>10531.62</v>
      </c>
    </row>
    <row r="541" spans="5:9" x14ac:dyDescent="0.25">
      <c r="E541">
        <v>10534</v>
      </c>
      <c r="F541" s="2">
        <v>42173.450104166666</v>
      </c>
      <c r="G541" t="s">
        <v>26</v>
      </c>
      <c r="H541" t="s">
        <v>109</v>
      </c>
      <c r="I541" s="6">
        <v>63515.69</v>
      </c>
    </row>
    <row r="542" spans="5:9" x14ac:dyDescent="0.25">
      <c r="E542">
        <v>10535</v>
      </c>
      <c r="F542" s="2">
        <v>42228.856631944444</v>
      </c>
      <c r="G542" t="s">
        <v>5</v>
      </c>
      <c r="H542" t="s">
        <v>311</v>
      </c>
      <c r="I542" s="6">
        <v>55789.24</v>
      </c>
    </row>
    <row r="543" spans="5:9" x14ac:dyDescent="0.25">
      <c r="E543">
        <v>10536</v>
      </c>
      <c r="F543" s="2">
        <v>42169.149259259262</v>
      </c>
      <c r="G543" t="s">
        <v>11</v>
      </c>
      <c r="H543" t="s">
        <v>312</v>
      </c>
      <c r="I543" s="6">
        <v>32959.65</v>
      </c>
    </row>
    <row r="544" spans="5:9" x14ac:dyDescent="0.25">
      <c r="E544">
        <v>10537</v>
      </c>
      <c r="F544" s="2">
        <v>42316.953553240739</v>
      </c>
      <c r="G544" t="s">
        <v>5</v>
      </c>
      <c r="H544" t="s">
        <v>128</v>
      </c>
      <c r="I544" s="6">
        <v>43191.17</v>
      </c>
    </row>
    <row r="545" spans="5:9" x14ac:dyDescent="0.25">
      <c r="E545">
        <v>10538</v>
      </c>
      <c r="F545" s="2">
        <v>42231.201828703706</v>
      </c>
      <c r="G545" t="s">
        <v>20</v>
      </c>
      <c r="H545" t="s">
        <v>129</v>
      </c>
      <c r="I545" s="6">
        <v>32282.03</v>
      </c>
    </row>
    <row r="546" spans="5:9" x14ac:dyDescent="0.25">
      <c r="E546">
        <v>10539</v>
      </c>
      <c r="F546" s="2">
        <v>42085.906886574077</v>
      </c>
      <c r="G546" t="s">
        <v>11</v>
      </c>
      <c r="H546" t="s">
        <v>313</v>
      </c>
      <c r="I546" s="6">
        <v>62782.01</v>
      </c>
    </row>
    <row r="547" spans="5:9" x14ac:dyDescent="0.25">
      <c r="E547">
        <v>10540</v>
      </c>
      <c r="F547" s="2">
        <v>42092.516608796293</v>
      </c>
      <c r="G547" t="s">
        <v>35</v>
      </c>
      <c r="H547" t="s">
        <v>65</v>
      </c>
      <c r="I547" s="6">
        <v>7815.88</v>
      </c>
    </row>
    <row r="548" spans="5:9" x14ac:dyDescent="0.25">
      <c r="E548">
        <v>10541</v>
      </c>
      <c r="F548" s="2">
        <v>42331.021724537037</v>
      </c>
      <c r="G548" t="s">
        <v>26</v>
      </c>
      <c r="H548" t="s">
        <v>314</v>
      </c>
      <c r="I548" s="6">
        <v>36372.620000000003</v>
      </c>
    </row>
    <row r="549" spans="5:9" x14ac:dyDescent="0.25">
      <c r="E549">
        <v>10542</v>
      </c>
      <c r="F549" s="2">
        <v>42022.184583333335</v>
      </c>
      <c r="G549" t="s">
        <v>11</v>
      </c>
      <c r="H549" t="s">
        <v>315</v>
      </c>
      <c r="I549" s="6">
        <v>94362.75</v>
      </c>
    </row>
    <row r="550" spans="5:9" x14ac:dyDescent="0.25">
      <c r="E550">
        <v>10543</v>
      </c>
      <c r="F550" s="2">
        <v>42248.563715277778</v>
      </c>
      <c r="G550" t="s">
        <v>66</v>
      </c>
      <c r="H550" t="s">
        <v>89</v>
      </c>
      <c r="I550" s="6">
        <v>68803.8</v>
      </c>
    </row>
    <row r="551" spans="5:9" x14ac:dyDescent="0.25">
      <c r="E551">
        <v>10544</v>
      </c>
      <c r="F551" s="2">
        <v>42300.517083333332</v>
      </c>
      <c r="G551" t="s">
        <v>52</v>
      </c>
      <c r="H551" t="s">
        <v>316</v>
      </c>
      <c r="I551" s="6">
        <v>51295.35</v>
      </c>
    </row>
    <row r="552" spans="5:9" x14ac:dyDescent="0.25">
      <c r="E552">
        <v>10545</v>
      </c>
      <c r="F552" s="2">
        <v>42271.772812499999</v>
      </c>
      <c r="G552" t="s">
        <v>9</v>
      </c>
      <c r="H552" t="s">
        <v>239</v>
      </c>
      <c r="I552" s="6">
        <v>80246.41</v>
      </c>
    </row>
    <row r="553" spans="5:9" x14ac:dyDescent="0.25">
      <c r="E553">
        <v>10546</v>
      </c>
      <c r="F553" s="2">
        <v>42049.337754629632</v>
      </c>
      <c r="G553" t="s">
        <v>38</v>
      </c>
      <c r="H553" t="s">
        <v>194</v>
      </c>
      <c r="I553" s="6">
        <v>30720.53</v>
      </c>
    </row>
    <row r="554" spans="5:9" x14ac:dyDescent="0.25">
      <c r="E554">
        <v>10547</v>
      </c>
      <c r="F554" s="2">
        <v>42296.431180555555</v>
      </c>
      <c r="G554" t="s">
        <v>29</v>
      </c>
      <c r="H554" t="s">
        <v>274</v>
      </c>
      <c r="I554" s="6">
        <v>43030.06</v>
      </c>
    </row>
    <row r="555" spans="5:9" x14ac:dyDescent="0.25">
      <c r="E555">
        <v>10548</v>
      </c>
      <c r="F555" s="2">
        <v>42337.08457175926</v>
      </c>
      <c r="G555" t="s">
        <v>9</v>
      </c>
      <c r="H555" t="s">
        <v>108</v>
      </c>
      <c r="I555" s="6">
        <v>5960.84</v>
      </c>
    </row>
    <row r="556" spans="5:9" x14ac:dyDescent="0.25">
      <c r="E556">
        <v>10549</v>
      </c>
      <c r="F556" s="2">
        <v>42206.493888888886</v>
      </c>
      <c r="G556" t="s">
        <v>5</v>
      </c>
      <c r="H556" t="s">
        <v>259</v>
      </c>
      <c r="I556" s="6">
        <v>65168.94</v>
      </c>
    </row>
    <row r="557" spans="5:9" x14ac:dyDescent="0.25">
      <c r="E557">
        <v>10550</v>
      </c>
      <c r="F557" s="2">
        <v>42106.717430555553</v>
      </c>
      <c r="G557" t="s">
        <v>45</v>
      </c>
      <c r="H557" t="s">
        <v>162</v>
      </c>
      <c r="I557" s="6">
        <v>18261.009999999998</v>
      </c>
    </row>
    <row r="558" spans="5:9" x14ac:dyDescent="0.25">
      <c r="E558">
        <v>10551</v>
      </c>
      <c r="F558" s="2">
        <v>42019.46434027778</v>
      </c>
      <c r="G558" t="s">
        <v>20</v>
      </c>
      <c r="H558" t="s">
        <v>25</v>
      </c>
      <c r="I558" s="6">
        <v>66872.81</v>
      </c>
    </row>
    <row r="559" spans="5:9" x14ac:dyDescent="0.25">
      <c r="E559">
        <v>10552</v>
      </c>
      <c r="F559" s="2">
        <v>42291.157962962963</v>
      </c>
      <c r="G559" t="s">
        <v>17</v>
      </c>
      <c r="H559" t="s">
        <v>317</v>
      </c>
      <c r="I559" s="6">
        <v>9367.75</v>
      </c>
    </row>
    <row r="560" spans="5:9" x14ac:dyDescent="0.25">
      <c r="E560">
        <v>10553</v>
      </c>
      <c r="F560" s="2">
        <v>42329.067164351851</v>
      </c>
      <c r="G560" t="s">
        <v>35</v>
      </c>
      <c r="H560" t="s">
        <v>42</v>
      </c>
      <c r="I560" s="6">
        <v>60292.98</v>
      </c>
    </row>
    <row r="561" spans="5:9" x14ac:dyDescent="0.25">
      <c r="E561">
        <v>10554</v>
      </c>
      <c r="F561" s="2">
        <v>42038.469085648147</v>
      </c>
      <c r="G561" t="s">
        <v>38</v>
      </c>
      <c r="H561" t="s">
        <v>14</v>
      </c>
      <c r="I561" s="6">
        <v>85237.19</v>
      </c>
    </row>
    <row r="562" spans="5:9" x14ac:dyDescent="0.25">
      <c r="E562">
        <v>10555</v>
      </c>
      <c r="F562" s="2">
        <v>42074.240833333337</v>
      </c>
      <c r="G562" t="s">
        <v>61</v>
      </c>
      <c r="H562" t="s">
        <v>179</v>
      </c>
      <c r="I562" s="6">
        <v>79224.42</v>
      </c>
    </row>
    <row r="563" spans="5:9" x14ac:dyDescent="0.25">
      <c r="E563">
        <v>10556</v>
      </c>
      <c r="F563" s="2">
        <v>42079.331238425926</v>
      </c>
      <c r="G563" t="s">
        <v>26</v>
      </c>
      <c r="H563" t="s">
        <v>85</v>
      </c>
      <c r="I563" s="6">
        <v>14209.35</v>
      </c>
    </row>
    <row r="564" spans="5:9" x14ac:dyDescent="0.25">
      <c r="E564">
        <v>10557</v>
      </c>
      <c r="F564" s="2">
        <v>42351.505312499998</v>
      </c>
      <c r="G564" t="s">
        <v>35</v>
      </c>
      <c r="H564" t="s">
        <v>79</v>
      </c>
      <c r="I564" s="6">
        <v>75478.850000000006</v>
      </c>
    </row>
    <row r="565" spans="5:9" x14ac:dyDescent="0.25">
      <c r="E565">
        <v>10558</v>
      </c>
      <c r="F565" s="2">
        <v>42028.001354166663</v>
      </c>
      <c r="G565" t="s">
        <v>26</v>
      </c>
      <c r="H565" t="s">
        <v>295</v>
      </c>
      <c r="I565" s="6">
        <v>50617.54</v>
      </c>
    </row>
    <row r="566" spans="5:9" x14ac:dyDescent="0.25">
      <c r="E566">
        <v>10559</v>
      </c>
      <c r="F566" s="2">
        <v>42176.302858796298</v>
      </c>
      <c r="G566" t="s">
        <v>38</v>
      </c>
      <c r="H566" t="s">
        <v>298</v>
      </c>
      <c r="I566" s="6">
        <v>59659.38</v>
      </c>
    </row>
    <row r="567" spans="5:9" x14ac:dyDescent="0.25">
      <c r="E567">
        <v>10560</v>
      </c>
      <c r="F567" s="2">
        <v>42048.221192129633</v>
      </c>
      <c r="G567" t="s">
        <v>29</v>
      </c>
      <c r="H567" t="s">
        <v>200</v>
      </c>
      <c r="I567" s="6">
        <v>21614.62</v>
      </c>
    </row>
    <row r="568" spans="5:9" x14ac:dyDescent="0.25">
      <c r="E568">
        <v>10561</v>
      </c>
      <c r="F568" s="2">
        <v>42165.377928240741</v>
      </c>
      <c r="G568" t="s">
        <v>17</v>
      </c>
      <c r="H568" t="s">
        <v>145</v>
      </c>
      <c r="I568" s="6">
        <v>70240.009999999995</v>
      </c>
    </row>
    <row r="569" spans="5:9" x14ac:dyDescent="0.25">
      <c r="E569">
        <v>10562</v>
      </c>
      <c r="F569" s="2">
        <v>42192.677673611113</v>
      </c>
      <c r="G569" t="s">
        <v>7</v>
      </c>
      <c r="H569" t="s">
        <v>193</v>
      </c>
      <c r="I569" s="6">
        <v>72186.62</v>
      </c>
    </row>
    <row r="570" spans="5:9" x14ac:dyDescent="0.25">
      <c r="E570">
        <v>10563</v>
      </c>
      <c r="F570" s="2">
        <v>42251.60434027778</v>
      </c>
      <c r="G570" t="s">
        <v>38</v>
      </c>
      <c r="H570" t="s">
        <v>142</v>
      </c>
      <c r="I570" s="6">
        <v>9507.99</v>
      </c>
    </row>
    <row r="571" spans="5:9" x14ac:dyDescent="0.25">
      <c r="E571">
        <v>10564</v>
      </c>
      <c r="F571" s="2">
        <v>42141.341192129628</v>
      </c>
      <c r="G571" t="s">
        <v>38</v>
      </c>
      <c r="H571" t="s">
        <v>181</v>
      </c>
      <c r="I571" s="6">
        <v>23506.86</v>
      </c>
    </row>
    <row r="572" spans="5:9" x14ac:dyDescent="0.25">
      <c r="E572">
        <v>10565</v>
      </c>
      <c r="F572" s="2">
        <v>42313.846724537034</v>
      </c>
      <c r="G572" t="s">
        <v>35</v>
      </c>
      <c r="H572" t="s">
        <v>204</v>
      </c>
      <c r="I572" s="6">
        <v>87206.88</v>
      </c>
    </row>
    <row r="573" spans="5:9" x14ac:dyDescent="0.25">
      <c r="E573">
        <v>10566</v>
      </c>
      <c r="F573" s="2">
        <v>42349.509826388887</v>
      </c>
      <c r="G573" t="s">
        <v>52</v>
      </c>
      <c r="H573" t="s">
        <v>31</v>
      </c>
      <c r="I573" s="6">
        <v>85428.13</v>
      </c>
    </row>
    <row r="574" spans="5:9" x14ac:dyDescent="0.25">
      <c r="E574">
        <v>10567</v>
      </c>
      <c r="F574" s="2">
        <v>42150.688020833331</v>
      </c>
      <c r="G574" t="s">
        <v>35</v>
      </c>
      <c r="H574" t="s">
        <v>105</v>
      </c>
      <c r="I574" s="6">
        <v>90632.81</v>
      </c>
    </row>
    <row r="575" spans="5:9" x14ac:dyDescent="0.25">
      <c r="E575">
        <v>10568</v>
      </c>
      <c r="F575" s="2">
        <v>42034.152881944443</v>
      </c>
      <c r="G575" t="s">
        <v>23</v>
      </c>
      <c r="H575" t="s">
        <v>258</v>
      </c>
      <c r="I575" s="6">
        <v>34324.089999999997</v>
      </c>
    </row>
    <row r="576" spans="5:9" x14ac:dyDescent="0.25">
      <c r="E576">
        <v>10569</v>
      </c>
      <c r="F576" s="2">
        <v>42018.09002314815</v>
      </c>
      <c r="G576" t="s">
        <v>20</v>
      </c>
      <c r="H576" t="s">
        <v>58</v>
      </c>
      <c r="I576" s="6">
        <v>97538.14</v>
      </c>
    </row>
    <row r="577" spans="5:9" x14ac:dyDescent="0.25">
      <c r="E577">
        <v>10570</v>
      </c>
      <c r="F577" s="2">
        <v>42261.655266203707</v>
      </c>
      <c r="G577" t="s">
        <v>35</v>
      </c>
      <c r="H577" t="s">
        <v>118</v>
      </c>
      <c r="I577" s="6">
        <v>87063.39</v>
      </c>
    </row>
    <row r="578" spans="5:9" x14ac:dyDescent="0.25">
      <c r="E578">
        <v>10571</v>
      </c>
      <c r="F578" s="2">
        <v>42107.527592592596</v>
      </c>
      <c r="G578" t="s">
        <v>11</v>
      </c>
      <c r="H578" t="s">
        <v>318</v>
      </c>
      <c r="I578" s="6">
        <v>2825.42</v>
      </c>
    </row>
    <row r="579" spans="5:9" x14ac:dyDescent="0.25">
      <c r="E579">
        <v>10572</v>
      </c>
      <c r="F579" s="2">
        <v>42035.753784722219</v>
      </c>
      <c r="G579" t="s">
        <v>66</v>
      </c>
      <c r="H579" t="s">
        <v>155</v>
      </c>
      <c r="I579" s="6">
        <v>4498.37</v>
      </c>
    </row>
    <row r="580" spans="5:9" x14ac:dyDescent="0.25">
      <c r="E580">
        <v>10573</v>
      </c>
      <c r="F580" s="2">
        <v>42261.770636574074</v>
      </c>
      <c r="G580" t="s">
        <v>35</v>
      </c>
      <c r="H580" t="s">
        <v>242</v>
      </c>
      <c r="I580" s="6">
        <v>61875.51</v>
      </c>
    </row>
    <row r="581" spans="5:9" x14ac:dyDescent="0.25">
      <c r="E581">
        <v>10574</v>
      </c>
      <c r="F581" s="2">
        <v>42196.460474537038</v>
      </c>
      <c r="G581" t="s">
        <v>52</v>
      </c>
      <c r="H581" t="s">
        <v>65</v>
      </c>
      <c r="I581" s="6">
        <v>78799.62</v>
      </c>
    </row>
    <row r="582" spans="5:9" x14ac:dyDescent="0.25">
      <c r="E582">
        <v>10575</v>
      </c>
      <c r="F582" s="2">
        <v>42058.418263888889</v>
      </c>
      <c r="G582" t="s">
        <v>5</v>
      </c>
      <c r="H582" t="s">
        <v>176</v>
      </c>
      <c r="I582" s="6">
        <v>6096.69</v>
      </c>
    </row>
    <row r="583" spans="5:9" x14ac:dyDescent="0.25">
      <c r="E583">
        <v>10576</v>
      </c>
      <c r="F583" s="2">
        <v>42261.549780092595</v>
      </c>
      <c r="G583" t="s">
        <v>15</v>
      </c>
      <c r="H583" t="s">
        <v>149</v>
      </c>
      <c r="I583" s="6">
        <v>23445.9</v>
      </c>
    </row>
    <row r="584" spans="5:9" x14ac:dyDescent="0.25">
      <c r="E584">
        <v>10577</v>
      </c>
      <c r="F584" s="2">
        <v>42324.060740740744</v>
      </c>
      <c r="G584" t="s">
        <v>52</v>
      </c>
      <c r="H584" t="s">
        <v>47</v>
      </c>
      <c r="I584" s="6">
        <v>77304.83</v>
      </c>
    </row>
    <row r="585" spans="5:9" x14ac:dyDescent="0.25">
      <c r="E585">
        <v>10578</v>
      </c>
      <c r="F585" s="2">
        <v>42239.862592592595</v>
      </c>
      <c r="G585" t="s">
        <v>26</v>
      </c>
      <c r="H585" t="s">
        <v>41</v>
      </c>
      <c r="I585" s="6">
        <v>59381.99</v>
      </c>
    </row>
    <row r="586" spans="5:9" x14ac:dyDescent="0.25">
      <c r="E586">
        <v>10579</v>
      </c>
      <c r="F586" s="2">
        <v>42270.64025462963</v>
      </c>
      <c r="G586" t="s">
        <v>38</v>
      </c>
      <c r="H586" t="s">
        <v>319</v>
      </c>
      <c r="I586" s="6">
        <v>13422.97</v>
      </c>
    </row>
    <row r="587" spans="5:9" x14ac:dyDescent="0.25">
      <c r="E587">
        <v>10580</v>
      </c>
      <c r="F587" s="2">
        <v>42270.357245370367</v>
      </c>
      <c r="G587" t="s">
        <v>7</v>
      </c>
      <c r="H587" t="s">
        <v>90</v>
      </c>
      <c r="I587" s="6">
        <v>47733.85</v>
      </c>
    </row>
    <row r="588" spans="5:9" x14ac:dyDescent="0.25">
      <c r="E588">
        <v>10581</v>
      </c>
      <c r="F588" s="2">
        <v>42044.005902777775</v>
      </c>
      <c r="G588" t="s">
        <v>66</v>
      </c>
      <c r="H588" t="s">
        <v>232</v>
      </c>
      <c r="I588" s="6">
        <v>84571.4</v>
      </c>
    </row>
    <row r="589" spans="5:9" x14ac:dyDescent="0.25">
      <c r="E589">
        <v>10582</v>
      </c>
      <c r="F589" s="2">
        <v>42073.705972222226</v>
      </c>
      <c r="G589" t="s">
        <v>15</v>
      </c>
      <c r="H589" t="s">
        <v>320</v>
      </c>
      <c r="I589" s="6">
        <v>55381.79</v>
      </c>
    </row>
    <row r="590" spans="5:9" x14ac:dyDescent="0.25">
      <c r="E590">
        <v>10583</v>
      </c>
      <c r="F590" s="2">
        <v>42023.462858796294</v>
      </c>
      <c r="G590" t="s">
        <v>13</v>
      </c>
      <c r="H590" t="s">
        <v>321</v>
      </c>
      <c r="I590" s="6">
        <v>92733.97</v>
      </c>
    </row>
    <row r="591" spans="5:9" x14ac:dyDescent="0.25">
      <c r="E591">
        <v>10584</v>
      </c>
      <c r="F591" s="2">
        <v>42123.113009259258</v>
      </c>
      <c r="G591" t="s">
        <v>35</v>
      </c>
      <c r="H591" t="s">
        <v>189</v>
      </c>
      <c r="I591" s="6">
        <v>41339.4</v>
      </c>
    </row>
    <row r="592" spans="5:9" x14ac:dyDescent="0.25">
      <c r="E592">
        <v>10585</v>
      </c>
      <c r="F592" s="2">
        <v>42283.047893518517</v>
      </c>
      <c r="G592" t="s">
        <v>35</v>
      </c>
      <c r="H592" t="s">
        <v>257</v>
      </c>
      <c r="I592" s="6">
        <v>52990.47</v>
      </c>
    </row>
    <row r="593" spans="5:9" x14ac:dyDescent="0.25">
      <c r="E593">
        <v>10586</v>
      </c>
      <c r="F593" s="2">
        <v>42061.28261574074</v>
      </c>
      <c r="G593" t="s">
        <v>66</v>
      </c>
      <c r="H593" t="s">
        <v>250</v>
      </c>
      <c r="I593" s="6">
        <v>74856.47</v>
      </c>
    </row>
    <row r="594" spans="5:9" x14ac:dyDescent="0.25">
      <c r="E594">
        <v>10587</v>
      </c>
      <c r="F594" s="2">
        <v>42238.441064814811</v>
      </c>
      <c r="G594" t="s">
        <v>38</v>
      </c>
      <c r="H594" t="s">
        <v>118</v>
      </c>
      <c r="I594" s="6">
        <v>18987.63</v>
      </c>
    </row>
    <row r="595" spans="5:9" x14ac:dyDescent="0.25">
      <c r="E595">
        <v>10588</v>
      </c>
      <c r="F595" s="2">
        <v>42311.541030092594</v>
      </c>
      <c r="G595" t="s">
        <v>17</v>
      </c>
      <c r="H595" t="s">
        <v>134</v>
      </c>
      <c r="I595" s="6">
        <v>34961.760000000002</v>
      </c>
    </row>
    <row r="596" spans="5:9" x14ac:dyDescent="0.25">
      <c r="E596">
        <v>10589</v>
      </c>
      <c r="F596" s="2">
        <v>42344.491307870368</v>
      </c>
      <c r="G596" t="s">
        <v>52</v>
      </c>
      <c r="H596" t="s">
        <v>167</v>
      </c>
      <c r="I596" s="6">
        <v>35392.39</v>
      </c>
    </row>
    <row r="597" spans="5:9" x14ac:dyDescent="0.25">
      <c r="E597">
        <v>10590</v>
      </c>
      <c r="F597" s="2">
        <v>42108.854305555556</v>
      </c>
      <c r="G597" t="s">
        <v>11</v>
      </c>
      <c r="H597" t="s">
        <v>58</v>
      </c>
      <c r="I597" s="6">
        <v>29776.880000000001</v>
      </c>
    </row>
    <row r="598" spans="5:9" x14ac:dyDescent="0.25">
      <c r="E598">
        <v>10591</v>
      </c>
      <c r="F598" s="2">
        <v>42322.819398148145</v>
      </c>
      <c r="G598" t="s">
        <v>17</v>
      </c>
      <c r="H598" t="s">
        <v>322</v>
      </c>
      <c r="I598" s="6">
        <v>89073.64</v>
      </c>
    </row>
    <row r="599" spans="5:9" x14ac:dyDescent="0.25">
      <c r="E599">
        <v>10592</v>
      </c>
      <c r="F599" s="2">
        <v>42305.5937037037</v>
      </c>
      <c r="G599" t="s">
        <v>9</v>
      </c>
      <c r="H599" t="s">
        <v>106</v>
      </c>
      <c r="I599" s="6">
        <v>76932.429999999993</v>
      </c>
    </row>
    <row r="600" spans="5:9" x14ac:dyDescent="0.25">
      <c r="E600">
        <v>10593</v>
      </c>
      <c r="F600" s="2">
        <v>42309.683333333334</v>
      </c>
      <c r="G600" t="s">
        <v>29</v>
      </c>
      <c r="H600" t="s">
        <v>299</v>
      </c>
      <c r="I600" s="6">
        <v>60992.44</v>
      </c>
    </row>
    <row r="601" spans="5:9" x14ac:dyDescent="0.25">
      <c r="E601">
        <v>10594</v>
      </c>
      <c r="F601" s="2">
        <v>42072.645567129628</v>
      </c>
      <c r="G601" t="s">
        <v>29</v>
      </c>
      <c r="H601" t="s">
        <v>168</v>
      </c>
      <c r="I601" s="6">
        <v>59875.98</v>
      </c>
    </row>
    <row r="602" spans="5:9" x14ac:dyDescent="0.25">
      <c r="E602">
        <v>10595</v>
      </c>
      <c r="F602" s="2">
        <v>42061.198263888888</v>
      </c>
      <c r="G602" t="s">
        <v>20</v>
      </c>
      <c r="H602" t="s">
        <v>323</v>
      </c>
      <c r="I602" s="6">
        <v>50496.55</v>
      </c>
    </row>
    <row r="603" spans="5:9" x14ac:dyDescent="0.25">
      <c r="E603">
        <v>10596</v>
      </c>
      <c r="F603" s="2">
        <v>42222.887384259258</v>
      </c>
      <c r="G603" t="s">
        <v>11</v>
      </c>
      <c r="H603" t="s">
        <v>324</v>
      </c>
      <c r="I603" s="6">
        <v>3181.82</v>
      </c>
    </row>
    <row r="604" spans="5:9" x14ac:dyDescent="0.25">
      <c r="E604">
        <v>10597</v>
      </c>
      <c r="F604" s="2">
        <v>42212.559027777781</v>
      </c>
      <c r="G604" t="s">
        <v>40</v>
      </c>
      <c r="H604" t="s">
        <v>155</v>
      </c>
      <c r="I604" s="6">
        <v>83098.820000000007</v>
      </c>
    </row>
    <row r="605" spans="5:9" x14ac:dyDescent="0.25">
      <c r="E605">
        <v>10598</v>
      </c>
      <c r="F605" s="2">
        <v>42163.662465277775</v>
      </c>
      <c r="G605" t="s">
        <v>11</v>
      </c>
      <c r="H605" t="s">
        <v>268</v>
      </c>
      <c r="I605" s="6">
        <v>54739.51</v>
      </c>
    </row>
    <row r="606" spans="5:9" x14ac:dyDescent="0.25">
      <c r="E606">
        <v>10599</v>
      </c>
      <c r="F606" s="2">
        <v>42360.923067129632</v>
      </c>
      <c r="G606" t="s">
        <v>5</v>
      </c>
      <c r="H606" t="s">
        <v>325</v>
      </c>
      <c r="I606" s="6">
        <v>29234.95</v>
      </c>
    </row>
    <row r="607" spans="5:9" x14ac:dyDescent="0.25">
      <c r="E607">
        <v>10600</v>
      </c>
      <c r="F607" s="2">
        <v>42256.529791666668</v>
      </c>
      <c r="G607" t="s">
        <v>23</v>
      </c>
      <c r="H607" t="s">
        <v>44</v>
      </c>
      <c r="I607" s="6">
        <v>88746.05</v>
      </c>
    </row>
    <row r="608" spans="5:9" x14ac:dyDescent="0.25">
      <c r="E608">
        <v>10601</v>
      </c>
      <c r="F608" s="2">
        <v>42294.123981481483</v>
      </c>
      <c r="G608" t="s">
        <v>66</v>
      </c>
      <c r="H608" t="s">
        <v>326</v>
      </c>
      <c r="I608" s="6">
        <v>93573.35</v>
      </c>
    </row>
    <row r="609" spans="5:9" x14ac:dyDescent="0.25">
      <c r="E609">
        <v>10602</v>
      </c>
      <c r="F609" s="2">
        <v>42307.121701388889</v>
      </c>
      <c r="G609" t="s">
        <v>9</v>
      </c>
      <c r="H609" t="s">
        <v>105</v>
      </c>
      <c r="I609" s="6">
        <v>6094.92</v>
      </c>
    </row>
    <row r="610" spans="5:9" x14ac:dyDescent="0.25">
      <c r="E610">
        <v>10603</v>
      </c>
      <c r="F610" s="2">
        <v>42253.006979166668</v>
      </c>
      <c r="G610" t="s">
        <v>45</v>
      </c>
      <c r="H610" t="s">
        <v>94</v>
      </c>
      <c r="I610" s="6">
        <v>41043.980000000003</v>
      </c>
    </row>
    <row r="611" spans="5:9" x14ac:dyDescent="0.25">
      <c r="E611">
        <v>10604</v>
      </c>
      <c r="F611" s="2">
        <v>42226.051608796297</v>
      </c>
      <c r="G611" t="s">
        <v>13</v>
      </c>
      <c r="H611" t="s">
        <v>246</v>
      </c>
      <c r="I611" s="6">
        <v>3039.39</v>
      </c>
    </row>
    <row r="612" spans="5:9" x14ac:dyDescent="0.25">
      <c r="E612">
        <v>10605</v>
      </c>
      <c r="F612" s="2">
        <v>42189.204780092594</v>
      </c>
      <c r="G612" t="s">
        <v>52</v>
      </c>
      <c r="H612" t="s">
        <v>137</v>
      </c>
      <c r="I612" s="6">
        <v>34058.99</v>
      </c>
    </row>
    <row r="613" spans="5:9" x14ac:dyDescent="0.25">
      <c r="E613">
        <v>10606</v>
      </c>
      <c r="F613" s="2">
        <v>42336.650254629632</v>
      </c>
      <c r="G613" t="s">
        <v>11</v>
      </c>
      <c r="H613" t="s">
        <v>327</v>
      </c>
      <c r="I613" s="6">
        <v>1659.77</v>
      </c>
    </row>
    <row r="614" spans="5:9" x14ac:dyDescent="0.25">
      <c r="E614">
        <v>10607</v>
      </c>
      <c r="F614" s="2">
        <v>42152.441018518519</v>
      </c>
      <c r="G614" t="s">
        <v>66</v>
      </c>
      <c r="H614" t="s">
        <v>207</v>
      </c>
      <c r="I614" s="6">
        <v>74731.37</v>
      </c>
    </row>
    <row r="615" spans="5:9" x14ac:dyDescent="0.25">
      <c r="E615">
        <v>10608</v>
      </c>
      <c r="F615" s="2">
        <v>42136.687604166669</v>
      </c>
      <c r="G615" t="s">
        <v>7</v>
      </c>
      <c r="H615" t="s">
        <v>211</v>
      </c>
      <c r="I615" s="6">
        <v>6679.07</v>
      </c>
    </row>
    <row r="616" spans="5:9" x14ac:dyDescent="0.25">
      <c r="E616">
        <v>10609</v>
      </c>
      <c r="F616" s="2">
        <v>42220.00854166667</v>
      </c>
      <c r="G616" t="s">
        <v>45</v>
      </c>
      <c r="H616" t="s">
        <v>328</v>
      </c>
      <c r="I616" s="6">
        <v>54394.15</v>
      </c>
    </row>
    <row r="617" spans="5:9" x14ac:dyDescent="0.25">
      <c r="E617">
        <v>10610</v>
      </c>
      <c r="F617" s="2">
        <v>42246.277685185189</v>
      </c>
      <c r="G617" t="s">
        <v>61</v>
      </c>
      <c r="H617" t="s">
        <v>300</v>
      </c>
      <c r="I617" s="6">
        <v>1503.3</v>
      </c>
    </row>
    <row r="618" spans="5:9" x14ac:dyDescent="0.25">
      <c r="E618">
        <v>10611</v>
      </c>
      <c r="F618" s="2">
        <v>42102.352638888886</v>
      </c>
      <c r="G618" t="s">
        <v>52</v>
      </c>
      <c r="H618" t="s">
        <v>306</v>
      </c>
      <c r="I618" s="6">
        <v>92348.36</v>
      </c>
    </row>
    <row r="619" spans="5:9" x14ac:dyDescent="0.25">
      <c r="E619">
        <v>10612</v>
      </c>
      <c r="F619" s="2">
        <v>42044.575011574074</v>
      </c>
      <c r="G619" t="s">
        <v>9</v>
      </c>
      <c r="H619" t="s">
        <v>57</v>
      </c>
      <c r="I619" s="6">
        <v>2564.0300000000002</v>
      </c>
    </row>
    <row r="620" spans="5:9" x14ac:dyDescent="0.25">
      <c r="E620">
        <v>10613</v>
      </c>
      <c r="F620" s="2">
        <v>42048.53224537037</v>
      </c>
      <c r="G620" t="s">
        <v>61</v>
      </c>
      <c r="H620" t="s">
        <v>257</v>
      </c>
      <c r="I620" s="6">
        <v>67955.509999999995</v>
      </c>
    </row>
    <row r="621" spans="5:9" x14ac:dyDescent="0.25">
      <c r="E621">
        <v>10614</v>
      </c>
      <c r="F621" s="2">
        <v>42015.50037037037</v>
      </c>
      <c r="G621" t="s">
        <v>45</v>
      </c>
      <c r="H621" t="s">
        <v>134</v>
      </c>
      <c r="I621" s="6">
        <v>60671.5</v>
      </c>
    </row>
    <row r="622" spans="5:9" x14ac:dyDescent="0.25">
      <c r="E622">
        <v>10615</v>
      </c>
      <c r="F622" s="2">
        <v>42109.207627314812</v>
      </c>
      <c r="G622" t="s">
        <v>66</v>
      </c>
      <c r="H622" t="s">
        <v>192</v>
      </c>
      <c r="I622" s="6">
        <v>63822.26</v>
      </c>
    </row>
    <row r="623" spans="5:9" x14ac:dyDescent="0.25">
      <c r="E623">
        <v>10616</v>
      </c>
      <c r="F623" s="2">
        <v>42016.678043981483</v>
      </c>
      <c r="G623" t="s">
        <v>29</v>
      </c>
      <c r="H623" t="s">
        <v>287</v>
      </c>
      <c r="I623" s="6">
        <v>87238.56</v>
      </c>
    </row>
    <row r="624" spans="5:9" x14ac:dyDescent="0.25">
      <c r="E624">
        <v>10617</v>
      </c>
      <c r="F624" s="2">
        <v>42006.988842592589</v>
      </c>
      <c r="G624" t="s">
        <v>17</v>
      </c>
      <c r="H624" t="s">
        <v>145</v>
      </c>
      <c r="I624" s="6">
        <v>43889.42</v>
      </c>
    </row>
    <row r="625" spans="5:9" x14ac:dyDescent="0.25">
      <c r="E625">
        <v>10618</v>
      </c>
      <c r="F625" s="2">
        <v>42206.124895833331</v>
      </c>
      <c r="G625" t="s">
        <v>26</v>
      </c>
      <c r="H625" t="s">
        <v>329</v>
      </c>
      <c r="I625" s="6">
        <v>31778.799999999999</v>
      </c>
    </row>
    <row r="626" spans="5:9" x14ac:dyDescent="0.25">
      <c r="E626">
        <v>10619</v>
      </c>
      <c r="F626" s="2">
        <v>42364.711087962962</v>
      </c>
      <c r="G626" t="s">
        <v>29</v>
      </c>
      <c r="H626" t="s">
        <v>196</v>
      </c>
      <c r="I626" s="6">
        <v>94792.28</v>
      </c>
    </row>
    <row r="627" spans="5:9" x14ac:dyDescent="0.25">
      <c r="E627">
        <v>10620</v>
      </c>
      <c r="F627" s="2">
        <v>42153.81486111111</v>
      </c>
      <c r="G627" t="s">
        <v>23</v>
      </c>
      <c r="H627" t="s">
        <v>232</v>
      </c>
      <c r="I627" s="6">
        <v>90527.61</v>
      </c>
    </row>
    <row r="628" spans="5:9" x14ac:dyDescent="0.25">
      <c r="E628">
        <v>10621</v>
      </c>
      <c r="F628" s="2">
        <v>42184.143969907411</v>
      </c>
      <c r="G628" t="s">
        <v>45</v>
      </c>
      <c r="H628" t="s">
        <v>318</v>
      </c>
      <c r="I628" s="6">
        <v>98214.22</v>
      </c>
    </row>
    <row r="629" spans="5:9" x14ac:dyDescent="0.25">
      <c r="E629">
        <v>10622</v>
      </c>
      <c r="F629" s="2">
        <v>42096.122337962966</v>
      </c>
      <c r="G629" t="s">
        <v>13</v>
      </c>
      <c r="H629" t="s">
        <v>330</v>
      </c>
      <c r="I629" s="6">
        <v>34025.15</v>
      </c>
    </row>
    <row r="630" spans="5:9" x14ac:dyDescent="0.25">
      <c r="E630">
        <v>10623</v>
      </c>
      <c r="F630" s="2">
        <v>42288.900868055556</v>
      </c>
      <c r="G630" t="s">
        <v>5</v>
      </c>
      <c r="H630" t="s">
        <v>247</v>
      </c>
      <c r="I630" s="6">
        <v>39712.629999999997</v>
      </c>
    </row>
    <row r="631" spans="5:9" x14ac:dyDescent="0.25">
      <c r="E631">
        <v>10624</v>
      </c>
      <c r="F631" s="2">
        <v>42184.022465277776</v>
      </c>
      <c r="G631" t="s">
        <v>9</v>
      </c>
      <c r="H631" t="s">
        <v>287</v>
      </c>
      <c r="I631" s="6">
        <v>55730.69</v>
      </c>
    </row>
    <row r="632" spans="5:9" x14ac:dyDescent="0.25">
      <c r="E632">
        <v>10625</v>
      </c>
      <c r="F632" s="2">
        <v>42356.899386574078</v>
      </c>
      <c r="G632" t="s">
        <v>26</v>
      </c>
      <c r="H632" t="s">
        <v>56</v>
      </c>
      <c r="I632" s="6">
        <v>31277.07</v>
      </c>
    </row>
    <row r="633" spans="5:9" x14ac:dyDescent="0.25">
      <c r="E633">
        <v>10626</v>
      </c>
      <c r="F633" s="2">
        <v>42310.569432870368</v>
      </c>
      <c r="G633" t="s">
        <v>23</v>
      </c>
      <c r="H633" t="s">
        <v>285</v>
      </c>
      <c r="I633" s="6">
        <v>18949.77</v>
      </c>
    </row>
    <row r="634" spans="5:9" x14ac:dyDescent="0.25">
      <c r="E634">
        <v>10627</v>
      </c>
      <c r="F634" s="2">
        <v>42083.107627314814</v>
      </c>
      <c r="G634" t="s">
        <v>15</v>
      </c>
      <c r="H634" t="s">
        <v>268</v>
      </c>
      <c r="I634" s="6">
        <v>64637.41</v>
      </c>
    </row>
    <row r="635" spans="5:9" x14ac:dyDescent="0.25">
      <c r="E635">
        <v>10628</v>
      </c>
      <c r="F635" s="2">
        <v>42242.152557870373</v>
      </c>
      <c r="G635" t="s">
        <v>29</v>
      </c>
      <c r="H635" t="s">
        <v>300</v>
      </c>
      <c r="I635" s="6">
        <v>24823.1</v>
      </c>
    </row>
    <row r="636" spans="5:9" x14ac:dyDescent="0.25">
      <c r="E636">
        <v>10629</v>
      </c>
      <c r="F636" s="2">
        <v>42231.617905092593</v>
      </c>
      <c r="G636" t="s">
        <v>61</v>
      </c>
      <c r="H636" t="s">
        <v>291</v>
      </c>
      <c r="I636" s="6">
        <v>44313.8</v>
      </c>
    </row>
    <row r="637" spans="5:9" x14ac:dyDescent="0.25">
      <c r="E637">
        <v>10630</v>
      </c>
      <c r="F637" s="2">
        <v>42239.794074074074</v>
      </c>
      <c r="G637" t="s">
        <v>11</v>
      </c>
      <c r="H637" t="s">
        <v>10</v>
      </c>
      <c r="I637" s="6">
        <v>58510.39</v>
      </c>
    </row>
    <row r="638" spans="5:9" x14ac:dyDescent="0.25">
      <c r="E638">
        <v>10631</v>
      </c>
      <c r="F638" s="2">
        <v>42111.664490740739</v>
      </c>
      <c r="G638" t="s">
        <v>29</v>
      </c>
      <c r="H638" t="s">
        <v>118</v>
      </c>
      <c r="I638" s="6">
        <v>72520.240000000005</v>
      </c>
    </row>
    <row r="639" spans="5:9" x14ac:dyDescent="0.25">
      <c r="E639">
        <v>10632</v>
      </c>
      <c r="F639" s="2">
        <v>42034.233217592591</v>
      </c>
      <c r="G639" t="s">
        <v>7</v>
      </c>
      <c r="H639" t="s">
        <v>126</v>
      </c>
      <c r="I639" s="6">
        <v>30802.05</v>
      </c>
    </row>
    <row r="640" spans="5:9" x14ac:dyDescent="0.25">
      <c r="E640">
        <v>10633</v>
      </c>
      <c r="F640" s="2">
        <v>42029.286481481482</v>
      </c>
      <c r="G640" t="s">
        <v>15</v>
      </c>
      <c r="H640" t="s">
        <v>185</v>
      </c>
      <c r="I640" s="6">
        <v>79140.490000000005</v>
      </c>
    </row>
    <row r="641" spans="5:9" x14ac:dyDescent="0.25">
      <c r="E641">
        <v>10634</v>
      </c>
      <c r="F641" s="2">
        <v>42237.842546296299</v>
      </c>
      <c r="G641" t="s">
        <v>61</v>
      </c>
      <c r="H641" t="s">
        <v>263</v>
      </c>
      <c r="I641" s="6">
        <v>14838.75</v>
      </c>
    </row>
    <row r="642" spans="5:9" x14ac:dyDescent="0.25">
      <c r="E642">
        <v>10635</v>
      </c>
      <c r="F642" s="2">
        <v>42332.874537037038</v>
      </c>
      <c r="G642" t="s">
        <v>20</v>
      </c>
      <c r="H642" t="s">
        <v>331</v>
      </c>
      <c r="I642" s="6">
        <v>99308.07</v>
      </c>
    </row>
    <row r="643" spans="5:9" x14ac:dyDescent="0.25">
      <c r="E643">
        <v>10636</v>
      </c>
      <c r="F643" s="2">
        <v>42254.805277777778</v>
      </c>
      <c r="G643" t="s">
        <v>17</v>
      </c>
      <c r="H643" t="s">
        <v>158</v>
      </c>
      <c r="I643" s="6">
        <v>27233.69</v>
      </c>
    </row>
    <row r="644" spans="5:9" x14ac:dyDescent="0.25">
      <c r="E644">
        <v>10637</v>
      </c>
      <c r="F644" s="2">
        <v>42270.494004629632</v>
      </c>
      <c r="G644" t="s">
        <v>45</v>
      </c>
      <c r="H644" t="s">
        <v>80</v>
      </c>
      <c r="I644" s="6">
        <v>11485.32</v>
      </c>
    </row>
    <row r="645" spans="5:9" x14ac:dyDescent="0.25">
      <c r="E645">
        <v>10638</v>
      </c>
      <c r="F645" s="2">
        <v>42142.703449074077</v>
      </c>
      <c r="G645" t="s">
        <v>66</v>
      </c>
      <c r="H645" t="s">
        <v>274</v>
      </c>
      <c r="I645" s="6">
        <v>35483.42</v>
      </c>
    </row>
    <row r="646" spans="5:9" x14ac:dyDescent="0.25">
      <c r="E646">
        <v>10639</v>
      </c>
      <c r="F646" s="2">
        <v>42196.166701388887</v>
      </c>
      <c r="G646" t="s">
        <v>20</v>
      </c>
      <c r="H646" t="s">
        <v>144</v>
      </c>
      <c r="I646" s="6">
        <v>50262.25</v>
      </c>
    </row>
    <row r="647" spans="5:9" x14ac:dyDescent="0.25">
      <c r="E647">
        <v>10640</v>
      </c>
      <c r="F647" s="2">
        <v>42023.389027777775</v>
      </c>
      <c r="G647" t="s">
        <v>5</v>
      </c>
      <c r="H647" t="s">
        <v>43</v>
      </c>
      <c r="I647" s="6">
        <v>60844.35</v>
      </c>
    </row>
    <row r="648" spans="5:9" x14ac:dyDescent="0.25">
      <c r="E648">
        <v>10641</v>
      </c>
      <c r="F648" s="2">
        <v>42014.286631944444</v>
      </c>
      <c r="G648" t="s">
        <v>15</v>
      </c>
      <c r="H648" t="s">
        <v>226</v>
      </c>
      <c r="I648" s="6">
        <v>11590.33</v>
      </c>
    </row>
    <row r="649" spans="5:9" x14ac:dyDescent="0.25">
      <c r="E649">
        <v>10642</v>
      </c>
      <c r="F649" s="2">
        <v>42057.001828703702</v>
      </c>
      <c r="G649" t="s">
        <v>52</v>
      </c>
      <c r="H649" t="s">
        <v>30</v>
      </c>
      <c r="I649" s="6">
        <v>13291.39</v>
      </c>
    </row>
    <row r="650" spans="5:9" x14ac:dyDescent="0.25">
      <c r="E650">
        <v>10643</v>
      </c>
      <c r="F650" s="2">
        <v>42158.993622685186</v>
      </c>
      <c r="G650" t="s">
        <v>17</v>
      </c>
      <c r="H650" t="s">
        <v>12</v>
      </c>
      <c r="I650" s="6">
        <v>67562.14</v>
      </c>
    </row>
    <row r="651" spans="5:9" x14ac:dyDescent="0.25">
      <c r="E651">
        <v>10644</v>
      </c>
      <c r="F651" s="2">
        <v>42123.987071759257</v>
      </c>
      <c r="G651" t="s">
        <v>13</v>
      </c>
      <c r="H651" t="s">
        <v>332</v>
      </c>
      <c r="I651" s="6">
        <v>37924.07</v>
      </c>
    </row>
    <row r="652" spans="5:9" x14ac:dyDescent="0.25">
      <c r="E652">
        <v>10645</v>
      </c>
      <c r="F652" s="2">
        <v>42315.534432870372</v>
      </c>
      <c r="G652" t="s">
        <v>20</v>
      </c>
      <c r="H652" t="s">
        <v>249</v>
      </c>
      <c r="I652" s="6">
        <v>81484.03</v>
      </c>
    </row>
    <row r="653" spans="5:9" x14ac:dyDescent="0.25">
      <c r="E653">
        <v>10646</v>
      </c>
      <c r="F653" s="2">
        <v>42306.573645833334</v>
      </c>
      <c r="G653" t="s">
        <v>20</v>
      </c>
      <c r="H653" t="s">
        <v>144</v>
      </c>
      <c r="I653" s="6">
        <v>41552.129999999997</v>
      </c>
    </row>
    <row r="654" spans="5:9" x14ac:dyDescent="0.25">
      <c r="E654">
        <v>10647</v>
      </c>
      <c r="F654" s="2">
        <v>42202.811168981483</v>
      </c>
      <c r="G654" t="s">
        <v>26</v>
      </c>
      <c r="H654" t="s">
        <v>333</v>
      </c>
      <c r="I654" s="6">
        <v>20640.68</v>
      </c>
    </row>
    <row r="655" spans="5:9" x14ac:dyDescent="0.25">
      <c r="E655">
        <v>10648</v>
      </c>
      <c r="F655" s="2">
        <v>42159.936307870368</v>
      </c>
      <c r="G655" t="s">
        <v>26</v>
      </c>
      <c r="H655" t="s">
        <v>83</v>
      </c>
      <c r="I655" s="6">
        <v>17861.150000000001</v>
      </c>
    </row>
    <row r="656" spans="5:9" x14ac:dyDescent="0.25">
      <c r="E656">
        <v>10649</v>
      </c>
      <c r="F656" s="2">
        <v>42230.930532407408</v>
      </c>
      <c r="G656" t="s">
        <v>7</v>
      </c>
      <c r="H656" t="s">
        <v>235</v>
      </c>
      <c r="I656" s="6">
        <v>55462.720000000001</v>
      </c>
    </row>
    <row r="657" spans="5:9" x14ac:dyDescent="0.25">
      <c r="E657">
        <v>10650</v>
      </c>
      <c r="F657" s="2">
        <v>42254.010451388887</v>
      </c>
      <c r="G657" t="s">
        <v>35</v>
      </c>
      <c r="H657" t="s">
        <v>334</v>
      </c>
      <c r="I657" s="6">
        <v>74266.5</v>
      </c>
    </row>
    <row r="658" spans="5:9" x14ac:dyDescent="0.25">
      <c r="E658">
        <v>10651</v>
      </c>
      <c r="F658" s="2">
        <v>42050.199930555558</v>
      </c>
      <c r="G658" t="s">
        <v>7</v>
      </c>
      <c r="H658" t="s">
        <v>297</v>
      </c>
      <c r="I658" s="6">
        <v>40219.68</v>
      </c>
    </row>
    <row r="659" spans="5:9" x14ac:dyDescent="0.25">
      <c r="E659">
        <v>10652</v>
      </c>
      <c r="F659" s="2">
        <v>42107.087650462963</v>
      </c>
      <c r="G659" t="s">
        <v>52</v>
      </c>
      <c r="H659" t="s">
        <v>295</v>
      </c>
      <c r="I659" s="6">
        <v>94288.07</v>
      </c>
    </row>
    <row r="660" spans="5:9" x14ac:dyDescent="0.25">
      <c r="E660">
        <v>10653</v>
      </c>
      <c r="F660" s="2">
        <v>42277.711840277778</v>
      </c>
      <c r="G660" t="s">
        <v>9</v>
      </c>
      <c r="H660" t="s">
        <v>130</v>
      </c>
      <c r="I660" s="6">
        <v>41229.18</v>
      </c>
    </row>
    <row r="661" spans="5:9" x14ac:dyDescent="0.25">
      <c r="E661">
        <v>10654</v>
      </c>
      <c r="F661" s="2">
        <v>42303.412222222221</v>
      </c>
      <c r="G661" t="s">
        <v>17</v>
      </c>
      <c r="H661" t="s">
        <v>119</v>
      </c>
      <c r="I661" s="6">
        <v>75103.64</v>
      </c>
    </row>
    <row r="662" spans="5:9" x14ac:dyDescent="0.25">
      <c r="E662">
        <v>10655</v>
      </c>
      <c r="F662" s="2">
        <v>42248.273159722223</v>
      </c>
      <c r="G662" t="s">
        <v>29</v>
      </c>
      <c r="H662" t="s">
        <v>272</v>
      </c>
      <c r="I662" s="6">
        <v>56210.28</v>
      </c>
    </row>
    <row r="663" spans="5:9" x14ac:dyDescent="0.25">
      <c r="E663">
        <v>10656</v>
      </c>
      <c r="F663" s="2">
        <v>42336.301747685182</v>
      </c>
      <c r="G663" t="s">
        <v>15</v>
      </c>
      <c r="H663" t="s">
        <v>6</v>
      </c>
      <c r="I663" s="6">
        <v>8690.3799999999992</v>
      </c>
    </row>
    <row r="664" spans="5:9" x14ac:dyDescent="0.25">
      <c r="E664">
        <v>10657</v>
      </c>
      <c r="F664" s="2">
        <v>42324.759872685187</v>
      </c>
      <c r="G664" t="s">
        <v>13</v>
      </c>
      <c r="H664" t="s">
        <v>273</v>
      </c>
      <c r="I664" s="6">
        <v>66812.89</v>
      </c>
    </row>
    <row r="665" spans="5:9" x14ac:dyDescent="0.25">
      <c r="E665">
        <v>10658</v>
      </c>
      <c r="F665" s="2">
        <v>42228.273055555554</v>
      </c>
      <c r="G665" t="s">
        <v>40</v>
      </c>
      <c r="H665" t="s">
        <v>212</v>
      </c>
      <c r="I665" s="6">
        <v>63424.68</v>
      </c>
    </row>
    <row r="666" spans="5:9" x14ac:dyDescent="0.25">
      <c r="E666">
        <v>10659</v>
      </c>
      <c r="F666" s="2">
        <v>42151.902395833335</v>
      </c>
      <c r="G666" t="s">
        <v>29</v>
      </c>
      <c r="H666" t="s">
        <v>174</v>
      </c>
      <c r="I666" s="6">
        <v>59828.9</v>
      </c>
    </row>
    <row r="667" spans="5:9" x14ac:dyDescent="0.25">
      <c r="E667">
        <v>10660</v>
      </c>
      <c r="F667" s="2">
        <v>42119.482523148145</v>
      </c>
      <c r="G667" t="s">
        <v>17</v>
      </c>
      <c r="H667" t="s">
        <v>275</v>
      </c>
      <c r="I667" s="6">
        <v>93475.14</v>
      </c>
    </row>
    <row r="668" spans="5:9" x14ac:dyDescent="0.25">
      <c r="E668">
        <v>10661</v>
      </c>
      <c r="F668" s="2">
        <v>42028.011122685188</v>
      </c>
      <c r="G668" t="s">
        <v>7</v>
      </c>
      <c r="H668" t="s">
        <v>78</v>
      </c>
      <c r="I668" s="6">
        <v>64458.31</v>
      </c>
    </row>
    <row r="669" spans="5:9" x14ac:dyDescent="0.25">
      <c r="E669">
        <v>10662</v>
      </c>
      <c r="F669" s="2">
        <v>42073.797314814816</v>
      </c>
      <c r="G669" t="s">
        <v>20</v>
      </c>
      <c r="H669" t="s">
        <v>232</v>
      </c>
      <c r="I669" s="6">
        <v>86006.7</v>
      </c>
    </row>
    <row r="670" spans="5:9" x14ac:dyDescent="0.25">
      <c r="E670">
        <v>10663</v>
      </c>
      <c r="F670" s="2">
        <v>42096.179097222222</v>
      </c>
      <c r="G670" t="s">
        <v>17</v>
      </c>
      <c r="H670" t="s">
        <v>39</v>
      </c>
      <c r="I670" s="6">
        <v>40232.720000000001</v>
      </c>
    </row>
    <row r="671" spans="5:9" x14ac:dyDescent="0.25">
      <c r="E671">
        <v>10664</v>
      </c>
      <c r="F671" s="2">
        <v>42057.039710648147</v>
      </c>
      <c r="G671" t="s">
        <v>45</v>
      </c>
      <c r="H671" t="s">
        <v>177</v>
      </c>
      <c r="I671" s="6">
        <v>6720.76</v>
      </c>
    </row>
    <row r="672" spans="5:9" x14ac:dyDescent="0.25">
      <c r="E672">
        <v>10665</v>
      </c>
      <c r="F672" s="2">
        <v>42273.540462962963</v>
      </c>
      <c r="G672" t="s">
        <v>23</v>
      </c>
      <c r="H672" t="s">
        <v>211</v>
      </c>
      <c r="I672" s="6">
        <v>71531.13</v>
      </c>
    </row>
    <row r="673" spans="5:9" x14ac:dyDescent="0.25">
      <c r="E673">
        <v>10666</v>
      </c>
      <c r="F673" s="2">
        <v>42261.134780092594</v>
      </c>
      <c r="G673" t="s">
        <v>61</v>
      </c>
      <c r="H673" t="s">
        <v>25</v>
      </c>
      <c r="I673" s="6">
        <v>95611.82</v>
      </c>
    </row>
    <row r="674" spans="5:9" x14ac:dyDescent="0.25">
      <c r="E674">
        <v>10667</v>
      </c>
      <c r="F674" s="2">
        <v>42257.891655092593</v>
      </c>
      <c r="G674" t="s">
        <v>40</v>
      </c>
      <c r="H674" t="s">
        <v>21</v>
      </c>
      <c r="I674" s="6">
        <v>98315.69</v>
      </c>
    </row>
    <row r="675" spans="5:9" x14ac:dyDescent="0.25">
      <c r="E675">
        <v>10668</v>
      </c>
      <c r="F675" s="2">
        <v>42062.059861111113</v>
      </c>
      <c r="G675" t="s">
        <v>29</v>
      </c>
      <c r="H675" t="s">
        <v>251</v>
      </c>
      <c r="I675" s="6">
        <v>69672.38</v>
      </c>
    </row>
    <row r="676" spans="5:9" x14ac:dyDescent="0.25">
      <c r="E676">
        <v>10669</v>
      </c>
      <c r="F676" s="2">
        <v>42270.572384259256</v>
      </c>
      <c r="G676" t="s">
        <v>38</v>
      </c>
      <c r="H676" t="s">
        <v>90</v>
      </c>
      <c r="I676" s="6">
        <v>46054.39</v>
      </c>
    </row>
    <row r="677" spans="5:9" x14ac:dyDescent="0.25">
      <c r="E677">
        <v>10670</v>
      </c>
      <c r="F677" s="2">
        <v>42223.143090277779</v>
      </c>
      <c r="G677" t="s">
        <v>45</v>
      </c>
      <c r="H677" t="s">
        <v>265</v>
      </c>
      <c r="I677" s="6">
        <v>81460.820000000007</v>
      </c>
    </row>
    <row r="678" spans="5:9" x14ac:dyDescent="0.25">
      <c r="E678">
        <v>10671</v>
      </c>
      <c r="F678" s="2">
        <v>42345.970532407409</v>
      </c>
      <c r="G678" t="s">
        <v>29</v>
      </c>
      <c r="H678" t="s">
        <v>262</v>
      </c>
      <c r="I678" s="6">
        <v>39475.9</v>
      </c>
    </row>
    <row r="679" spans="5:9" x14ac:dyDescent="0.25">
      <c r="E679">
        <v>10672</v>
      </c>
      <c r="F679" s="2">
        <v>42061.61451388889</v>
      </c>
      <c r="G679" t="s">
        <v>15</v>
      </c>
      <c r="H679" t="s">
        <v>329</v>
      </c>
      <c r="I679" s="6">
        <v>61429.06</v>
      </c>
    </row>
    <row r="680" spans="5:9" x14ac:dyDescent="0.25">
      <c r="E680">
        <v>10673</v>
      </c>
      <c r="F680" s="2">
        <v>42013.096365740741</v>
      </c>
      <c r="G680" t="s">
        <v>9</v>
      </c>
      <c r="H680" t="s">
        <v>98</v>
      </c>
      <c r="I680" s="6">
        <v>76707.03</v>
      </c>
    </row>
    <row r="681" spans="5:9" x14ac:dyDescent="0.25">
      <c r="E681">
        <v>10674</v>
      </c>
      <c r="F681" s="2">
        <v>42200.745358796295</v>
      </c>
      <c r="G681" t="s">
        <v>23</v>
      </c>
      <c r="H681" t="s">
        <v>262</v>
      </c>
      <c r="I681" s="6">
        <v>54658.12</v>
      </c>
    </row>
    <row r="682" spans="5:9" x14ac:dyDescent="0.25">
      <c r="E682">
        <v>10675</v>
      </c>
      <c r="F682" s="2">
        <v>42009.803773148145</v>
      </c>
      <c r="G682" t="s">
        <v>40</v>
      </c>
      <c r="H682" t="s">
        <v>164</v>
      </c>
      <c r="I682" s="6">
        <v>65005.77</v>
      </c>
    </row>
    <row r="683" spans="5:9" x14ac:dyDescent="0.25">
      <c r="E683">
        <v>10676</v>
      </c>
      <c r="F683" s="2">
        <v>42155.168900462966</v>
      </c>
      <c r="G683" t="s">
        <v>7</v>
      </c>
      <c r="H683" t="s">
        <v>246</v>
      </c>
      <c r="I683" s="6">
        <v>83859.87</v>
      </c>
    </row>
    <row r="684" spans="5:9" x14ac:dyDescent="0.25">
      <c r="E684">
        <v>10677</v>
      </c>
      <c r="F684" s="2">
        <v>42328.380949074075</v>
      </c>
      <c r="G684" t="s">
        <v>7</v>
      </c>
      <c r="H684" t="s">
        <v>334</v>
      </c>
      <c r="I684" s="6">
        <v>9984.69</v>
      </c>
    </row>
    <row r="685" spans="5:9" x14ac:dyDescent="0.25">
      <c r="E685">
        <v>10678</v>
      </c>
      <c r="F685" s="2">
        <v>42046.206574074073</v>
      </c>
      <c r="G685" t="s">
        <v>52</v>
      </c>
      <c r="H685" t="s">
        <v>212</v>
      </c>
      <c r="I685" s="6">
        <v>71701.72</v>
      </c>
    </row>
    <row r="686" spans="5:9" x14ac:dyDescent="0.25">
      <c r="E686">
        <v>10679</v>
      </c>
      <c r="F686" s="2">
        <v>42243.367002314815</v>
      </c>
      <c r="G686" t="s">
        <v>20</v>
      </c>
      <c r="H686" t="s">
        <v>128</v>
      </c>
      <c r="I686" s="6">
        <v>18746.919999999998</v>
      </c>
    </row>
    <row r="687" spans="5:9" x14ac:dyDescent="0.25">
      <c r="E687">
        <v>10680</v>
      </c>
      <c r="F687" s="2">
        <v>42014.961678240739</v>
      </c>
      <c r="G687" t="s">
        <v>5</v>
      </c>
      <c r="H687" t="s">
        <v>233</v>
      </c>
      <c r="I687" s="6">
        <v>29791.94</v>
      </c>
    </row>
    <row r="688" spans="5:9" x14ac:dyDescent="0.25">
      <c r="E688">
        <v>10681</v>
      </c>
      <c r="F688" s="2">
        <v>42038.685439814813</v>
      </c>
      <c r="G688" t="s">
        <v>40</v>
      </c>
      <c r="H688" t="s">
        <v>297</v>
      </c>
      <c r="I688" s="6">
        <v>21246.1</v>
      </c>
    </row>
    <row r="689" spans="5:9" x14ac:dyDescent="0.25">
      <c r="E689">
        <v>10682</v>
      </c>
      <c r="F689" s="2">
        <v>42149.719502314816</v>
      </c>
      <c r="G689" t="s">
        <v>23</v>
      </c>
      <c r="H689" t="s">
        <v>130</v>
      </c>
      <c r="I689" s="6">
        <v>5690.4</v>
      </c>
    </row>
    <row r="690" spans="5:9" x14ac:dyDescent="0.25">
      <c r="E690">
        <v>10683</v>
      </c>
      <c r="F690" s="2">
        <v>42132.945752314816</v>
      </c>
      <c r="G690" t="s">
        <v>26</v>
      </c>
      <c r="H690" t="s">
        <v>207</v>
      </c>
      <c r="I690" s="6">
        <v>61432.95</v>
      </c>
    </row>
    <row r="691" spans="5:9" x14ac:dyDescent="0.25">
      <c r="E691">
        <v>10684</v>
      </c>
      <c r="F691" s="2">
        <v>42020.202511574076</v>
      </c>
      <c r="G691" t="s">
        <v>26</v>
      </c>
      <c r="H691" t="s">
        <v>335</v>
      </c>
      <c r="I691" s="6">
        <v>20355.89</v>
      </c>
    </row>
    <row r="692" spans="5:9" x14ac:dyDescent="0.25">
      <c r="E692">
        <v>10685</v>
      </c>
      <c r="F692" s="2">
        <v>42227.587766203702</v>
      </c>
      <c r="G692" t="s">
        <v>20</v>
      </c>
      <c r="H692" t="s">
        <v>217</v>
      </c>
      <c r="I692" s="6">
        <v>31587.91</v>
      </c>
    </row>
    <row r="693" spans="5:9" x14ac:dyDescent="0.25">
      <c r="E693">
        <v>10686</v>
      </c>
      <c r="F693" s="2">
        <v>42168.11414351852</v>
      </c>
      <c r="G693" t="s">
        <v>52</v>
      </c>
      <c r="H693" t="s">
        <v>153</v>
      </c>
      <c r="I693" s="6">
        <v>77967.990000000005</v>
      </c>
    </row>
    <row r="694" spans="5:9" x14ac:dyDescent="0.25">
      <c r="E694">
        <v>10687</v>
      </c>
      <c r="F694" s="2">
        <v>42243.131145833337</v>
      </c>
      <c r="G694" t="s">
        <v>26</v>
      </c>
      <c r="H694" t="s">
        <v>267</v>
      </c>
      <c r="I694" s="6">
        <v>24764.400000000001</v>
      </c>
    </row>
    <row r="695" spans="5:9" x14ac:dyDescent="0.25">
      <c r="E695">
        <v>10688</v>
      </c>
      <c r="F695" s="2">
        <v>42336.165266203701</v>
      </c>
      <c r="G695" t="s">
        <v>15</v>
      </c>
      <c r="H695" t="s">
        <v>336</v>
      </c>
      <c r="I695" s="6">
        <v>78916.850000000006</v>
      </c>
    </row>
    <row r="696" spans="5:9" x14ac:dyDescent="0.25">
      <c r="E696">
        <v>10689</v>
      </c>
      <c r="F696" s="2">
        <v>42306.368113425924</v>
      </c>
      <c r="G696" t="s">
        <v>66</v>
      </c>
      <c r="H696" t="s">
        <v>102</v>
      </c>
      <c r="I696" s="6">
        <v>26277.919999999998</v>
      </c>
    </row>
    <row r="697" spans="5:9" x14ac:dyDescent="0.25">
      <c r="E697">
        <v>10690</v>
      </c>
      <c r="F697" s="2">
        <v>42024.952291666668</v>
      </c>
      <c r="G697" t="s">
        <v>5</v>
      </c>
      <c r="H697" t="s">
        <v>282</v>
      </c>
      <c r="I697" s="6">
        <v>3363.11</v>
      </c>
    </row>
    <row r="698" spans="5:9" x14ac:dyDescent="0.25">
      <c r="E698">
        <v>10691</v>
      </c>
      <c r="F698" s="2">
        <v>42066.410902777781</v>
      </c>
      <c r="G698" t="s">
        <v>29</v>
      </c>
      <c r="H698" t="s">
        <v>337</v>
      </c>
      <c r="I698" s="6">
        <v>55152.29</v>
      </c>
    </row>
    <row r="699" spans="5:9" x14ac:dyDescent="0.25">
      <c r="E699">
        <v>10692</v>
      </c>
      <c r="F699" s="2">
        <v>42040.606249999997</v>
      </c>
      <c r="G699" t="s">
        <v>23</v>
      </c>
      <c r="H699" t="s">
        <v>184</v>
      </c>
      <c r="I699" s="6">
        <v>93435.27</v>
      </c>
    </row>
    <row r="700" spans="5:9" x14ac:dyDescent="0.25">
      <c r="E700">
        <v>10693</v>
      </c>
      <c r="F700" s="2">
        <v>42323.993819444448</v>
      </c>
      <c r="G700" t="s">
        <v>35</v>
      </c>
      <c r="H700" t="s">
        <v>284</v>
      </c>
      <c r="I700" s="6">
        <v>29341.75</v>
      </c>
    </row>
    <row r="701" spans="5:9" x14ac:dyDescent="0.25">
      <c r="E701">
        <v>10694</v>
      </c>
      <c r="F701" s="2">
        <v>42184.546284722222</v>
      </c>
      <c r="G701" t="s">
        <v>45</v>
      </c>
      <c r="H701" t="s">
        <v>30</v>
      </c>
      <c r="I701" s="6">
        <v>28602.21</v>
      </c>
    </row>
    <row r="702" spans="5:9" x14ac:dyDescent="0.25">
      <c r="E702">
        <v>10695</v>
      </c>
      <c r="F702" s="2">
        <v>42302.099652777775</v>
      </c>
      <c r="G702" t="s">
        <v>9</v>
      </c>
      <c r="H702" t="s">
        <v>172</v>
      </c>
      <c r="I702" s="6">
        <v>55037.26</v>
      </c>
    </row>
    <row r="703" spans="5:9" x14ac:dyDescent="0.25">
      <c r="E703">
        <v>10696</v>
      </c>
      <c r="F703" s="2">
        <v>42291.360081018516</v>
      </c>
      <c r="G703" t="s">
        <v>5</v>
      </c>
      <c r="H703" t="s">
        <v>98</v>
      </c>
      <c r="I703" s="6">
        <v>33709.42</v>
      </c>
    </row>
    <row r="704" spans="5:9" x14ac:dyDescent="0.25">
      <c r="E704">
        <v>10697</v>
      </c>
      <c r="F704" s="2">
        <v>42111.198206018518</v>
      </c>
      <c r="G704" t="s">
        <v>66</v>
      </c>
      <c r="H704" t="s">
        <v>279</v>
      </c>
      <c r="I704" s="6">
        <v>49917.83</v>
      </c>
    </row>
    <row r="705" spans="5:9" x14ac:dyDescent="0.25">
      <c r="E705">
        <v>10698</v>
      </c>
      <c r="F705" s="2">
        <v>42115.610300925924</v>
      </c>
      <c r="G705" t="s">
        <v>13</v>
      </c>
      <c r="H705" t="s">
        <v>308</v>
      </c>
      <c r="I705" s="6">
        <v>59515.91</v>
      </c>
    </row>
    <row r="706" spans="5:9" x14ac:dyDescent="0.25">
      <c r="E706">
        <v>10699</v>
      </c>
      <c r="F706" s="2">
        <v>42095.967002314814</v>
      </c>
      <c r="G706" t="s">
        <v>35</v>
      </c>
      <c r="H706" t="s">
        <v>338</v>
      </c>
      <c r="I706" s="6">
        <v>52569.279999999999</v>
      </c>
    </row>
    <row r="707" spans="5:9" x14ac:dyDescent="0.25">
      <c r="E707">
        <v>10700</v>
      </c>
      <c r="F707" s="2">
        <v>42060.614537037036</v>
      </c>
      <c r="G707" t="s">
        <v>13</v>
      </c>
      <c r="H707" t="s">
        <v>339</v>
      </c>
      <c r="I707" s="6">
        <v>57173.63</v>
      </c>
    </row>
    <row r="708" spans="5:9" x14ac:dyDescent="0.25">
      <c r="E708">
        <v>10701</v>
      </c>
      <c r="F708" s="2">
        <v>42116.289641203701</v>
      </c>
      <c r="G708" t="s">
        <v>7</v>
      </c>
      <c r="H708" t="s">
        <v>39</v>
      </c>
      <c r="I708" s="6">
        <v>1419.32</v>
      </c>
    </row>
    <row r="709" spans="5:9" x14ac:dyDescent="0.25">
      <c r="E709">
        <v>10702</v>
      </c>
      <c r="F709" s="2">
        <v>42106.467106481483</v>
      </c>
      <c r="G709" t="s">
        <v>7</v>
      </c>
      <c r="H709" t="s">
        <v>218</v>
      </c>
      <c r="I709" s="6">
        <v>47445.919999999998</v>
      </c>
    </row>
    <row r="710" spans="5:9" x14ac:dyDescent="0.25">
      <c r="E710">
        <v>10703</v>
      </c>
      <c r="F710" s="2">
        <v>42088.185636574075</v>
      </c>
      <c r="G710" t="s">
        <v>45</v>
      </c>
      <c r="H710" t="s">
        <v>124</v>
      </c>
      <c r="I710" s="6">
        <v>75530.33</v>
      </c>
    </row>
    <row r="711" spans="5:9" x14ac:dyDescent="0.25">
      <c r="E711">
        <v>10704</v>
      </c>
      <c r="F711" s="2">
        <v>42328.500613425924</v>
      </c>
      <c r="G711" t="s">
        <v>45</v>
      </c>
      <c r="H711" t="s">
        <v>120</v>
      </c>
      <c r="I711" s="6">
        <v>26638.11</v>
      </c>
    </row>
    <row r="712" spans="5:9" x14ac:dyDescent="0.25">
      <c r="E712">
        <v>10705</v>
      </c>
      <c r="F712" s="2">
        <v>42089.465127314812</v>
      </c>
      <c r="G712" t="s">
        <v>26</v>
      </c>
      <c r="H712" t="s">
        <v>134</v>
      </c>
      <c r="I712" s="6">
        <v>10517.49</v>
      </c>
    </row>
    <row r="713" spans="5:9" x14ac:dyDescent="0.25">
      <c r="E713">
        <v>10706</v>
      </c>
      <c r="F713" s="2">
        <v>42015.06355324074</v>
      </c>
      <c r="G713" t="s">
        <v>66</v>
      </c>
      <c r="H713" t="s">
        <v>192</v>
      </c>
      <c r="I713" s="6">
        <v>26701.54</v>
      </c>
    </row>
    <row r="714" spans="5:9" x14ac:dyDescent="0.25">
      <c r="E714">
        <v>10707</v>
      </c>
      <c r="F714" s="2">
        <v>42074.501516203702</v>
      </c>
      <c r="G714" t="s">
        <v>15</v>
      </c>
      <c r="H714" t="s">
        <v>340</v>
      </c>
      <c r="I714" s="6">
        <v>67898.64</v>
      </c>
    </row>
    <row r="715" spans="5:9" x14ac:dyDescent="0.25">
      <c r="E715">
        <v>10708</v>
      </c>
      <c r="F715" s="2">
        <v>42031.904641203706</v>
      </c>
      <c r="G715" t="s">
        <v>29</v>
      </c>
      <c r="H715" t="s">
        <v>136</v>
      </c>
      <c r="I715" s="6">
        <v>93619.42</v>
      </c>
    </row>
    <row r="716" spans="5:9" x14ac:dyDescent="0.25">
      <c r="E716">
        <v>10709</v>
      </c>
      <c r="F716" s="2">
        <v>42078.370150462964</v>
      </c>
      <c r="G716" t="s">
        <v>61</v>
      </c>
      <c r="H716" t="s">
        <v>341</v>
      </c>
      <c r="I716" s="6">
        <v>10430.049999999999</v>
      </c>
    </row>
    <row r="717" spans="5:9" x14ac:dyDescent="0.25">
      <c r="E717">
        <v>10710</v>
      </c>
      <c r="F717" s="2">
        <v>42125.607546296298</v>
      </c>
      <c r="G717" t="s">
        <v>26</v>
      </c>
      <c r="H717" t="s">
        <v>75</v>
      </c>
      <c r="I717" s="6">
        <v>37831.629999999997</v>
      </c>
    </row>
    <row r="718" spans="5:9" x14ac:dyDescent="0.25">
      <c r="E718">
        <v>10711</v>
      </c>
      <c r="F718" s="2">
        <v>42063.362719907411</v>
      </c>
      <c r="G718" t="s">
        <v>7</v>
      </c>
      <c r="H718" t="s">
        <v>251</v>
      </c>
      <c r="I718" s="6">
        <v>99569.7</v>
      </c>
    </row>
    <row r="719" spans="5:9" x14ac:dyDescent="0.25">
      <c r="E719">
        <v>10712</v>
      </c>
      <c r="F719" s="2">
        <v>42257.193333333336</v>
      </c>
      <c r="G719" t="s">
        <v>66</v>
      </c>
      <c r="H719" t="s">
        <v>342</v>
      </c>
      <c r="I719" s="6">
        <v>99063.7</v>
      </c>
    </row>
    <row r="720" spans="5:9" x14ac:dyDescent="0.25">
      <c r="E720">
        <v>10713</v>
      </c>
      <c r="F720" s="2">
        <v>42357.969282407408</v>
      </c>
      <c r="G720" t="s">
        <v>17</v>
      </c>
      <c r="H720" t="s">
        <v>101</v>
      </c>
      <c r="I720" s="6">
        <v>4749.54</v>
      </c>
    </row>
    <row r="721" spans="5:9" x14ac:dyDescent="0.25">
      <c r="E721">
        <v>10714</v>
      </c>
      <c r="F721" s="2">
        <v>42045.484479166669</v>
      </c>
      <c r="G721" t="s">
        <v>15</v>
      </c>
      <c r="H721" t="s">
        <v>338</v>
      </c>
      <c r="I721" s="6">
        <v>34655.120000000003</v>
      </c>
    </row>
    <row r="722" spans="5:9" x14ac:dyDescent="0.25">
      <c r="E722">
        <v>10715</v>
      </c>
      <c r="F722" s="2">
        <v>42155.30773148148</v>
      </c>
      <c r="G722" t="s">
        <v>5</v>
      </c>
      <c r="H722" t="s">
        <v>343</v>
      </c>
      <c r="I722" s="6">
        <v>37259.730000000003</v>
      </c>
    </row>
    <row r="723" spans="5:9" x14ac:dyDescent="0.25">
      <c r="E723">
        <v>10716</v>
      </c>
      <c r="F723" s="2">
        <v>42271.14234953704</v>
      </c>
      <c r="G723" t="s">
        <v>29</v>
      </c>
      <c r="H723" t="s">
        <v>329</v>
      </c>
      <c r="I723" s="6">
        <v>47733.25</v>
      </c>
    </row>
    <row r="724" spans="5:9" x14ac:dyDescent="0.25">
      <c r="E724">
        <v>10717</v>
      </c>
      <c r="F724" s="2">
        <v>42320.591087962966</v>
      </c>
      <c r="G724" t="s">
        <v>23</v>
      </c>
      <c r="H724" t="s">
        <v>102</v>
      </c>
      <c r="I724" s="6">
        <v>6314.05</v>
      </c>
    </row>
    <row r="725" spans="5:9" x14ac:dyDescent="0.25">
      <c r="E725">
        <v>10718</v>
      </c>
      <c r="F725" s="2">
        <v>42088.835173611114</v>
      </c>
      <c r="G725" t="s">
        <v>23</v>
      </c>
      <c r="H725" t="s">
        <v>206</v>
      </c>
      <c r="I725" s="6">
        <v>8549.1299999999992</v>
      </c>
    </row>
    <row r="726" spans="5:9" x14ac:dyDescent="0.25">
      <c r="E726">
        <v>10719</v>
      </c>
      <c r="F726" s="2">
        <v>42343.361527777779</v>
      </c>
      <c r="G726" t="s">
        <v>40</v>
      </c>
      <c r="H726" t="s">
        <v>204</v>
      </c>
      <c r="I726" s="6">
        <v>94613.84</v>
      </c>
    </row>
    <row r="727" spans="5:9" x14ac:dyDescent="0.25">
      <c r="E727">
        <v>10720</v>
      </c>
      <c r="F727" s="2">
        <v>42170.055520833332</v>
      </c>
      <c r="G727" t="s">
        <v>66</v>
      </c>
      <c r="H727" t="s">
        <v>314</v>
      </c>
      <c r="I727" s="6">
        <v>18161.45</v>
      </c>
    </row>
    <row r="728" spans="5:9" x14ac:dyDescent="0.25">
      <c r="E728">
        <v>10721</v>
      </c>
      <c r="F728" s="2">
        <v>42310.170254629629</v>
      </c>
      <c r="G728" t="s">
        <v>40</v>
      </c>
      <c r="H728" t="s">
        <v>315</v>
      </c>
      <c r="I728" s="6">
        <v>59673.2</v>
      </c>
    </row>
    <row r="729" spans="5:9" x14ac:dyDescent="0.25">
      <c r="E729">
        <v>10722</v>
      </c>
      <c r="F729" s="2">
        <v>42352.953923611109</v>
      </c>
      <c r="G729" t="s">
        <v>9</v>
      </c>
      <c r="H729" t="s">
        <v>76</v>
      </c>
      <c r="I729" s="6">
        <v>75001.05</v>
      </c>
    </row>
    <row r="730" spans="5:9" x14ac:dyDescent="0.25">
      <c r="E730">
        <v>10723</v>
      </c>
      <c r="F730" s="2">
        <v>42056.841377314813</v>
      </c>
      <c r="G730" t="s">
        <v>26</v>
      </c>
      <c r="H730" t="s">
        <v>344</v>
      </c>
      <c r="I730" s="6">
        <v>23266.91</v>
      </c>
    </row>
    <row r="731" spans="5:9" x14ac:dyDescent="0.25">
      <c r="E731">
        <v>10724</v>
      </c>
      <c r="F731" s="2">
        <v>42015.226886574077</v>
      </c>
      <c r="G731" t="s">
        <v>5</v>
      </c>
      <c r="H731" t="s">
        <v>99</v>
      </c>
      <c r="I731" s="6">
        <v>13863.38</v>
      </c>
    </row>
    <row r="732" spans="5:9" x14ac:dyDescent="0.25">
      <c r="E732">
        <v>10725</v>
      </c>
      <c r="F732" s="2">
        <v>42365.226747685185</v>
      </c>
      <c r="G732" t="s">
        <v>9</v>
      </c>
      <c r="H732" t="s">
        <v>298</v>
      </c>
      <c r="I732" s="6">
        <v>21209.45</v>
      </c>
    </row>
    <row r="733" spans="5:9" x14ac:dyDescent="0.25">
      <c r="E733">
        <v>10726</v>
      </c>
      <c r="F733" s="2">
        <v>42044.944363425922</v>
      </c>
      <c r="G733" t="s">
        <v>61</v>
      </c>
      <c r="H733" t="s">
        <v>6</v>
      </c>
      <c r="I733" s="6">
        <v>72704.09</v>
      </c>
    </row>
    <row r="734" spans="5:9" x14ac:dyDescent="0.25">
      <c r="E734">
        <v>10727</v>
      </c>
      <c r="F734" s="2">
        <v>42086.086261574077</v>
      </c>
      <c r="G734" t="s">
        <v>17</v>
      </c>
      <c r="H734" t="s">
        <v>208</v>
      </c>
      <c r="I734" s="6">
        <v>11023.3</v>
      </c>
    </row>
    <row r="735" spans="5:9" x14ac:dyDescent="0.25">
      <c r="E735">
        <v>10728</v>
      </c>
      <c r="F735" s="2">
        <v>42210.409861111111</v>
      </c>
      <c r="G735" t="s">
        <v>11</v>
      </c>
      <c r="H735" t="s">
        <v>345</v>
      </c>
      <c r="I735" s="6">
        <v>17842.73</v>
      </c>
    </row>
    <row r="736" spans="5:9" x14ac:dyDescent="0.25">
      <c r="E736">
        <v>10729</v>
      </c>
      <c r="F736" s="2">
        <v>42245.914872685185</v>
      </c>
      <c r="G736" t="s">
        <v>66</v>
      </c>
      <c r="H736" t="s">
        <v>192</v>
      </c>
      <c r="I736" s="6">
        <v>49920.83</v>
      </c>
    </row>
    <row r="737" spans="5:9" x14ac:dyDescent="0.25">
      <c r="E737">
        <v>10730</v>
      </c>
      <c r="F737" s="2">
        <v>42162.549189814818</v>
      </c>
      <c r="G737" t="s">
        <v>7</v>
      </c>
      <c r="H737" t="s">
        <v>162</v>
      </c>
      <c r="I737" s="6">
        <v>57489.62</v>
      </c>
    </row>
    <row r="738" spans="5:9" x14ac:dyDescent="0.25">
      <c r="E738">
        <v>10731</v>
      </c>
      <c r="F738" s="2">
        <v>42274.227847222224</v>
      </c>
      <c r="G738" t="s">
        <v>29</v>
      </c>
      <c r="H738" t="s">
        <v>201</v>
      </c>
      <c r="I738" s="6">
        <v>89730.6</v>
      </c>
    </row>
    <row r="739" spans="5:9" x14ac:dyDescent="0.25">
      <c r="E739">
        <v>10732</v>
      </c>
      <c r="F739" s="2">
        <v>42048.11136574074</v>
      </c>
      <c r="G739" t="s">
        <v>35</v>
      </c>
      <c r="H739" t="s">
        <v>241</v>
      </c>
      <c r="I739" s="6">
        <v>69872.53</v>
      </c>
    </row>
    <row r="740" spans="5:9" x14ac:dyDescent="0.25">
      <c r="E740">
        <v>10733</v>
      </c>
      <c r="F740" s="2">
        <v>42162.820706018516</v>
      </c>
      <c r="G740" t="s">
        <v>26</v>
      </c>
      <c r="H740" t="s">
        <v>346</v>
      </c>
      <c r="I740" s="6">
        <v>63831.71</v>
      </c>
    </row>
    <row r="741" spans="5:9" x14ac:dyDescent="0.25">
      <c r="E741">
        <v>10734</v>
      </c>
      <c r="F741" s="2">
        <v>42125.198460648149</v>
      </c>
      <c r="G741" t="s">
        <v>5</v>
      </c>
      <c r="H741" t="s">
        <v>77</v>
      </c>
      <c r="I741" s="6">
        <v>88119.3</v>
      </c>
    </row>
    <row r="742" spans="5:9" x14ac:dyDescent="0.25">
      <c r="E742">
        <v>10735</v>
      </c>
      <c r="F742" s="2">
        <v>42358.558506944442</v>
      </c>
      <c r="G742" t="s">
        <v>7</v>
      </c>
      <c r="H742" t="s">
        <v>291</v>
      </c>
      <c r="I742" s="6">
        <v>70748.539999999994</v>
      </c>
    </row>
    <row r="743" spans="5:9" x14ac:dyDescent="0.25">
      <c r="E743">
        <v>10736</v>
      </c>
      <c r="F743" s="2">
        <v>42018.435162037036</v>
      </c>
      <c r="G743" t="s">
        <v>38</v>
      </c>
      <c r="H743" t="s">
        <v>347</v>
      </c>
      <c r="I743" s="6">
        <v>68404.490000000005</v>
      </c>
    </row>
    <row r="744" spans="5:9" x14ac:dyDescent="0.25">
      <c r="E744">
        <v>10737</v>
      </c>
      <c r="F744" s="2">
        <v>42165.122175925928</v>
      </c>
      <c r="G744" t="s">
        <v>23</v>
      </c>
      <c r="H744" t="s">
        <v>282</v>
      </c>
      <c r="I744" s="6">
        <v>64884.02</v>
      </c>
    </row>
    <row r="745" spans="5:9" x14ac:dyDescent="0.25">
      <c r="E745">
        <v>10738</v>
      </c>
      <c r="F745" s="2">
        <v>42136.105254629627</v>
      </c>
      <c r="G745" t="s">
        <v>23</v>
      </c>
      <c r="H745" t="s">
        <v>175</v>
      </c>
      <c r="I745" s="6">
        <v>62495.41</v>
      </c>
    </row>
    <row r="746" spans="5:9" x14ac:dyDescent="0.25">
      <c r="E746">
        <v>10739</v>
      </c>
      <c r="F746" s="2">
        <v>42114.177395833336</v>
      </c>
      <c r="G746" t="s">
        <v>11</v>
      </c>
      <c r="H746" t="s">
        <v>348</v>
      </c>
      <c r="I746" s="6">
        <v>40560.94</v>
      </c>
    </row>
    <row r="747" spans="5:9" x14ac:dyDescent="0.25">
      <c r="E747">
        <v>10740</v>
      </c>
      <c r="F747" s="2">
        <v>42303.955810185187</v>
      </c>
      <c r="G747" t="s">
        <v>11</v>
      </c>
      <c r="H747" t="s">
        <v>178</v>
      </c>
      <c r="I747" s="6">
        <v>96825.23</v>
      </c>
    </row>
    <row r="748" spans="5:9" x14ac:dyDescent="0.25">
      <c r="E748">
        <v>10741</v>
      </c>
      <c r="F748" s="2">
        <v>42049.528715277775</v>
      </c>
      <c r="G748" t="s">
        <v>5</v>
      </c>
      <c r="H748" t="s">
        <v>240</v>
      </c>
      <c r="I748" s="6">
        <v>22151.47</v>
      </c>
    </row>
    <row r="749" spans="5:9" x14ac:dyDescent="0.25">
      <c r="E749">
        <v>10742</v>
      </c>
      <c r="F749" s="2">
        <v>42046.238171296296</v>
      </c>
      <c r="G749" t="s">
        <v>29</v>
      </c>
      <c r="H749" t="s">
        <v>198</v>
      </c>
      <c r="I749" s="6">
        <v>63570.48</v>
      </c>
    </row>
    <row r="750" spans="5:9" x14ac:dyDescent="0.25">
      <c r="E750">
        <v>10743</v>
      </c>
      <c r="F750" s="2">
        <v>42229.301238425927</v>
      </c>
      <c r="G750" t="s">
        <v>52</v>
      </c>
      <c r="H750" t="s">
        <v>176</v>
      </c>
      <c r="I750" s="6">
        <v>29762.71</v>
      </c>
    </row>
    <row r="751" spans="5:9" x14ac:dyDescent="0.25">
      <c r="E751">
        <v>10744</v>
      </c>
      <c r="F751" s="2">
        <v>42280.969525462962</v>
      </c>
      <c r="G751" t="s">
        <v>52</v>
      </c>
      <c r="H751" t="s">
        <v>246</v>
      </c>
      <c r="I751" s="6">
        <v>33237.040000000001</v>
      </c>
    </row>
    <row r="752" spans="5:9" x14ac:dyDescent="0.25">
      <c r="E752">
        <v>10745</v>
      </c>
      <c r="F752" s="2">
        <v>42029.842349537037</v>
      </c>
      <c r="G752" t="s">
        <v>5</v>
      </c>
      <c r="H752" t="s">
        <v>325</v>
      </c>
      <c r="I752" s="6">
        <v>89423.09</v>
      </c>
    </row>
    <row r="753" spans="5:9" x14ac:dyDescent="0.25">
      <c r="E753">
        <v>10746</v>
      </c>
      <c r="F753" s="2">
        <v>42363.836261574077</v>
      </c>
      <c r="G753" t="s">
        <v>61</v>
      </c>
      <c r="H753" t="s">
        <v>16</v>
      </c>
      <c r="I753" s="6">
        <v>7722.81</v>
      </c>
    </row>
    <row r="754" spans="5:9" x14ac:dyDescent="0.25">
      <c r="E754">
        <v>10747</v>
      </c>
      <c r="F754" s="2">
        <v>42052.071550925924</v>
      </c>
      <c r="G754" t="s">
        <v>35</v>
      </c>
      <c r="H754" t="s">
        <v>349</v>
      </c>
      <c r="I754" s="6">
        <v>83047.289999999994</v>
      </c>
    </row>
    <row r="755" spans="5:9" x14ac:dyDescent="0.25">
      <c r="E755">
        <v>10748</v>
      </c>
      <c r="F755" s="2">
        <v>42316.61613425926</v>
      </c>
      <c r="G755" t="s">
        <v>23</v>
      </c>
      <c r="H755" t="s">
        <v>322</v>
      </c>
      <c r="I755" s="6">
        <v>91874.11</v>
      </c>
    </row>
    <row r="756" spans="5:9" x14ac:dyDescent="0.25">
      <c r="E756">
        <v>10749</v>
      </c>
      <c r="F756" s="2">
        <v>42104.872199074074</v>
      </c>
      <c r="G756" t="s">
        <v>40</v>
      </c>
      <c r="H756" t="s">
        <v>350</v>
      </c>
      <c r="I756" s="6">
        <v>36852.04</v>
      </c>
    </row>
    <row r="757" spans="5:9" x14ac:dyDescent="0.25">
      <c r="E757">
        <v>10750</v>
      </c>
      <c r="F757" s="2">
        <v>42060.569097222222</v>
      </c>
      <c r="G757" t="s">
        <v>11</v>
      </c>
      <c r="H757" t="s">
        <v>130</v>
      </c>
      <c r="I757" s="6">
        <v>77949.100000000006</v>
      </c>
    </row>
    <row r="758" spans="5:9" x14ac:dyDescent="0.25">
      <c r="E758">
        <v>10751</v>
      </c>
      <c r="F758" s="2">
        <v>42011.844039351854</v>
      </c>
      <c r="G758" t="s">
        <v>26</v>
      </c>
      <c r="H758" t="s">
        <v>215</v>
      </c>
      <c r="I758" s="6">
        <v>63997.59</v>
      </c>
    </row>
    <row r="759" spans="5:9" x14ac:dyDescent="0.25">
      <c r="E759">
        <v>10752</v>
      </c>
      <c r="F759" s="2">
        <v>42157.871724537035</v>
      </c>
      <c r="G759" t="s">
        <v>38</v>
      </c>
      <c r="H759" t="s">
        <v>75</v>
      </c>
      <c r="I759" s="6">
        <v>93401.32</v>
      </c>
    </row>
    <row r="760" spans="5:9" x14ac:dyDescent="0.25">
      <c r="E760">
        <v>10753</v>
      </c>
      <c r="F760" s="2">
        <v>42298.751712962963</v>
      </c>
      <c r="G760" t="s">
        <v>52</v>
      </c>
      <c r="H760" t="s">
        <v>205</v>
      </c>
      <c r="I760" s="6">
        <v>27642.1</v>
      </c>
    </row>
    <row r="761" spans="5:9" x14ac:dyDescent="0.25">
      <c r="E761">
        <v>10754</v>
      </c>
      <c r="F761" s="2">
        <v>42245.78869212963</v>
      </c>
      <c r="G761" t="s">
        <v>40</v>
      </c>
      <c r="H761" t="s">
        <v>90</v>
      </c>
      <c r="I761" s="6">
        <v>60889.26</v>
      </c>
    </row>
    <row r="762" spans="5:9" x14ac:dyDescent="0.25">
      <c r="E762">
        <v>10755</v>
      </c>
      <c r="F762" s="2">
        <v>42221.359178240738</v>
      </c>
      <c r="G762" t="s">
        <v>29</v>
      </c>
      <c r="H762" t="s">
        <v>326</v>
      </c>
      <c r="I762" s="6">
        <v>48237.97</v>
      </c>
    </row>
    <row r="763" spans="5:9" x14ac:dyDescent="0.25">
      <c r="E763">
        <v>10756</v>
      </c>
      <c r="F763" s="2">
        <v>42007.679594907408</v>
      </c>
      <c r="G763" t="s">
        <v>26</v>
      </c>
      <c r="H763" t="s">
        <v>97</v>
      </c>
      <c r="I763" s="6">
        <v>26676.22</v>
      </c>
    </row>
    <row r="764" spans="5:9" x14ac:dyDescent="0.25">
      <c r="E764">
        <v>10757</v>
      </c>
      <c r="F764" s="2">
        <v>42187.260405092595</v>
      </c>
      <c r="G764" t="s">
        <v>7</v>
      </c>
      <c r="H764" t="s">
        <v>351</v>
      </c>
      <c r="I764" s="6">
        <v>6890.76</v>
      </c>
    </row>
    <row r="765" spans="5:9" x14ac:dyDescent="0.25">
      <c r="E765">
        <v>10758</v>
      </c>
      <c r="F765" s="2">
        <v>42043.164618055554</v>
      </c>
      <c r="G765" t="s">
        <v>45</v>
      </c>
      <c r="H765" t="s">
        <v>189</v>
      </c>
      <c r="I765" s="6">
        <v>82989.460000000006</v>
      </c>
    </row>
    <row r="766" spans="5:9" x14ac:dyDescent="0.25">
      <c r="E766">
        <v>10759</v>
      </c>
      <c r="F766" s="2">
        <v>42176.354398148149</v>
      </c>
      <c r="G766" t="s">
        <v>7</v>
      </c>
      <c r="H766" t="s">
        <v>105</v>
      </c>
      <c r="I766" s="6">
        <v>93058.99</v>
      </c>
    </row>
    <row r="767" spans="5:9" x14ac:dyDescent="0.25">
      <c r="E767">
        <v>10760</v>
      </c>
      <c r="F767" s="2">
        <v>42164.732731481483</v>
      </c>
      <c r="G767" t="s">
        <v>20</v>
      </c>
      <c r="H767" t="s">
        <v>352</v>
      </c>
      <c r="I767" s="6">
        <v>64277.63</v>
      </c>
    </row>
    <row r="768" spans="5:9" x14ac:dyDescent="0.25">
      <c r="E768">
        <v>10761</v>
      </c>
      <c r="F768" s="2">
        <v>42074.953009259261</v>
      </c>
      <c r="G768" t="s">
        <v>38</v>
      </c>
      <c r="H768" t="s">
        <v>194</v>
      </c>
      <c r="I768" s="6">
        <v>1468.64</v>
      </c>
    </row>
    <row r="769" spans="5:9" x14ac:dyDescent="0.25">
      <c r="E769">
        <v>10762</v>
      </c>
      <c r="F769" s="2">
        <v>42217.288414351853</v>
      </c>
      <c r="G769" t="s">
        <v>15</v>
      </c>
      <c r="H769" t="s">
        <v>199</v>
      </c>
      <c r="I769" s="6">
        <v>47387.51</v>
      </c>
    </row>
    <row r="770" spans="5:9" x14ac:dyDescent="0.25">
      <c r="E770">
        <v>10763</v>
      </c>
      <c r="F770" s="2">
        <v>42098.312858796293</v>
      </c>
      <c r="G770" t="s">
        <v>66</v>
      </c>
      <c r="H770" t="s">
        <v>333</v>
      </c>
      <c r="I770" s="6">
        <v>38580.449999999997</v>
      </c>
    </row>
    <row r="771" spans="5:9" x14ac:dyDescent="0.25">
      <c r="E771">
        <v>10764</v>
      </c>
      <c r="F771" s="2">
        <v>42162.851388888892</v>
      </c>
      <c r="G771" t="s">
        <v>15</v>
      </c>
      <c r="H771" t="s">
        <v>115</v>
      </c>
      <c r="I771" s="6">
        <v>61114.18</v>
      </c>
    </row>
    <row r="772" spans="5:9" x14ac:dyDescent="0.25">
      <c r="E772">
        <v>10765</v>
      </c>
      <c r="F772" s="2">
        <v>42180.223414351851</v>
      </c>
      <c r="G772" t="s">
        <v>61</v>
      </c>
      <c r="H772" t="s">
        <v>143</v>
      </c>
      <c r="I772" s="6">
        <v>69218.009999999995</v>
      </c>
    </row>
    <row r="773" spans="5:9" x14ac:dyDescent="0.25">
      <c r="E773">
        <v>10766</v>
      </c>
      <c r="F773" s="2">
        <v>42128.069849537038</v>
      </c>
      <c r="G773" t="s">
        <v>15</v>
      </c>
      <c r="H773" t="s">
        <v>342</v>
      </c>
      <c r="I773" s="6">
        <v>54000.29</v>
      </c>
    </row>
    <row r="774" spans="5:9" x14ac:dyDescent="0.25">
      <c r="E774">
        <v>10767</v>
      </c>
      <c r="F774" s="2">
        <v>42197.235567129632</v>
      </c>
      <c r="G774" t="s">
        <v>17</v>
      </c>
      <c r="H774" t="s">
        <v>330</v>
      </c>
      <c r="I774" s="6">
        <v>44289.58</v>
      </c>
    </row>
    <row r="775" spans="5:9" x14ac:dyDescent="0.25">
      <c r="E775">
        <v>10768</v>
      </c>
      <c r="F775" s="2">
        <v>42223.444895833331</v>
      </c>
      <c r="G775" t="s">
        <v>26</v>
      </c>
      <c r="H775" t="s">
        <v>211</v>
      </c>
      <c r="I775" s="6">
        <v>51320.87</v>
      </c>
    </row>
    <row r="776" spans="5:9" x14ac:dyDescent="0.25">
      <c r="E776">
        <v>10769</v>
      </c>
      <c r="F776" s="2">
        <v>42044.558194444442</v>
      </c>
      <c r="G776" t="s">
        <v>35</v>
      </c>
      <c r="H776" t="s">
        <v>327</v>
      </c>
      <c r="I776" s="6">
        <v>68433.100000000006</v>
      </c>
    </row>
    <row r="777" spans="5:9" x14ac:dyDescent="0.25">
      <c r="E777">
        <v>10770</v>
      </c>
      <c r="F777" s="2">
        <v>42159.476180555554</v>
      </c>
      <c r="G777" t="s">
        <v>61</v>
      </c>
      <c r="H777" t="s">
        <v>353</v>
      </c>
      <c r="I777" s="6">
        <v>28555.8</v>
      </c>
    </row>
    <row r="778" spans="5:9" x14ac:dyDescent="0.25">
      <c r="E778">
        <v>10771</v>
      </c>
      <c r="F778" s="2">
        <v>42215.281377314815</v>
      </c>
      <c r="G778" t="s">
        <v>23</v>
      </c>
      <c r="H778" t="s">
        <v>157</v>
      </c>
      <c r="I778" s="6">
        <v>19948.12</v>
      </c>
    </row>
    <row r="779" spans="5:9" x14ac:dyDescent="0.25">
      <c r="E779">
        <v>10772</v>
      </c>
      <c r="F779" s="2">
        <v>42323.824525462966</v>
      </c>
      <c r="G779" t="s">
        <v>52</v>
      </c>
      <c r="H779" t="s">
        <v>85</v>
      </c>
      <c r="I779" s="6">
        <v>27353.63</v>
      </c>
    </row>
    <row r="780" spans="5:9" x14ac:dyDescent="0.25">
      <c r="E780">
        <v>10773</v>
      </c>
      <c r="F780" s="2">
        <v>42215.236076388886</v>
      </c>
      <c r="G780" t="s">
        <v>66</v>
      </c>
      <c r="H780" t="s">
        <v>106</v>
      </c>
      <c r="I780" s="6">
        <v>8530.58</v>
      </c>
    </row>
    <row r="781" spans="5:9" x14ac:dyDescent="0.25">
      <c r="E781">
        <v>10774</v>
      </c>
      <c r="F781" s="2">
        <v>42157.152083333334</v>
      </c>
      <c r="G781" t="s">
        <v>23</v>
      </c>
      <c r="H781" t="s">
        <v>119</v>
      </c>
      <c r="I781" s="6">
        <v>28467.15</v>
      </c>
    </row>
    <row r="782" spans="5:9" x14ac:dyDescent="0.25">
      <c r="E782">
        <v>10775</v>
      </c>
      <c r="F782" s="2">
        <v>42124.643437500003</v>
      </c>
      <c r="G782" t="s">
        <v>61</v>
      </c>
      <c r="H782" t="s">
        <v>128</v>
      </c>
      <c r="I782" s="6">
        <v>56275.01</v>
      </c>
    </row>
    <row r="783" spans="5:9" x14ac:dyDescent="0.25">
      <c r="E783">
        <v>10776</v>
      </c>
      <c r="F783" s="2">
        <v>42235.810914351852</v>
      </c>
      <c r="G783" t="s">
        <v>13</v>
      </c>
      <c r="H783" t="s">
        <v>354</v>
      </c>
      <c r="I783" s="6">
        <v>8360.02</v>
      </c>
    </row>
    <row r="784" spans="5:9" x14ac:dyDescent="0.25">
      <c r="E784">
        <v>10777</v>
      </c>
      <c r="F784" s="2">
        <v>42187.786180555559</v>
      </c>
      <c r="G784" t="s">
        <v>11</v>
      </c>
      <c r="H784" t="s">
        <v>30</v>
      </c>
      <c r="I784" s="6">
        <v>89138.77</v>
      </c>
    </row>
    <row r="785" spans="5:9" x14ac:dyDescent="0.25">
      <c r="E785">
        <v>10778</v>
      </c>
      <c r="F785" s="2">
        <v>42170.822094907409</v>
      </c>
      <c r="G785" t="s">
        <v>35</v>
      </c>
      <c r="H785" t="s">
        <v>255</v>
      </c>
      <c r="I785" s="6">
        <v>46601.25</v>
      </c>
    </row>
    <row r="786" spans="5:9" x14ac:dyDescent="0.25">
      <c r="E786">
        <v>10779</v>
      </c>
      <c r="F786" s="2">
        <v>42318.292268518519</v>
      </c>
      <c r="G786" t="s">
        <v>52</v>
      </c>
      <c r="H786" t="s">
        <v>282</v>
      </c>
      <c r="I786" s="6">
        <v>86234.27</v>
      </c>
    </row>
    <row r="787" spans="5:9" x14ac:dyDescent="0.25">
      <c r="E787">
        <v>10780</v>
      </c>
      <c r="F787" s="2">
        <v>42025.169027777774</v>
      </c>
      <c r="G787" t="s">
        <v>52</v>
      </c>
      <c r="H787" t="s">
        <v>139</v>
      </c>
      <c r="I787" s="6">
        <v>55510.25</v>
      </c>
    </row>
    <row r="788" spans="5:9" x14ac:dyDescent="0.25">
      <c r="E788">
        <v>10781</v>
      </c>
      <c r="F788" s="2">
        <v>42120.292013888888</v>
      </c>
      <c r="G788" t="s">
        <v>26</v>
      </c>
      <c r="H788" t="s">
        <v>355</v>
      </c>
      <c r="I788" s="6">
        <v>94189.62</v>
      </c>
    </row>
    <row r="789" spans="5:9" x14ac:dyDescent="0.25">
      <c r="E789">
        <v>10782</v>
      </c>
      <c r="F789" s="2">
        <v>42199.313391203701</v>
      </c>
      <c r="G789" t="s">
        <v>26</v>
      </c>
      <c r="H789" t="s">
        <v>128</v>
      </c>
      <c r="I789" s="6">
        <v>69407.48</v>
      </c>
    </row>
    <row r="790" spans="5:9" x14ac:dyDescent="0.25">
      <c r="E790">
        <v>10783</v>
      </c>
      <c r="F790" s="2">
        <v>42189.997731481482</v>
      </c>
      <c r="G790" t="s">
        <v>61</v>
      </c>
      <c r="H790" t="s">
        <v>300</v>
      </c>
      <c r="I790" s="6">
        <v>98261.21</v>
      </c>
    </row>
    <row r="791" spans="5:9" x14ac:dyDescent="0.25">
      <c r="E791">
        <v>10784</v>
      </c>
      <c r="F791" s="2">
        <v>42046.753831018519</v>
      </c>
      <c r="G791" t="s">
        <v>15</v>
      </c>
      <c r="H791" t="s">
        <v>49</v>
      </c>
      <c r="I791" s="6">
        <v>26011.81</v>
      </c>
    </row>
    <row r="792" spans="5:9" x14ac:dyDescent="0.25">
      <c r="E792">
        <v>10785</v>
      </c>
      <c r="F792" s="2">
        <v>42259.756215277775</v>
      </c>
      <c r="G792" t="s">
        <v>45</v>
      </c>
      <c r="H792" t="s">
        <v>221</v>
      </c>
      <c r="I792" s="6">
        <v>38082.46</v>
      </c>
    </row>
    <row r="793" spans="5:9" x14ac:dyDescent="0.25">
      <c r="E793">
        <v>10786</v>
      </c>
      <c r="F793" s="2">
        <v>42025.324467592596</v>
      </c>
      <c r="G793" t="s">
        <v>5</v>
      </c>
      <c r="H793" t="s">
        <v>352</v>
      </c>
      <c r="I793" s="6">
        <v>7368.73</v>
      </c>
    </row>
    <row r="794" spans="5:9" x14ac:dyDescent="0.25">
      <c r="E794">
        <v>10787</v>
      </c>
      <c r="F794" s="2">
        <v>42274.999618055554</v>
      </c>
      <c r="G794" t="s">
        <v>11</v>
      </c>
      <c r="H794" t="s">
        <v>201</v>
      </c>
      <c r="I794" s="6">
        <v>80203.740000000005</v>
      </c>
    </row>
    <row r="795" spans="5:9" x14ac:dyDescent="0.25">
      <c r="E795">
        <v>10788</v>
      </c>
      <c r="F795" s="2">
        <v>42322.271319444444</v>
      </c>
      <c r="G795" t="s">
        <v>66</v>
      </c>
      <c r="H795" t="s">
        <v>128</v>
      </c>
      <c r="I795" s="6">
        <v>18506.05</v>
      </c>
    </row>
    <row r="796" spans="5:9" x14ac:dyDescent="0.25">
      <c r="E796">
        <v>10789</v>
      </c>
      <c r="F796" s="2">
        <v>42157.507951388892</v>
      </c>
      <c r="G796" t="s">
        <v>35</v>
      </c>
      <c r="H796" t="s">
        <v>326</v>
      </c>
      <c r="I796" s="6">
        <v>49375.96</v>
      </c>
    </row>
    <row r="797" spans="5:9" x14ac:dyDescent="0.25">
      <c r="E797">
        <v>10790</v>
      </c>
      <c r="F797" s="2">
        <v>42365.936307870368</v>
      </c>
      <c r="G797" t="s">
        <v>7</v>
      </c>
      <c r="H797" t="s">
        <v>249</v>
      </c>
      <c r="I797" s="6">
        <v>7067.87</v>
      </c>
    </row>
    <row r="798" spans="5:9" x14ac:dyDescent="0.25">
      <c r="E798">
        <v>10791</v>
      </c>
      <c r="F798" s="2">
        <v>42267.297384259262</v>
      </c>
      <c r="G798" t="s">
        <v>15</v>
      </c>
      <c r="H798" t="s">
        <v>62</v>
      </c>
      <c r="I798" s="6">
        <v>51133.88</v>
      </c>
    </row>
    <row r="799" spans="5:9" x14ac:dyDescent="0.25">
      <c r="E799">
        <v>10792</v>
      </c>
      <c r="F799" s="2">
        <v>42296.979768518519</v>
      </c>
      <c r="G799" t="s">
        <v>26</v>
      </c>
      <c r="H799" t="s">
        <v>96</v>
      </c>
      <c r="I799" s="6">
        <v>17618.64</v>
      </c>
    </row>
    <row r="800" spans="5:9" x14ac:dyDescent="0.25">
      <c r="E800">
        <v>10793</v>
      </c>
      <c r="F800" s="2">
        <v>42363.791238425925</v>
      </c>
      <c r="G800" t="s">
        <v>66</v>
      </c>
      <c r="H800" t="s">
        <v>280</v>
      </c>
      <c r="I800" s="6">
        <v>58344.2</v>
      </c>
    </row>
    <row r="801" spans="5:9" x14ac:dyDescent="0.25">
      <c r="E801">
        <v>10794</v>
      </c>
      <c r="F801" s="2">
        <v>42220.088159722225</v>
      </c>
      <c r="G801" t="s">
        <v>45</v>
      </c>
      <c r="H801" t="s">
        <v>349</v>
      </c>
      <c r="I801" s="6">
        <v>71262.38</v>
      </c>
    </row>
    <row r="802" spans="5:9" x14ac:dyDescent="0.25">
      <c r="E802">
        <v>10795</v>
      </c>
      <c r="F802" s="2">
        <v>42172.314444444448</v>
      </c>
      <c r="G802" t="s">
        <v>9</v>
      </c>
      <c r="H802" t="s">
        <v>219</v>
      </c>
      <c r="I802" s="6">
        <v>44711.7</v>
      </c>
    </row>
    <row r="803" spans="5:9" x14ac:dyDescent="0.25">
      <c r="E803">
        <v>10796</v>
      </c>
      <c r="F803" s="2">
        <v>42308.440613425926</v>
      </c>
      <c r="G803" t="s">
        <v>17</v>
      </c>
      <c r="H803" t="s">
        <v>124</v>
      </c>
      <c r="I803" s="6">
        <v>68955.710000000006</v>
      </c>
    </row>
    <row r="804" spans="5:9" x14ac:dyDescent="0.25">
      <c r="E804">
        <v>10797</v>
      </c>
      <c r="F804" s="2">
        <v>42158.443888888891</v>
      </c>
      <c r="G804" t="s">
        <v>20</v>
      </c>
      <c r="H804" t="s">
        <v>57</v>
      </c>
      <c r="I804" s="6">
        <v>11675.86</v>
      </c>
    </row>
    <row r="805" spans="5:9" x14ac:dyDescent="0.25">
      <c r="E805">
        <v>10798</v>
      </c>
      <c r="F805" s="2">
        <v>42172.683506944442</v>
      </c>
      <c r="G805" t="s">
        <v>23</v>
      </c>
      <c r="H805" t="s">
        <v>42</v>
      </c>
      <c r="I805" s="6">
        <v>66242.3</v>
      </c>
    </row>
    <row r="806" spans="5:9" x14ac:dyDescent="0.25">
      <c r="E806">
        <v>10799</v>
      </c>
      <c r="F806" s="2">
        <v>42106.326192129629</v>
      </c>
      <c r="G806" t="s">
        <v>13</v>
      </c>
      <c r="H806" t="s">
        <v>202</v>
      </c>
      <c r="I806" s="6">
        <v>38935.15</v>
      </c>
    </row>
    <row r="807" spans="5:9" x14ac:dyDescent="0.25">
      <c r="E807">
        <v>10800</v>
      </c>
      <c r="F807" s="2">
        <v>42083.051053240742</v>
      </c>
      <c r="G807" t="s">
        <v>11</v>
      </c>
      <c r="H807" t="s">
        <v>307</v>
      </c>
      <c r="I807" s="6">
        <v>90845.69</v>
      </c>
    </row>
    <row r="808" spans="5:9" x14ac:dyDescent="0.25">
      <c r="E808">
        <v>10801</v>
      </c>
      <c r="F808" s="2">
        <v>42246.088888888888</v>
      </c>
      <c r="G808" t="s">
        <v>11</v>
      </c>
      <c r="H808" t="s">
        <v>329</v>
      </c>
      <c r="I808" s="6">
        <v>26749.119999999999</v>
      </c>
    </row>
    <row r="809" spans="5:9" x14ac:dyDescent="0.25">
      <c r="E809">
        <v>10802</v>
      </c>
      <c r="F809" s="2">
        <v>42006.176527777781</v>
      </c>
      <c r="G809" t="s">
        <v>23</v>
      </c>
      <c r="H809" t="s">
        <v>27</v>
      </c>
      <c r="I809" s="6">
        <v>44755.28</v>
      </c>
    </row>
    <row r="810" spans="5:9" x14ac:dyDescent="0.25">
      <c r="E810">
        <v>10803</v>
      </c>
      <c r="F810" s="2">
        <v>42057.996886574074</v>
      </c>
      <c r="G810" t="s">
        <v>7</v>
      </c>
      <c r="H810" t="s">
        <v>321</v>
      </c>
      <c r="I810" s="6">
        <v>92699.32</v>
      </c>
    </row>
    <row r="811" spans="5:9" x14ac:dyDescent="0.25">
      <c r="E811">
        <v>10804</v>
      </c>
      <c r="F811" s="2">
        <v>42228.907199074078</v>
      </c>
      <c r="G811" t="s">
        <v>20</v>
      </c>
      <c r="H811" t="s">
        <v>217</v>
      </c>
      <c r="I811" s="6">
        <v>35657.730000000003</v>
      </c>
    </row>
    <row r="812" spans="5:9" x14ac:dyDescent="0.25">
      <c r="E812">
        <v>10805</v>
      </c>
      <c r="F812" s="2">
        <v>42355.907500000001</v>
      </c>
      <c r="G812" t="s">
        <v>7</v>
      </c>
      <c r="H812" t="s">
        <v>356</v>
      </c>
      <c r="I812" s="6">
        <v>54613.71</v>
      </c>
    </row>
    <row r="813" spans="5:9" x14ac:dyDescent="0.25">
      <c r="E813">
        <v>10806</v>
      </c>
      <c r="F813" s="2">
        <v>42198.452928240738</v>
      </c>
      <c r="G813" t="s">
        <v>15</v>
      </c>
      <c r="H813" t="s">
        <v>311</v>
      </c>
      <c r="I813" s="6">
        <v>13049.22</v>
      </c>
    </row>
    <row r="814" spans="5:9" x14ac:dyDescent="0.25">
      <c r="E814">
        <v>10807</v>
      </c>
      <c r="F814" s="2">
        <v>42293.729074074072</v>
      </c>
      <c r="G814" t="s">
        <v>23</v>
      </c>
      <c r="H814" t="s">
        <v>168</v>
      </c>
      <c r="I814" s="6">
        <v>13842.52</v>
      </c>
    </row>
    <row r="815" spans="5:9" x14ac:dyDescent="0.25">
      <c r="E815">
        <v>10808</v>
      </c>
      <c r="F815" s="2">
        <v>42055.85533564815</v>
      </c>
      <c r="G815" t="s">
        <v>17</v>
      </c>
      <c r="H815" t="s">
        <v>205</v>
      </c>
      <c r="I815" s="6">
        <v>87037.4</v>
      </c>
    </row>
    <row r="816" spans="5:9" x14ac:dyDescent="0.25">
      <c r="E816">
        <v>10809</v>
      </c>
      <c r="F816" s="2">
        <v>42212.536238425928</v>
      </c>
      <c r="G816" t="s">
        <v>15</v>
      </c>
      <c r="H816" t="s">
        <v>128</v>
      </c>
      <c r="I816" s="6">
        <v>83378.7</v>
      </c>
    </row>
    <row r="817" spans="5:9" x14ac:dyDescent="0.25">
      <c r="E817">
        <v>10810</v>
      </c>
      <c r="F817" s="2">
        <v>42023.644270833334</v>
      </c>
      <c r="G817" t="s">
        <v>15</v>
      </c>
      <c r="H817" t="s">
        <v>357</v>
      </c>
      <c r="I817" s="6">
        <v>35650.46</v>
      </c>
    </row>
    <row r="818" spans="5:9" x14ac:dyDescent="0.25">
      <c r="E818">
        <v>10811</v>
      </c>
      <c r="F818" s="2">
        <v>42259.672071759262</v>
      </c>
      <c r="G818" t="s">
        <v>15</v>
      </c>
      <c r="H818" t="s">
        <v>149</v>
      </c>
      <c r="I818" s="6">
        <v>53743.19</v>
      </c>
    </row>
    <row r="819" spans="5:9" x14ac:dyDescent="0.25">
      <c r="E819">
        <v>10812</v>
      </c>
      <c r="F819" s="2">
        <v>42343.511319444442</v>
      </c>
      <c r="G819" t="s">
        <v>29</v>
      </c>
      <c r="H819" t="s">
        <v>22</v>
      </c>
      <c r="I819" s="6">
        <v>78917.289999999994</v>
      </c>
    </row>
    <row r="820" spans="5:9" x14ac:dyDescent="0.25">
      <c r="E820">
        <v>10813</v>
      </c>
      <c r="F820" s="2">
        <v>42175.951631944445</v>
      </c>
      <c r="G820" t="s">
        <v>17</v>
      </c>
      <c r="H820" t="s">
        <v>214</v>
      </c>
      <c r="I820" s="6">
        <v>64910.45</v>
      </c>
    </row>
    <row r="821" spans="5:9" x14ac:dyDescent="0.25">
      <c r="E821">
        <v>10814</v>
      </c>
      <c r="F821" s="2">
        <v>42320.803587962961</v>
      </c>
      <c r="G821" t="s">
        <v>5</v>
      </c>
      <c r="H821" t="s">
        <v>207</v>
      </c>
      <c r="I821" s="6">
        <v>96591.32</v>
      </c>
    </row>
    <row r="822" spans="5:9" x14ac:dyDescent="0.25">
      <c r="E822">
        <v>10815</v>
      </c>
      <c r="F822" s="2">
        <v>42109.874479166669</v>
      </c>
      <c r="G822" t="s">
        <v>17</v>
      </c>
      <c r="H822" t="s">
        <v>332</v>
      </c>
      <c r="I822" s="6">
        <v>63763.19</v>
      </c>
    </row>
    <row r="823" spans="5:9" x14ac:dyDescent="0.25">
      <c r="E823">
        <v>10816</v>
      </c>
      <c r="F823" s="2">
        <v>42166.072002314817</v>
      </c>
      <c r="G823" t="s">
        <v>20</v>
      </c>
      <c r="H823" t="s">
        <v>242</v>
      </c>
      <c r="I823" s="6">
        <v>73678.210000000006</v>
      </c>
    </row>
    <row r="824" spans="5:9" x14ac:dyDescent="0.25">
      <c r="E824">
        <v>10817</v>
      </c>
      <c r="F824" s="2">
        <v>42249.544999999998</v>
      </c>
      <c r="G824" t="s">
        <v>13</v>
      </c>
      <c r="H824" t="s">
        <v>358</v>
      </c>
      <c r="I824" s="6">
        <v>84449.600000000006</v>
      </c>
    </row>
    <row r="825" spans="5:9" x14ac:dyDescent="0.25">
      <c r="E825">
        <v>10818</v>
      </c>
      <c r="F825" s="2">
        <v>42204.107546296298</v>
      </c>
      <c r="G825" t="s">
        <v>7</v>
      </c>
      <c r="H825" t="s">
        <v>163</v>
      </c>
      <c r="I825" s="6">
        <v>22997.09</v>
      </c>
    </row>
    <row r="826" spans="5:9" x14ac:dyDescent="0.25">
      <c r="E826">
        <v>10819</v>
      </c>
      <c r="F826" s="2">
        <v>42259.177106481482</v>
      </c>
      <c r="G826" t="s">
        <v>35</v>
      </c>
      <c r="H826" t="s">
        <v>252</v>
      </c>
      <c r="I826" s="6">
        <v>53303.75</v>
      </c>
    </row>
    <row r="827" spans="5:9" x14ac:dyDescent="0.25">
      <c r="E827">
        <v>10820</v>
      </c>
      <c r="F827" s="2">
        <v>42091.701886574076</v>
      </c>
      <c r="G827" t="s">
        <v>45</v>
      </c>
      <c r="H827" t="s">
        <v>359</v>
      </c>
      <c r="I827" s="6">
        <v>43369.71</v>
      </c>
    </row>
    <row r="828" spans="5:9" x14ac:dyDescent="0.25">
      <c r="E828">
        <v>10821</v>
      </c>
      <c r="F828" s="2">
        <v>42219.223101851851</v>
      </c>
      <c r="G828" t="s">
        <v>52</v>
      </c>
      <c r="H828" t="s">
        <v>36</v>
      </c>
      <c r="I828" s="6">
        <v>51675.93</v>
      </c>
    </row>
    <row r="829" spans="5:9" x14ac:dyDescent="0.25">
      <c r="E829">
        <v>10822</v>
      </c>
      <c r="F829" s="2">
        <v>42334.290555555555</v>
      </c>
      <c r="G829" t="s">
        <v>26</v>
      </c>
      <c r="H829" t="s">
        <v>348</v>
      </c>
      <c r="I829" s="6">
        <v>76716.05</v>
      </c>
    </row>
    <row r="830" spans="5:9" x14ac:dyDescent="0.25">
      <c r="E830">
        <v>10823</v>
      </c>
      <c r="F830" s="2">
        <v>42083.360115740739</v>
      </c>
      <c r="G830" t="s">
        <v>38</v>
      </c>
      <c r="H830" t="s">
        <v>144</v>
      </c>
      <c r="I830" s="6">
        <v>20446.13</v>
      </c>
    </row>
    <row r="831" spans="5:9" x14ac:dyDescent="0.25">
      <c r="E831">
        <v>10824</v>
      </c>
      <c r="F831" s="2">
        <v>42154.770624999997</v>
      </c>
      <c r="G831" t="s">
        <v>45</v>
      </c>
      <c r="H831" t="s">
        <v>297</v>
      </c>
      <c r="I831" s="6">
        <v>93010.62</v>
      </c>
    </row>
    <row r="832" spans="5:9" x14ac:dyDescent="0.25">
      <c r="E832">
        <v>10825</v>
      </c>
      <c r="F832" s="2">
        <v>42328.828055555554</v>
      </c>
      <c r="G832" t="s">
        <v>23</v>
      </c>
      <c r="H832" t="s">
        <v>138</v>
      </c>
      <c r="I832" s="6">
        <v>95248.92</v>
      </c>
    </row>
    <row r="833" spans="5:9" x14ac:dyDescent="0.25">
      <c r="E833">
        <v>10826</v>
      </c>
      <c r="F833" s="2">
        <v>42199.190798611111</v>
      </c>
      <c r="G833" t="s">
        <v>35</v>
      </c>
      <c r="H833" t="s">
        <v>360</v>
      </c>
      <c r="I833" s="6">
        <v>42577.43</v>
      </c>
    </row>
    <row r="834" spans="5:9" x14ac:dyDescent="0.25">
      <c r="E834">
        <v>10827</v>
      </c>
      <c r="F834" s="2">
        <v>42131.842939814815</v>
      </c>
      <c r="G834" t="s">
        <v>13</v>
      </c>
      <c r="H834" t="s">
        <v>188</v>
      </c>
      <c r="I834" s="6">
        <v>42789.09</v>
      </c>
    </row>
    <row r="835" spans="5:9" x14ac:dyDescent="0.25">
      <c r="E835">
        <v>10828</v>
      </c>
      <c r="F835" s="2">
        <v>42165.628912037035</v>
      </c>
      <c r="G835" t="s">
        <v>35</v>
      </c>
      <c r="H835" t="s">
        <v>106</v>
      </c>
      <c r="I835" s="6">
        <v>42049.79</v>
      </c>
    </row>
    <row r="836" spans="5:9" x14ac:dyDescent="0.25">
      <c r="E836">
        <v>10829</v>
      </c>
      <c r="F836" s="2">
        <v>42063.821180555555</v>
      </c>
      <c r="G836" t="s">
        <v>29</v>
      </c>
      <c r="H836" t="s">
        <v>215</v>
      </c>
      <c r="I836" s="6">
        <v>28537.85</v>
      </c>
    </row>
    <row r="837" spans="5:9" x14ac:dyDescent="0.25">
      <c r="E837">
        <v>10830</v>
      </c>
      <c r="F837" s="2">
        <v>42130.974942129629</v>
      </c>
      <c r="G837" t="s">
        <v>52</v>
      </c>
      <c r="H837" t="s">
        <v>212</v>
      </c>
      <c r="I837" s="6">
        <v>7973.37</v>
      </c>
    </row>
    <row r="838" spans="5:9" x14ac:dyDescent="0.25">
      <c r="E838">
        <v>10831</v>
      </c>
      <c r="F838" s="2">
        <v>42261.352858796294</v>
      </c>
      <c r="G838" t="s">
        <v>38</v>
      </c>
      <c r="H838" t="s">
        <v>167</v>
      </c>
      <c r="I838" s="6">
        <v>53669.18</v>
      </c>
    </row>
    <row r="839" spans="5:9" x14ac:dyDescent="0.25">
      <c r="E839">
        <v>10832</v>
      </c>
      <c r="F839" s="2">
        <v>42050.49763888889</v>
      </c>
      <c r="G839" t="s">
        <v>13</v>
      </c>
      <c r="H839" t="s">
        <v>151</v>
      </c>
      <c r="I839" s="6">
        <v>88309.119999999995</v>
      </c>
    </row>
    <row r="840" spans="5:9" x14ac:dyDescent="0.25">
      <c r="E840">
        <v>10833</v>
      </c>
      <c r="F840" s="2">
        <v>42051.249386574076</v>
      </c>
      <c r="G840" t="s">
        <v>11</v>
      </c>
      <c r="H840" t="s">
        <v>59</v>
      </c>
      <c r="I840" s="6">
        <v>49463.07</v>
      </c>
    </row>
    <row r="841" spans="5:9" x14ac:dyDescent="0.25">
      <c r="E841">
        <v>10834</v>
      </c>
      <c r="F841" s="2">
        <v>42332.536817129629</v>
      </c>
      <c r="G841" t="s">
        <v>66</v>
      </c>
      <c r="H841" t="s">
        <v>316</v>
      </c>
      <c r="I841" s="6">
        <v>40393.25</v>
      </c>
    </row>
    <row r="842" spans="5:9" x14ac:dyDescent="0.25">
      <c r="E842">
        <v>10835</v>
      </c>
      <c r="F842" s="2">
        <v>42084.03974537037</v>
      </c>
      <c r="G842" t="s">
        <v>15</v>
      </c>
      <c r="H842" t="s">
        <v>361</v>
      </c>
      <c r="I842" s="6">
        <v>13721.81</v>
      </c>
    </row>
    <row r="843" spans="5:9" x14ac:dyDescent="0.25">
      <c r="E843">
        <v>10836</v>
      </c>
      <c r="F843" s="2">
        <v>42332.444837962961</v>
      </c>
      <c r="G843" t="s">
        <v>26</v>
      </c>
      <c r="H843" t="s">
        <v>322</v>
      </c>
      <c r="I843" s="6">
        <v>27616.42</v>
      </c>
    </row>
    <row r="844" spans="5:9" x14ac:dyDescent="0.25">
      <c r="E844">
        <v>10837</v>
      </c>
      <c r="F844" s="2">
        <v>42227.05096064815</v>
      </c>
      <c r="G844" t="s">
        <v>35</v>
      </c>
      <c r="H844" t="s">
        <v>130</v>
      </c>
      <c r="I844" s="6">
        <v>55714.89</v>
      </c>
    </row>
    <row r="845" spans="5:9" x14ac:dyDescent="0.25">
      <c r="E845">
        <v>10838</v>
      </c>
      <c r="F845" s="2">
        <v>42056.70648148148</v>
      </c>
      <c r="G845" t="s">
        <v>20</v>
      </c>
      <c r="H845" t="s">
        <v>341</v>
      </c>
      <c r="I845" s="6">
        <v>28585.4</v>
      </c>
    </row>
    <row r="846" spans="5:9" x14ac:dyDescent="0.25">
      <c r="E846">
        <v>10839</v>
      </c>
      <c r="F846" s="2">
        <v>42329.207175925927</v>
      </c>
      <c r="G846" t="s">
        <v>13</v>
      </c>
      <c r="H846" t="s">
        <v>279</v>
      </c>
      <c r="I846" s="6">
        <v>68107.679999999993</v>
      </c>
    </row>
    <row r="847" spans="5:9" x14ac:dyDescent="0.25">
      <c r="E847">
        <v>10840</v>
      </c>
      <c r="F847" s="2">
        <v>42062.065358796295</v>
      </c>
      <c r="G847" t="s">
        <v>5</v>
      </c>
      <c r="H847" t="s">
        <v>326</v>
      </c>
      <c r="I847" s="6">
        <v>17909.939999999999</v>
      </c>
    </row>
    <row r="848" spans="5:9" x14ac:dyDescent="0.25">
      <c r="E848">
        <v>10841</v>
      </c>
      <c r="F848" s="2">
        <v>42233.244097222225</v>
      </c>
      <c r="G848" t="s">
        <v>17</v>
      </c>
      <c r="H848" t="s">
        <v>225</v>
      </c>
      <c r="I848" s="6">
        <v>91404.85</v>
      </c>
    </row>
    <row r="849" spans="5:9" x14ac:dyDescent="0.25">
      <c r="E849">
        <v>10842</v>
      </c>
      <c r="F849" s="2">
        <v>42175.694363425922</v>
      </c>
      <c r="G849" t="s">
        <v>40</v>
      </c>
      <c r="H849" t="s">
        <v>197</v>
      </c>
      <c r="I849" s="6">
        <v>76984.240000000005</v>
      </c>
    </row>
    <row r="850" spans="5:9" x14ac:dyDescent="0.25">
      <c r="E850">
        <v>10843</v>
      </c>
      <c r="F850" s="2">
        <v>42310.570868055554</v>
      </c>
      <c r="G850" t="s">
        <v>17</v>
      </c>
      <c r="H850" t="s">
        <v>169</v>
      </c>
      <c r="I850" s="6">
        <v>68425.009999999995</v>
      </c>
    </row>
    <row r="851" spans="5:9" x14ac:dyDescent="0.25">
      <c r="E851">
        <v>10844</v>
      </c>
      <c r="F851" s="2">
        <v>42119.137037037035</v>
      </c>
      <c r="G851" t="s">
        <v>66</v>
      </c>
      <c r="H851" t="s">
        <v>209</v>
      </c>
      <c r="I851" s="6">
        <v>61380.800000000003</v>
      </c>
    </row>
    <row r="852" spans="5:9" x14ac:dyDescent="0.25">
      <c r="E852">
        <v>10845</v>
      </c>
      <c r="F852" s="2">
        <v>42284.54546296296</v>
      </c>
      <c r="G852" t="s">
        <v>9</v>
      </c>
      <c r="H852" t="s">
        <v>73</v>
      </c>
      <c r="I852" s="6">
        <v>69022.399999999994</v>
      </c>
    </row>
    <row r="853" spans="5:9" x14ac:dyDescent="0.25">
      <c r="E853">
        <v>10846</v>
      </c>
      <c r="F853" s="2">
        <v>42257.058599537035</v>
      </c>
      <c r="G853" t="s">
        <v>35</v>
      </c>
      <c r="H853" t="s">
        <v>305</v>
      </c>
      <c r="I853" s="6">
        <v>23319.51</v>
      </c>
    </row>
    <row r="854" spans="5:9" x14ac:dyDescent="0.25">
      <c r="E854">
        <v>10847</v>
      </c>
      <c r="F854" s="2">
        <v>42279.297627314816</v>
      </c>
      <c r="G854" t="s">
        <v>13</v>
      </c>
      <c r="H854" t="s">
        <v>50</v>
      </c>
      <c r="I854" s="6">
        <v>22803.79</v>
      </c>
    </row>
    <row r="855" spans="5:9" x14ac:dyDescent="0.25">
      <c r="E855">
        <v>10848</v>
      </c>
      <c r="F855" s="2">
        <v>42363.193703703706</v>
      </c>
      <c r="G855" t="s">
        <v>13</v>
      </c>
      <c r="H855" t="s">
        <v>250</v>
      </c>
      <c r="I855" s="6">
        <v>18076.330000000002</v>
      </c>
    </row>
    <row r="856" spans="5:9" x14ac:dyDescent="0.25">
      <c r="E856">
        <v>10849</v>
      </c>
      <c r="F856" s="2">
        <v>42257.544270833336</v>
      </c>
      <c r="G856" t="s">
        <v>23</v>
      </c>
      <c r="H856" t="s">
        <v>362</v>
      </c>
      <c r="I856" s="6">
        <v>84704.07</v>
      </c>
    </row>
    <row r="857" spans="5:9" x14ac:dyDescent="0.25">
      <c r="E857">
        <v>10850</v>
      </c>
      <c r="F857" s="2">
        <v>42106.660196759258</v>
      </c>
      <c r="G857" t="s">
        <v>15</v>
      </c>
      <c r="H857" t="s">
        <v>350</v>
      </c>
      <c r="I857" s="6">
        <v>59556.639999999999</v>
      </c>
    </row>
    <row r="858" spans="5:9" x14ac:dyDescent="0.25">
      <c r="E858">
        <v>10851</v>
      </c>
      <c r="F858" s="2">
        <v>42359.724386574075</v>
      </c>
      <c r="G858" t="s">
        <v>29</v>
      </c>
      <c r="H858" t="s">
        <v>105</v>
      </c>
      <c r="I858" s="6">
        <v>97076.19</v>
      </c>
    </row>
    <row r="859" spans="5:9" x14ac:dyDescent="0.25">
      <c r="E859">
        <v>10852</v>
      </c>
      <c r="F859" s="2">
        <v>42363.302291666667</v>
      </c>
      <c r="G859" t="s">
        <v>20</v>
      </c>
      <c r="H859" t="s">
        <v>277</v>
      </c>
      <c r="I859" s="6">
        <v>7222.04</v>
      </c>
    </row>
    <row r="860" spans="5:9" x14ac:dyDescent="0.25">
      <c r="E860">
        <v>10853</v>
      </c>
      <c r="F860" s="2">
        <v>42072.415636574071</v>
      </c>
      <c r="G860" t="s">
        <v>17</v>
      </c>
      <c r="H860" t="s">
        <v>224</v>
      </c>
      <c r="I860" s="6">
        <v>84445.57</v>
      </c>
    </row>
    <row r="861" spans="5:9" x14ac:dyDescent="0.25">
      <c r="E861">
        <v>10854</v>
      </c>
      <c r="F861" s="2">
        <v>42153.420266203706</v>
      </c>
      <c r="G861" t="s">
        <v>45</v>
      </c>
      <c r="H861" t="s">
        <v>62</v>
      </c>
      <c r="I861" s="6">
        <v>25486.15</v>
      </c>
    </row>
    <row r="862" spans="5:9" x14ac:dyDescent="0.25">
      <c r="E862">
        <v>10855</v>
      </c>
      <c r="F862" s="2">
        <v>42028.383067129631</v>
      </c>
      <c r="G862" t="s">
        <v>17</v>
      </c>
      <c r="H862" t="s">
        <v>259</v>
      </c>
      <c r="I862" s="6">
        <v>13713.14</v>
      </c>
    </row>
    <row r="863" spans="5:9" x14ac:dyDescent="0.25">
      <c r="E863">
        <v>10856</v>
      </c>
      <c r="F863" s="2">
        <v>42148.248611111114</v>
      </c>
      <c r="G863" t="s">
        <v>52</v>
      </c>
      <c r="H863" t="s">
        <v>296</v>
      </c>
      <c r="I863" s="6">
        <v>16988.32</v>
      </c>
    </row>
    <row r="864" spans="5:9" x14ac:dyDescent="0.25">
      <c r="E864">
        <v>10857</v>
      </c>
      <c r="F864" s="2">
        <v>42112.282777777778</v>
      </c>
      <c r="G864" t="s">
        <v>52</v>
      </c>
      <c r="H864" t="s">
        <v>180</v>
      </c>
      <c r="I864" s="6">
        <v>9348.16</v>
      </c>
    </row>
    <row r="865" spans="5:9" x14ac:dyDescent="0.25">
      <c r="E865">
        <v>10858</v>
      </c>
      <c r="F865" s="2">
        <v>42152.148032407407</v>
      </c>
      <c r="G865" t="s">
        <v>61</v>
      </c>
      <c r="H865" t="s">
        <v>136</v>
      </c>
      <c r="I865" s="6">
        <v>48512.12</v>
      </c>
    </row>
    <row r="866" spans="5:9" x14ac:dyDescent="0.25">
      <c r="E866">
        <v>10859</v>
      </c>
      <c r="F866" s="2">
        <v>42125.043414351851</v>
      </c>
      <c r="G866" t="s">
        <v>5</v>
      </c>
      <c r="H866" t="s">
        <v>121</v>
      </c>
      <c r="I866" s="6">
        <v>94796.29</v>
      </c>
    </row>
    <row r="867" spans="5:9" x14ac:dyDescent="0.25">
      <c r="E867">
        <v>10860</v>
      </c>
      <c r="F867" s="2">
        <v>42193.712164351855</v>
      </c>
      <c r="G867" t="s">
        <v>17</v>
      </c>
      <c r="H867" t="s">
        <v>249</v>
      </c>
      <c r="I867" s="6">
        <v>72127.649999999994</v>
      </c>
    </row>
    <row r="868" spans="5:9" x14ac:dyDescent="0.25">
      <c r="E868">
        <v>10861</v>
      </c>
      <c r="F868" s="2">
        <v>42350.552627314813</v>
      </c>
      <c r="G868" t="s">
        <v>29</v>
      </c>
      <c r="H868" t="s">
        <v>68</v>
      </c>
      <c r="I868" s="6">
        <v>35329.629999999997</v>
      </c>
    </row>
    <row r="869" spans="5:9" x14ac:dyDescent="0.25">
      <c r="E869">
        <v>10862</v>
      </c>
      <c r="F869" s="2">
        <v>42286.071342592593</v>
      </c>
      <c r="G869" t="s">
        <v>5</v>
      </c>
      <c r="H869" t="s">
        <v>130</v>
      </c>
      <c r="I869" s="6">
        <v>1113.28</v>
      </c>
    </row>
    <row r="870" spans="5:9" x14ac:dyDescent="0.25">
      <c r="E870">
        <v>10863</v>
      </c>
      <c r="F870" s="2">
        <v>42201.211053240739</v>
      </c>
      <c r="G870" t="s">
        <v>52</v>
      </c>
      <c r="H870" t="s">
        <v>166</v>
      </c>
      <c r="I870" s="6">
        <v>64170.9</v>
      </c>
    </row>
    <row r="871" spans="5:9" x14ac:dyDescent="0.25">
      <c r="E871">
        <v>10864</v>
      </c>
      <c r="F871" s="2">
        <v>42143.635879629626</v>
      </c>
      <c r="G871" t="s">
        <v>23</v>
      </c>
      <c r="H871" t="s">
        <v>155</v>
      </c>
      <c r="I871" s="6">
        <v>49826.67</v>
      </c>
    </row>
    <row r="872" spans="5:9" x14ac:dyDescent="0.25">
      <c r="E872">
        <v>10865</v>
      </c>
      <c r="F872" s="2">
        <v>42183.118333333332</v>
      </c>
      <c r="G872" t="s">
        <v>66</v>
      </c>
      <c r="H872" t="s">
        <v>47</v>
      </c>
      <c r="I872" s="6">
        <v>72940.55</v>
      </c>
    </row>
    <row r="873" spans="5:9" x14ac:dyDescent="0.25">
      <c r="E873">
        <v>10866</v>
      </c>
      <c r="F873" s="2">
        <v>42326.587523148148</v>
      </c>
      <c r="G873" t="s">
        <v>26</v>
      </c>
      <c r="H873" t="s">
        <v>363</v>
      </c>
      <c r="I873" s="6">
        <v>81961.460000000006</v>
      </c>
    </row>
    <row r="874" spans="5:9" x14ac:dyDescent="0.25">
      <c r="E874">
        <v>10867</v>
      </c>
      <c r="F874" s="2">
        <v>42106.549293981479</v>
      </c>
      <c r="G874" t="s">
        <v>38</v>
      </c>
      <c r="H874" t="s">
        <v>189</v>
      </c>
      <c r="I874" s="6">
        <v>23818.51</v>
      </c>
    </row>
    <row r="875" spans="5:9" x14ac:dyDescent="0.25">
      <c r="E875">
        <v>10868</v>
      </c>
      <c r="F875" s="2">
        <v>42155.1721875</v>
      </c>
      <c r="G875" t="s">
        <v>52</v>
      </c>
      <c r="H875" t="s">
        <v>216</v>
      </c>
      <c r="I875" s="6">
        <v>70273.27</v>
      </c>
    </row>
    <row r="876" spans="5:9" x14ac:dyDescent="0.25">
      <c r="E876">
        <v>10869</v>
      </c>
      <c r="F876" s="2">
        <v>42136.90247685185</v>
      </c>
      <c r="G876" t="s">
        <v>52</v>
      </c>
      <c r="H876" t="s">
        <v>25</v>
      </c>
      <c r="I876" s="6">
        <v>48276.3</v>
      </c>
    </row>
    <row r="877" spans="5:9" x14ac:dyDescent="0.25">
      <c r="E877">
        <v>10870</v>
      </c>
      <c r="F877" s="2">
        <v>42205.568148148152</v>
      </c>
      <c r="G877" t="s">
        <v>7</v>
      </c>
      <c r="H877" t="s">
        <v>122</v>
      </c>
      <c r="I877" s="6">
        <v>19116.63</v>
      </c>
    </row>
    <row r="878" spans="5:9" x14ac:dyDescent="0.25">
      <c r="E878">
        <v>10871</v>
      </c>
      <c r="F878" s="2">
        <v>42063.542534722219</v>
      </c>
      <c r="G878" t="s">
        <v>35</v>
      </c>
      <c r="H878" t="s">
        <v>331</v>
      </c>
      <c r="I878" s="6">
        <v>2802.06</v>
      </c>
    </row>
    <row r="879" spans="5:9" x14ac:dyDescent="0.25">
      <c r="E879">
        <v>10872</v>
      </c>
      <c r="F879" s="2">
        <v>42110.389907407407</v>
      </c>
      <c r="G879" t="s">
        <v>23</v>
      </c>
      <c r="H879" t="s">
        <v>141</v>
      </c>
      <c r="I879" s="6">
        <v>90947.88</v>
      </c>
    </row>
    <row r="880" spans="5:9" x14ac:dyDescent="0.25">
      <c r="E880">
        <v>10873</v>
      </c>
      <c r="F880" s="2">
        <v>42319.835532407407</v>
      </c>
      <c r="G880" t="s">
        <v>23</v>
      </c>
      <c r="H880" t="s">
        <v>216</v>
      </c>
      <c r="I880" s="6">
        <v>44417.279999999999</v>
      </c>
    </row>
    <row r="881" spans="5:9" x14ac:dyDescent="0.25">
      <c r="E881">
        <v>10874</v>
      </c>
      <c r="F881" s="2">
        <v>42228.816365740742</v>
      </c>
      <c r="G881" t="s">
        <v>11</v>
      </c>
      <c r="H881" t="s">
        <v>193</v>
      </c>
      <c r="I881" s="6">
        <v>78516.39</v>
      </c>
    </row>
    <row r="882" spans="5:9" x14ac:dyDescent="0.25">
      <c r="E882">
        <v>10875</v>
      </c>
      <c r="F882" s="2">
        <v>42014.298703703702</v>
      </c>
      <c r="G882" t="s">
        <v>29</v>
      </c>
      <c r="H882" t="s">
        <v>157</v>
      </c>
      <c r="I882" s="6">
        <v>11375.94</v>
      </c>
    </row>
    <row r="883" spans="5:9" x14ac:dyDescent="0.25">
      <c r="E883">
        <v>10876</v>
      </c>
      <c r="F883" s="2">
        <v>42081.444513888891</v>
      </c>
      <c r="G883" t="s">
        <v>13</v>
      </c>
      <c r="H883" t="s">
        <v>214</v>
      </c>
      <c r="I883" s="6">
        <v>70872.460000000006</v>
      </c>
    </row>
    <row r="884" spans="5:9" x14ac:dyDescent="0.25">
      <c r="E884">
        <v>10877</v>
      </c>
      <c r="F884" s="2">
        <v>42208.917083333334</v>
      </c>
      <c r="G884" t="s">
        <v>35</v>
      </c>
      <c r="H884" t="s">
        <v>18</v>
      </c>
      <c r="I884" s="6">
        <v>46706.13</v>
      </c>
    </row>
    <row r="885" spans="5:9" x14ac:dyDescent="0.25">
      <c r="E885">
        <v>10878</v>
      </c>
      <c r="F885" s="2">
        <v>42115.323055555556</v>
      </c>
      <c r="G885" t="s">
        <v>13</v>
      </c>
      <c r="H885" t="s">
        <v>279</v>
      </c>
      <c r="I885" s="6">
        <v>62417.23</v>
      </c>
    </row>
    <row r="886" spans="5:9" x14ac:dyDescent="0.25">
      <c r="E886">
        <v>10879</v>
      </c>
      <c r="F886" s="2">
        <v>42284.23778935185</v>
      </c>
      <c r="G886" t="s">
        <v>15</v>
      </c>
      <c r="H886" t="s">
        <v>228</v>
      </c>
      <c r="I886" s="6">
        <v>78314.36</v>
      </c>
    </row>
    <row r="887" spans="5:9" x14ac:dyDescent="0.25">
      <c r="E887">
        <v>10880</v>
      </c>
      <c r="F887" s="2">
        <v>42026.418090277781</v>
      </c>
      <c r="G887" t="s">
        <v>29</v>
      </c>
      <c r="H887" t="s">
        <v>200</v>
      </c>
      <c r="I887" s="6">
        <v>45412.76</v>
      </c>
    </row>
    <row r="888" spans="5:9" x14ac:dyDescent="0.25">
      <c r="E888">
        <v>10881</v>
      </c>
      <c r="F888" s="2">
        <v>42224.689108796294</v>
      </c>
      <c r="G888" t="s">
        <v>40</v>
      </c>
      <c r="H888" t="s">
        <v>197</v>
      </c>
      <c r="I888" s="6">
        <v>16807.490000000002</v>
      </c>
    </row>
    <row r="889" spans="5:9" x14ac:dyDescent="0.25">
      <c r="E889">
        <v>10882</v>
      </c>
      <c r="F889" s="2">
        <v>42010.285810185182</v>
      </c>
      <c r="G889" t="s">
        <v>35</v>
      </c>
      <c r="H889" t="s">
        <v>31</v>
      </c>
      <c r="I889" s="6">
        <v>86254.68</v>
      </c>
    </row>
    <row r="890" spans="5:9" x14ac:dyDescent="0.25">
      <c r="E890">
        <v>10883</v>
      </c>
      <c r="F890" s="2">
        <v>42247.249652777777</v>
      </c>
      <c r="G890" t="s">
        <v>40</v>
      </c>
      <c r="H890" t="s">
        <v>99</v>
      </c>
      <c r="I890" s="6">
        <v>85105.73</v>
      </c>
    </row>
    <row r="891" spans="5:9" x14ac:dyDescent="0.25">
      <c r="E891">
        <v>10884</v>
      </c>
      <c r="F891" s="2">
        <v>42300.786446759259</v>
      </c>
      <c r="G891" t="s">
        <v>23</v>
      </c>
      <c r="H891" t="s">
        <v>181</v>
      </c>
      <c r="I891" s="6">
        <v>31428.66</v>
      </c>
    </row>
    <row r="892" spans="5:9" x14ac:dyDescent="0.25">
      <c r="E892">
        <v>10885</v>
      </c>
      <c r="F892" s="2">
        <v>42336.121504629627</v>
      </c>
      <c r="G892" t="s">
        <v>15</v>
      </c>
      <c r="H892" t="s">
        <v>113</v>
      </c>
      <c r="I892" s="6">
        <v>42072.38</v>
      </c>
    </row>
    <row r="893" spans="5:9" x14ac:dyDescent="0.25">
      <c r="E893">
        <v>10886</v>
      </c>
      <c r="F893" s="2">
        <v>42175.040960648148</v>
      </c>
      <c r="G893" t="s">
        <v>17</v>
      </c>
      <c r="H893" t="s">
        <v>253</v>
      </c>
      <c r="I893" s="6">
        <v>56161.74</v>
      </c>
    </row>
    <row r="894" spans="5:9" x14ac:dyDescent="0.25">
      <c r="E894">
        <v>10887</v>
      </c>
      <c r="F894" s="2">
        <v>42222.952453703707</v>
      </c>
      <c r="G894" t="s">
        <v>66</v>
      </c>
      <c r="H894" t="s">
        <v>364</v>
      </c>
      <c r="I894" s="6">
        <v>15815.16</v>
      </c>
    </row>
    <row r="895" spans="5:9" x14ac:dyDescent="0.25">
      <c r="E895">
        <v>10888</v>
      </c>
      <c r="F895" s="2">
        <v>42322.968958333331</v>
      </c>
      <c r="G895" t="s">
        <v>52</v>
      </c>
      <c r="H895" t="s">
        <v>222</v>
      </c>
      <c r="I895" s="6">
        <v>50694.22</v>
      </c>
    </row>
    <row r="896" spans="5:9" x14ac:dyDescent="0.25">
      <c r="E896">
        <v>10889</v>
      </c>
      <c r="F896" s="2">
        <v>42048.295115740744</v>
      </c>
      <c r="G896" t="s">
        <v>7</v>
      </c>
      <c r="H896" t="s">
        <v>206</v>
      </c>
      <c r="I896" s="6">
        <v>38288.949999999997</v>
      </c>
    </row>
    <row r="897" spans="5:9" x14ac:dyDescent="0.25">
      <c r="E897">
        <v>10890</v>
      </c>
      <c r="F897" s="2">
        <v>42006.052268518521</v>
      </c>
      <c r="G897" t="s">
        <v>35</v>
      </c>
      <c r="H897" t="s">
        <v>229</v>
      </c>
      <c r="I897" s="6">
        <v>87767.42</v>
      </c>
    </row>
    <row r="898" spans="5:9" x14ac:dyDescent="0.25">
      <c r="E898">
        <v>10891</v>
      </c>
      <c r="F898" s="2">
        <v>42161.587881944448</v>
      </c>
      <c r="G898" t="s">
        <v>13</v>
      </c>
      <c r="H898" t="s">
        <v>239</v>
      </c>
      <c r="I898" s="6">
        <v>74328.81</v>
      </c>
    </row>
    <row r="899" spans="5:9" x14ac:dyDescent="0.25">
      <c r="E899">
        <v>10892</v>
      </c>
      <c r="F899" s="2">
        <v>42327.522013888891</v>
      </c>
      <c r="G899" t="s">
        <v>20</v>
      </c>
      <c r="H899" t="s">
        <v>37</v>
      </c>
      <c r="I899" s="6">
        <v>40119.56</v>
      </c>
    </row>
    <row r="900" spans="5:9" x14ac:dyDescent="0.25">
      <c r="E900">
        <v>10893</v>
      </c>
      <c r="F900" s="2">
        <v>42302.019490740742</v>
      </c>
      <c r="G900" t="s">
        <v>9</v>
      </c>
      <c r="H900" t="s">
        <v>194</v>
      </c>
      <c r="I900" s="6">
        <v>87566.77</v>
      </c>
    </row>
    <row r="901" spans="5:9" x14ac:dyDescent="0.25">
      <c r="E901">
        <v>10894</v>
      </c>
      <c r="F901" s="2">
        <v>42117.391805555555</v>
      </c>
      <c r="G901" t="s">
        <v>11</v>
      </c>
      <c r="H901" t="s">
        <v>36</v>
      </c>
      <c r="I901" s="6">
        <v>12076.88</v>
      </c>
    </row>
    <row r="902" spans="5:9" x14ac:dyDescent="0.25">
      <c r="E902">
        <v>10895</v>
      </c>
      <c r="F902" s="2">
        <v>42114.103530092594</v>
      </c>
      <c r="G902" t="s">
        <v>40</v>
      </c>
      <c r="H902" t="s">
        <v>121</v>
      </c>
      <c r="I902" s="6">
        <v>9713.09</v>
      </c>
    </row>
    <row r="903" spans="5:9" x14ac:dyDescent="0.25">
      <c r="E903">
        <v>10896</v>
      </c>
      <c r="F903" s="2">
        <v>42111.5940162037</v>
      </c>
      <c r="G903" t="s">
        <v>20</v>
      </c>
      <c r="H903" t="s">
        <v>365</v>
      </c>
      <c r="I903" s="6">
        <v>1314.79</v>
      </c>
    </row>
    <row r="904" spans="5:9" x14ac:dyDescent="0.25">
      <c r="E904">
        <v>10897</v>
      </c>
      <c r="F904" s="2">
        <v>42207.512013888889</v>
      </c>
      <c r="G904" t="s">
        <v>61</v>
      </c>
      <c r="H904" t="s">
        <v>153</v>
      </c>
      <c r="I904" s="6">
        <v>60449.71</v>
      </c>
    </row>
    <row r="905" spans="5:9" x14ac:dyDescent="0.25">
      <c r="E905">
        <v>10898</v>
      </c>
      <c r="F905" s="2">
        <v>42020.428263888891</v>
      </c>
      <c r="G905" t="s">
        <v>52</v>
      </c>
      <c r="H905" t="s">
        <v>363</v>
      </c>
      <c r="I905" s="6">
        <v>46465.56</v>
      </c>
    </row>
    <row r="906" spans="5:9" x14ac:dyDescent="0.25">
      <c r="E906">
        <v>10899</v>
      </c>
      <c r="F906" s="2">
        <v>42085.120358796295</v>
      </c>
      <c r="G906" t="s">
        <v>38</v>
      </c>
      <c r="H906" t="s">
        <v>182</v>
      </c>
      <c r="I906" s="6">
        <v>20367.669999999998</v>
      </c>
    </row>
    <row r="907" spans="5:9" x14ac:dyDescent="0.25">
      <c r="E907">
        <v>10900</v>
      </c>
      <c r="F907" s="2">
        <v>42272.801365740743</v>
      </c>
      <c r="G907" t="s">
        <v>5</v>
      </c>
      <c r="H907" t="s">
        <v>68</v>
      </c>
      <c r="I907" s="6">
        <v>49439.99</v>
      </c>
    </row>
    <row r="908" spans="5:9" x14ac:dyDescent="0.25">
      <c r="E908">
        <v>10901</v>
      </c>
      <c r="F908" s="2">
        <v>42051.22216435185</v>
      </c>
      <c r="G908" t="s">
        <v>40</v>
      </c>
      <c r="H908" t="s">
        <v>202</v>
      </c>
      <c r="I908" s="6">
        <v>29440.400000000001</v>
      </c>
    </row>
    <row r="909" spans="5:9" x14ac:dyDescent="0.25">
      <c r="E909">
        <v>10902</v>
      </c>
      <c r="F909" s="2">
        <v>42090.809386574074</v>
      </c>
      <c r="G909" t="s">
        <v>61</v>
      </c>
      <c r="H909" t="s">
        <v>158</v>
      </c>
      <c r="I909" s="6">
        <v>90733.9</v>
      </c>
    </row>
    <row r="910" spans="5:9" x14ac:dyDescent="0.25">
      <c r="E910">
        <v>10903</v>
      </c>
      <c r="F910" s="2">
        <v>42122.078043981484</v>
      </c>
      <c r="G910" t="s">
        <v>29</v>
      </c>
      <c r="H910" t="s">
        <v>91</v>
      </c>
      <c r="I910" s="6">
        <v>13103.28</v>
      </c>
    </row>
    <row r="911" spans="5:9" x14ac:dyDescent="0.25">
      <c r="E911">
        <v>10904</v>
      </c>
      <c r="F911" s="2">
        <v>42126.303784722222</v>
      </c>
      <c r="G911" t="s">
        <v>38</v>
      </c>
      <c r="H911" t="s">
        <v>286</v>
      </c>
      <c r="I911" s="6">
        <v>62744.19</v>
      </c>
    </row>
    <row r="912" spans="5:9" x14ac:dyDescent="0.25">
      <c r="E912">
        <v>10905</v>
      </c>
      <c r="F912" s="2">
        <v>42328.969074074077</v>
      </c>
      <c r="G912" t="s">
        <v>15</v>
      </c>
      <c r="H912" t="s">
        <v>294</v>
      </c>
      <c r="I912" s="6">
        <v>18241.02</v>
      </c>
    </row>
    <row r="913" spans="5:9" x14ac:dyDescent="0.25">
      <c r="E913">
        <v>10906</v>
      </c>
      <c r="F913" s="2">
        <v>42259.747245370374</v>
      </c>
      <c r="G913" t="s">
        <v>40</v>
      </c>
      <c r="H913" t="s">
        <v>352</v>
      </c>
      <c r="I913" s="6">
        <v>56390.49</v>
      </c>
    </row>
    <row r="914" spans="5:9" x14ac:dyDescent="0.25">
      <c r="E914">
        <v>10907</v>
      </c>
      <c r="F914" s="2">
        <v>42201.66510416667</v>
      </c>
      <c r="G914" t="s">
        <v>17</v>
      </c>
      <c r="H914" t="s">
        <v>290</v>
      </c>
      <c r="I914" s="6">
        <v>31057.89</v>
      </c>
    </row>
    <row r="915" spans="5:9" x14ac:dyDescent="0.25">
      <c r="E915">
        <v>10908</v>
      </c>
      <c r="F915" s="2">
        <v>42058.736631944441</v>
      </c>
      <c r="G915" t="s">
        <v>52</v>
      </c>
      <c r="H915" t="s">
        <v>254</v>
      </c>
      <c r="I915" s="6">
        <v>43627.65</v>
      </c>
    </row>
    <row r="916" spans="5:9" x14ac:dyDescent="0.25">
      <c r="E916">
        <v>10909</v>
      </c>
      <c r="F916" s="2">
        <v>42045.771874999999</v>
      </c>
      <c r="G916" t="s">
        <v>5</v>
      </c>
      <c r="H916" t="s">
        <v>69</v>
      </c>
      <c r="I916" s="6">
        <v>66940.67</v>
      </c>
    </row>
    <row r="917" spans="5:9" x14ac:dyDescent="0.25">
      <c r="E917">
        <v>10910</v>
      </c>
      <c r="F917" s="2">
        <v>42027.001481481479</v>
      </c>
      <c r="G917" t="s">
        <v>20</v>
      </c>
      <c r="H917" t="s">
        <v>124</v>
      </c>
      <c r="I917" s="6">
        <v>70653.919999999998</v>
      </c>
    </row>
    <row r="918" spans="5:9" x14ac:dyDescent="0.25">
      <c r="E918">
        <v>10911</v>
      </c>
      <c r="F918" s="2">
        <v>42314.607951388891</v>
      </c>
      <c r="G918" t="s">
        <v>23</v>
      </c>
      <c r="H918" t="s">
        <v>215</v>
      </c>
      <c r="I918" s="6">
        <v>19046.12</v>
      </c>
    </row>
    <row r="919" spans="5:9" x14ac:dyDescent="0.25">
      <c r="E919">
        <v>10912</v>
      </c>
      <c r="F919" s="2">
        <v>42248.667708333334</v>
      </c>
      <c r="G919" t="s">
        <v>13</v>
      </c>
      <c r="H919" t="s">
        <v>33</v>
      </c>
      <c r="I919" s="6">
        <v>48333.82</v>
      </c>
    </row>
    <row r="920" spans="5:9" x14ac:dyDescent="0.25">
      <c r="E920">
        <v>10913</v>
      </c>
      <c r="F920" s="2">
        <v>42275.489560185182</v>
      </c>
      <c r="G920" t="s">
        <v>9</v>
      </c>
      <c r="H920" t="s">
        <v>290</v>
      </c>
      <c r="I920" s="6">
        <v>98264.16</v>
      </c>
    </row>
    <row r="921" spans="5:9" x14ac:dyDescent="0.25">
      <c r="E921">
        <v>10914</v>
      </c>
      <c r="F921" s="2">
        <v>42344.972870370373</v>
      </c>
      <c r="G921" t="s">
        <v>26</v>
      </c>
      <c r="H921" t="s">
        <v>362</v>
      </c>
      <c r="I921" s="6">
        <v>91741.46</v>
      </c>
    </row>
    <row r="922" spans="5:9" x14ac:dyDescent="0.25">
      <c r="E922">
        <v>10915</v>
      </c>
      <c r="F922" s="2">
        <v>42085.05678240741</v>
      </c>
      <c r="G922" t="s">
        <v>40</v>
      </c>
      <c r="H922" t="s">
        <v>188</v>
      </c>
      <c r="I922" s="6">
        <v>74190.67</v>
      </c>
    </row>
    <row r="923" spans="5:9" x14ac:dyDescent="0.25">
      <c r="E923">
        <v>10916</v>
      </c>
      <c r="F923" s="2">
        <v>42318.750057870369</v>
      </c>
      <c r="G923" t="s">
        <v>26</v>
      </c>
      <c r="H923" t="s">
        <v>10</v>
      </c>
      <c r="I923" s="6">
        <v>4982.1099999999997</v>
      </c>
    </row>
    <row r="924" spans="5:9" x14ac:dyDescent="0.25">
      <c r="E924">
        <v>10917</v>
      </c>
      <c r="F924" s="2">
        <v>42059.25136574074</v>
      </c>
      <c r="G924" t="s">
        <v>52</v>
      </c>
      <c r="H924" t="s">
        <v>357</v>
      </c>
      <c r="I924" s="6">
        <v>85898.42</v>
      </c>
    </row>
    <row r="925" spans="5:9" x14ac:dyDescent="0.25">
      <c r="E925">
        <v>10918</v>
      </c>
      <c r="F925" s="2">
        <v>42228.075416666667</v>
      </c>
      <c r="G925" t="s">
        <v>35</v>
      </c>
      <c r="H925" t="s">
        <v>25</v>
      </c>
      <c r="I925" s="6">
        <v>88059.39</v>
      </c>
    </row>
    <row r="926" spans="5:9" x14ac:dyDescent="0.25">
      <c r="E926">
        <v>10919</v>
      </c>
      <c r="F926" s="2">
        <v>42059.733553240738</v>
      </c>
      <c r="G926" t="s">
        <v>35</v>
      </c>
      <c r="H926" t="s">
        <v>366</v>
      </c>
      <c r="I926" s="6">
        <v>68567.69</v>
      </c>
    </row>
    <row r="927" spans="5:9" x14ac:dyDescent="0.25">
      <c r="E927">
        <v>10920</v>
      </c>
      <c r="F927" s="2">
        <v>42122.726863425924</v>
      </c>
      <c r="G927" t="s">
        <v>38</v>
      </c>
      <c r="H927" t="s">
        <v>367</v>
      </c>
      <c r="I927" s="6">
        <v>57405.63</v>
      </c>
    </row>
    <row r="928" spans="5:9" x14ac:dyDescent="0.25">
      <c r="E928">
        <v>10921</v>
      </c>
      <c r="F928" s="2">
        <v>42172.931504629632</v>
      </c>
      <c r="G928" t="s">
        <v>38</v>
      </c>
      <c r="H928" t="s">
        <v>62</v>
      </c>
      <c r="I928" s="6">
        <v>91025.21</v>
      </c>
    </row>
    <row r="929" spans="5:9" x14ac:dyDescent="0.25">
      <c r="E929">
        <v>10922</v>
      </c>
      <c r="F929" s="2">
        <v>42354.491006944445</v>
      </c>
      <c r="G929" t="s">
        <v>23</v>
      </c>
      <c r="H929" t="s">
        <v>351</v>
      </c>
      <c r="I929" s="6">
        <v>97980.58</v>
      </c>
    </row>
    <row r="930" spans="5:9" x14ac:dyDescent="0.25">
      <c r="E930">
        <v>10923</v>
      </c>
      <c r="F930" s="2">
        <v>42202.122777777775</v>
      </c>
      <c r="G930" t="s">
        <v>5</v>
      </c>
      <c r="H930" t="s">
        <v>57</v>
      </c>
      <c r="I930" s="6">
        <v>34020.379999999997</v>
      </c>
    </row>
    <row r="931" spans="5:9" x14ac:dyDescent="0.25">
      <c r="E931">
        <v>10924</v>
      </c>
      <c r="F931" s="2">
        <v>42105.721898148149</v>
      </c>
      <c r="G931" t="s">
        <v>35</v>
      </c>
      <c r="H931" t="s">
        <v>339</v>
      </c>
      <c r="I931" s="6">
        <v>77250.259999999995</v>
      </c>
    </row>
    <row r="932" spans="5:9" x14ac:dyDescent="0.25">
      <c r="E932">
        <v>10925</v>
      </c>
      <c r="F932" s="2">
        <v>42127.819687499999</v>
      </c>
      <c r="G932" t="s">
        <v>17</v>
      </c>
      <c r="H932" t="s">
        <v>172</v>
      </c>
      <c r="I932" s="6">
        <v>41094.79</v>
      </c>
    </row>
    <row r="933" spans="5:9" x14ac:dyDescent="0.25">
      <c r="E933">
        <v>10926</v>
      </c>
      <c r="F933" s="2">
        <v>42217.7112037037</v>
      </c>
      <c r="G933" t="s">
        <v>17</v>
      </c>
      <c r="H933" t="s">
        <v>6</v>
      </c>
      <c r="I933" s="6">
        <v>5555.35</v>
      </c>
    </row>
    <row r="934" spans="5:9" x14ac:dyDescent="0.25">
      <c r="E934">
        <v>10927</v>
      </c>
      <c r="F934" s="2">
        <v>42122.878865740742</v>
      </c>
      <c r="G934" t="s">
        <v>23</v>
      </c>
      <c r="H934" t="s">
        <v>215</v>
      </c>
      <c r="I934" s="6">
        <v>59135.21</v>
      </c>
    </row>
    <row r="935" spans="5:9" x14ac:dyDescent="0.25">
      <c r="E935">
        <v>10928</v>
      </c>
      <c r="F935" s="2">
        <v>42347.179583333331</v>
      </c>
      <c r="G935" t="s">
        <v>5</v>
      </c>
      <c r="H935" t="s">
        <v>339</v>
      </c>
      <c r="I935" s="6">
        <v>31066.95</v>
      </c>
    </row>
    <row r="936" spans="5:9" x14ac:dyDescent="0.25">
      <c r="E936">
        <v>10929</v>
      </c>
      <c r="F936" s="2">
        <v>42131.164004629631</v>
      </c>
      <c r="G936" t="s">
        <v>38</v>
      </c>
      <c r="H936" t="s">
        <v>261</v>
      </c>
      <c r="I936" s="6">
        <v>70436.11</v>
      </c>
    </row>
    <row r="937" spans="5:9" x14ac:dyDescent="0.25">
      <c r="E937">
        <v>10930</v>
      </c>
      <c r="F937" s="2">
        <v>42305.771423611113</v>
      </c>
      <c r="G937" t="s">
        <v>35</v>
      </c>
      <c r="H937" t="s">
        <v>251</v>
      </c>
      <c r="I937" s="6">
        <v>39520.699999999997</v>
      </c>
    </row>
    <row r="938" spans="5:9" x14ac:dyDescent="0.25">
      <c r="E938">
        <v>10931</v>
      </c>
      <c r="F938" s="2">
        <v>42141.36446759259</v>
      </c>
      <c r="G938" t="s">
        <v>45</v>
      </c>
      <c r="H938" t="s">
        <v>319</v>
      </c>
      <c r="I938" s="6">
        <v>53014.13</v>
      </c>
    </row>
    <row r="939" spans="5:9" x14ac:dyDescent="0.25">
      <c r="E939">
        <v>10932</v>
      </c>
      <c r="F939" s="2">
        <v>42338.081400462965</v>
      </c>
      <c r="G939" t="s">
        <v>26</v>
      </c>
      <c r="H939" t="s">
        <v>33</v>
      </c>
      <c r="I939" s="6">
        <v>96782.83</v>
      </c>
    </row>
    <row r="940" spans="5:9" x14ac:dyDescent="0.25">
      <c r="E940">
        <v>10933</v>
      </c>
      <c r="F940" s="2">
        <v>42043.549120370371</v>
      </c>
      <c r="G940" t="s">
        <v>66</v>
      </c>
      <c r="H940" t="s">
        <v>230</v>
      </c>
      <c r="I940" s="6">
        <v>95905.29</v>
      </c>
    </row>
    <row r="941" spans="5:9" x14ac:dyDescent="0.25">
      <c r="E941">
        <v>10934</v>
      </c>
      <c r="F941" s="2">
        <v>42064.659525462965</v>
      </c>
      <c r="G941" t="s">
        <v>66</v>
      </c>
      <c r="H941" t="s">
        <v>194</v>
      </c>
      <c r="I941" s="6">
        <v>51343.64</v>
      </c>
    </row>
    <row r="942" spans="5:9" x14ac:dyDescent="0.25">
      <c r="E942">
        <v>10935</v>
      </c>
      <c r="F942" s="2">
        <v>42328.741527777776</v>
      </c>
      <c r="G942" t="s">
        <v>29</v>
      </c>
      <c r="H942" t="s">
        <v>368</v>
      </c>
      <c r="I942" s="6">
        <v>40606.550000000003</v>
      </c>
    </row>
    <row r="943" spans="5:9" x14ac:dyDescent="0.25">
      <c r="E943">
        <v>10936</v>
      </c>
      <c r="F943" s="2">
        <v>42261.098877314813</v>
      </c>
      <c r="G943" t="s">
        <v>5</v>
      </c>
      <c r="H943" t="s">
        <v>329</v>
      </c>
      <c r="I943" s="6">
        <v>73383.149999999994</v>
      </c>
    </row>
    <row r="944" spans="5:9" x14ac:dyDescent="0.25">
      <c r="E944">
        <v>10937</v>
      </c>
      <c r="F944" s="2">
        <v>42268.786238425928</v>
      </c>
      <c r="G944" t="s">
        <v>7</v>
      </c>
      <c r="H944" t="s">
        <v>304</v>
      </c>
      <c r="I944" s="6">
        <v>68636.820000000007</v>
      </c>
    </row>
    <row r="945" spans="5:9" x14ac:dyDescent="0.25">
      <c r="E945">
        <v>10938</v>
      </c>
      <c r="F945" s="2">
        <v>42149.739305555559</v>
      </c>
      <c r="G945" t="s">
        <v>15</v>
      </c>
      <c r="H945" t="s">
        <v>116</v>
      </c>
      <c r="I945" s="6">
        <v>15858.24</v>
      </c>
    </row>
    <row r="946" spans="5:9" x14ac:dyDescent="0.25">
      <c r="E946">
        <v>10939</v>
      </c>
      <c r="F946" s="2">
        <v>42311.8984837963</v>
      </c>
      <c r="G946" t="s">
        <v>7</v>
      </c>
      <c r="H946" t="s">
        <v>227</v>
      </c>
      <c r="I946" s="6">
        <v>49739.06</v>
      </c>
    </row>
    <row r="947" spans="5:9" x14ac:dyDescent="0.25">
      <c r="E947">
        <v>10940</v>
      </c>
      <c r="F947" s="2">
        <v>42347.277604166666</v>
      </c>
      <c r="G947" t="s">
        <v>5</v>
      </c>
      <c r="H947" t="s">
        <v>350</v>
      </c>
      <c r="I947" s="6">
        <v>23509.45</v>
      </c>
    </row>
    <row r="948" spans="5:9" x14ac:dyDescent="0.25">
      <c r="E948">
        <v>10941</v>
      </c>
      <c r="F948" s="2">
        <v>42121.986655092594</v>
      </c>
      <c r="G948" t="s">
        <v>61</v>
      </c>
      <c r="H948" t="s">
        <v>53</v>
      </c>
      <c r="I948" s="6">
        <v>50459.31</v>
      </c>
    </row>
    <row r="949" spans="5:9" x14ac:dyDescent="0.25">
      <c r="E949">
        <v>10942</v>
      </c>
      <c r="F949" s="2">
        <v>42308.718043981484</v>
      </c>
      <c r="G949" t="s">
        <v>5</v>
      </c>
      <c r="H949" t="s">
        <v>179</v>
      </c>
      <c r="I949" s="6">
        <v>34058.89</v>
      </c>
    </row>
    <row r="950" spans="5:9" x14ac:dyDescent="0.25">
      <c r="E950">
        <v>10943</v>
      </c>
      <c r="F950" s="2">
        <v>42112.108495370368</v>
      </c>
      <c r="G950" t="s">
        <v>20</v>
      </c>
      <c r="H950" t="s">
        <v>311</v>
      </c>
      <c r="I950" s="6">
        <v>17069.47</v>
      </c>
    </row>
    <row r="951" spans="5:9" x14ac:dyDescent="0.25">
      <c r="E951">
        <v>10944</v>
      </c>
      <c r="F951" s="2">
        <v>42037.924907407411</v>
      </c>
      <c r="G951" t="s">
        <v>61</v>
      </c>
      <c r="H951" t="s">
        <v>186</v>
      </c>
      <c r="I951" s="6">
        <v>65215.63</v>
      </c>
    </row>
    <row r="952" spans="5:9" x14ac:dyDescent="0.25">
      <c r="E952">
        <v>10945</v>
      </c>
      <c r="F952" s="2">
        <v>42166.468344907407</v>
      </c>
      <c r="G952" t="s">
        <v>29</v>
      </c>
      <c r="H952" t="s">
        <v>16</v>
      </c>
      <c r="I952" s="6">
        <v>49609.73</v>
      </c>
    </row>
    <row r="953" spans="5:9" x14ac:dyDescent="0.25">
      <c r="E953">
        <v>10946</v>
      </c>
      <c r="F953" s="2">
        <v>42101.899270833332</v>
      </c>
      <c r="G953" t="s">
        <v>66</v>
      </c>
      <c r="H953" t="s">
        <v>44</v>
      </c>
      <c r="I953" s="6">
        <v>31258.44</v>
      </c>
    </row>
    <row r="954" spans="5:9" x14ac:dyDescent="0.25">
      <c r="E954">
        <v>10947</v>
      </c>
      <c r="F954" s="2">
        <v>42249.693472222221</v>
      </c>
      <c r="G954" t="s">
        <v>9</v>
      </c>
      <c r="H954" t="s">
        <v>39</v>
      </c>
      <c r="I954" s="6">
        <v>87902.53</v>
      </c>
    </row>
    <row r="955" spans="5:9" x14ac:dyDescent="0.25">
      <c r="E955">
        <v>10948</v>
      </c>
      <c r="F955" s="2">
        <v>42319.092824074076</v>
      </c>
      <c r="G955" t="s">
        <v>45</v>
      </c>
      <c r="H955" t="s">
        <v>258</v>
      </c>
      <c r="I955" s="6">
        <v>6761.42</v>
      </c>
    </row>
    <row r="956" spans="5:9" x14ac:dyDescent="0.25">
      <c r="E956">
        <v>10949</v>
      </c>
      <c r="F956" s="2">
        <v>42048.830787037034</v>
      </c>
      <c r="G956" t="s">
        <v>29</v>
      </c>
      <c r="H956" t="s">
        <v>16</v>
      </c>
      <c r="I956" s="6">
        <v>61592.06</v>
      </c>
    </row>
    <row r="957" spans="5:9" x14ac:dyDescent="0.25">
      <c r="E957">
        <v>10950</v>
      </c>
      <c r="F957" s="2">
        <v>42357.91070601852</v>
      </c>
      <c r="G957" t="s">
        <v>7</v>
      </c>
      <c r="H957" t="s">
        <v>322</v>
      </c>
      <c r="I957" s="6">
        <v>75140.2</v>
      </c>
    </row>
    <row r="958" spans="5:9" x14ac:dyDescent="0.25">
      <c r="E958">
        <v>10951</v>
      </c>
      <c r="F958" s="2">
        <v>42078.964513888888</v>
      </c>
      <c r="G958" t="s">
        <v>17</v>
      </c>
      <c r="H958" t="s">
        <v>369</v>
      </c>
      <c r="I958" s="6">
        <v>72566.77</v>
      </c>
    </row>
    <row r="959" spans="5:9" x14ac:dyDescent="0.25">
      <c r="E959">
        <v>10952</v>
      </c>
      <c r="F959" s="2">
        <v>42203.317615740743</v>
      </c>
      <c r="G959" t="s">
        <v>29</v>
      </c>
      <c r="H959" t="s">
        <v>187</v>
      </c>
      <c r="I959" s="6">
        <v>6415.8</v>
      </c>
    </row>
    <row r="960" spans="5:9" x14ac:dyDescent="0.25">
      <c r="E960">
        <v>10953</v>
      </c>
      <c r="F960" s="2">
        <v>42275.128275462965</v>
      </c>
      <c r="G960" t="s">
        <v>38</v>
      </c>
      <c r="H960" t="s">
        <v>211</v>
      </c>
      <c r="I960" s="6">
        <v>30871.439999999999</v>
      </c>
    </row>
    <row r="961" spans="5:9" x14ac:dyDescent="0.25">
      <c r="E961">
        <v>10954</v>
      </c>
      <c r="F961" s="2">
        <v>42032.422685185185</v>
      </c>
      <c r="G961" t="s">
        <v>38</v>
      </c>
      <c r="H961" t="s">
        <v>370</v>
      </c>
      <c r="I961" s="6">
        <v>37246.980000000003</v>
      </c>
    </row>
    <row r="962" spans="5:9" x14ac:dyDescent="0.25">
      <c r="E962">
        <v>10955</v>
      </c>
      <c r="F962" s="2">
        <v>42123.237615740742</v>
      </c>
      <c r="G962" t="s">
        <v>7</v>
      </c>
      <c r="H962" t="s">
        <v>206</v>
      </c>
      <c r="I962" s="6">
        <v>38586.03</v>
      </c>
    </row>
    <row r="963" spans="5:9" x14ac:dyDescent="0.25">
      <c r="E963">
        <v>10956</v>
      </c>
      <c r="F963" s="2">
        <v>42314.091168981482</v>
      </c>
      <c r="G963" t="s">
        <v>40</v>
      </c>
      <c r="H963" t="s">
        <v>76</v>
      </c>
      <c r="I963" s="6">
        <v>46341.35</v>
      </c>
    </row>
    <row r="964" spans="5:9" x14ac:dyDescent="0.25">
      <c r="E964">
        <v>10957</v>
      </c>
      <c r="F964" s="2">
        <v>42067.660277777781</v>
      </c>
      <c r="G964" t="s">
        <v>9</v>
      </c>
      <c r="H964" t="s">
        <v>218</v>
      </c>
      <c r="I964" s="6">
        <v>80598.05</v>
      </c>
    </row>
    <row r="965" spans="5:9" x14ac:dyDescent="0.25">
      <c r="E965">
        <v>10958</v>
      </c>
      <c r="F965" s="2">
        <v>42239.080821759257</v>
      </c>
      <c r="G965" t="s">
        <v>5</v>
      </c>
      <c r="H965" t="s">
        <v>83</v>
      </c>
      <c r="I965" s="6">
        <v>77387.429999999993</v>
      </c>
    </row>
    <row r="966" spans="5:9" x14ac:dyDescent="0.25">
      <c r="E966">
        <v>10959</v>
      </c>
      <c r="F966" s="2">
        <v>42038.763182870367</v>
      </c>
      <c r="G966" t="s">
        <v>7</v>
      </c>
      <c r="H966" t="s">
        <v>132</v>
      </c>
      <c r="I966" s="6">
        <v>39284.839999999997</v>
      </c>
    </row>
    <row r="967" spans="5:9" x14ac:dyDescent="0.25">
      <c r="E967">
        <v>10960</v>
      </c>
      <c r="F967" s="2">
        <v>42177.200219907405</v>
      </c>
      <c r="G967" t="s">
        <v>45</v>
      </c>
      <c r="H967" t="s">
        <v>44</v>
      </c>
      <c r="I967" s="6">
        <v>51124.88</v>
      </c>
    </row>
    <row r="968" spans="5:9" x14ac:dyDescent="0.25">
      <c r="E968">
        <v>10961</v>
      </c>
      <c r="F968" s="2">
        <v>42108.457314814812</v>
      </c>
      <c r="G968" t="s">
        <v>7</v>
      </c>
      <c r="H968" t="s">
        <v>84</v>
      </c>
      <c r="I968" s="6">
        <v>87985.91</v>
      </c>
    </row>
    <row r="969" spans="5:9" x14ac:dyDescent="0.25">
      <c r="E969">
        <v>10962</v>
      </c>
      <c r="F969" s="2">
        <v>42191.324456018519</v>
      </c>
      <c r="G969" t="s">
        <v>61</v>
      </c>
      <c r="H969" t="s">
        <v>345</v>
      </c>
      <c r="I969" s="6">
        <v>76893.820000000007</v>
      </c>
    </row>
    <row r="970" spans="5:9" x14ac:dyDescent="0.25">
      <c r="E970">
        <v>10963</v>
      </c>
      <c r="F970" s="2">
        <v>42077.869722222225</v>
      </c>
      <c r="G970" t="s">
        <v>11</v>
      </c>
      <c r="H970" t="s">
        <v>101</v>
      </c>
      <c r="I970" s="6">
        <v>71634.31</v>
      </c>
    </row>
    <row r="971" spans="5:9" x14ac:dyDescent="0.25">
      <c r="E971">
        <v>10964</v>
      </c>
      <c r="F971" s="2">
        <v>42351.827962962961</v>
      </c>
      <c r="G971" t="s">
        <v>40</v>
      </c>
      <c r="H971" t="s">
        <v>271</v>
      </c>
      <c r="I971" s="6">
        <v>30577.71</v>
      </c>
    </row>
    <row r="972" spans="5:9" x14ac:dyDescent="0.25">
      <c r="E972">
        <v>10965</v>
      </c>
      <c r="F972" s="2">
        <v>42124.542025462964</v>
      </c>
      <c r="G972" t="s">
        <v>35</v>
      </c>
      <c r="H972" t="s">
        <v>301</v>
      </c>
      <c r="I972" s="6">
        <v>84453.26</v>
      </c>
    </row>
    <row r="973" spans="5:9" x14ac:dyDescent="0.25">
      <c r="E973">
        <v>10966</v>
      </c>
      <c r="F973" s="2">
        <v>42279.759664351855</v>
      </c>
      <c r="G973" t="s">
        <v>40</v>
      </c>
      <c r="H973" t="s">
        <v>56</v>
      </c>
      <c r="I973" s="6">
        <v>2104.34</v>
      </c>
    </row>
    <row r="974" spans="5:9" x14ac:dyDescent="0.25">
      <c r="E974">
        <v>10967</v>
      </c>
      <c r="F974" s="2">
        <v>42042.766365740739</v>
      </c>
      <c r="G974" t="s">
        <v>11</v>
      </c>
      <c r="H974" t="s">
        <v>285</v>
      </c>
      <c r="I974" s="6">
        <v>19551.990000000002</v>
      </c>
    </row>
    <row r="975" spans="5:9" x14ac:dyDescent="0.25">
      <c r="E975">
        <v>10968</v>
      </c>
      <c r="F975" s="2">
        <v>42267.298275462963</v>
      </c>
      <c r="G975" t="s">
        <v>66</v>
      </c>
      <c r="H975" t="s">
        <v>209</v>
      </c>
      <c r="I975" s="6">
        <v>70787.88</v>
      </c>
    </row>
    <row r="976" spans="5:9" x14ac:dyDescent="0.25">
      <c r="E976">
        <v>10969</v>
      </c>
      <c r="F976" s="2">
        <v>42060.725358796299</v>
      </c>
      <c r="G976" t="s">
        <v>15</v>
      </c>
      <c r="H976" t="s">
        <v>19</v>
      </c>
      <c r="I976" s="6">
        <v>88948.77</v>
      </c>
    </row>
    <row r="977" spans="5:9" x14ac:dyDescent="0.25">
      <c r="E977">
        <v>10970</v>
      </c>
      <c r="F977" s="2">
        <v>42315.40042824074</v>
      </c>
      <c r="G977" t="s">
        <v>40</v>
      </c>
      <c r="H977" t="s">
        <v>250</v>
      </c>
      <c r="I977" s="6">
        <v>11569.32</v>
      </c>
    </row>
    <row r="978" spans="5:9" x14ac:dyDescent="0.25">
      <c r="E978">
        <v>10971</v>
      </c>
      <c r="F978" s="2">
        <v>42276.793263888889</v>
      </c>
      <c r="G978" t="s">
        <v>15</v>
      </c>
      <c r="H978" t="s">
        <v>229</v>
      </c>
      <c r="I978" s="6">
        <v>47135.49</v>
      </c>
    </row>
    <row r="979" spans="5:9" x14ac:dyDescent="0.25">
      <c r="E979">
        <v>10972</v>
      </c>
      <c r="F979" s="2">
        <v>42035.672997685186</v>
      </c>
      <c r="G979" t="s">
        <v>66</v>
      </c>
      <c r="H979" t="s">
        <v>311</v>
      </c>
      <c r="I979" s="6">
        <v>9593.0499999999993</v>
      </c>
    </row>
    <row r="980" spans="5:9" x14ac:dyDescent="0.25">
      <c r="E980">
        <v>10973</v>
      </c>
      <c r="F980" s="2">
        <v>42227.030162037037</v>
      </c>
      <c r="G980" t="s">
        <v>13</v>
      </c>
      <c r="H980" t="s">
        <v>301</v>
      </c>
      <c r="I980" s="6">
        <v>69054.75</v>
      </c>
    </row>
    <row r="981" spans="5:9" x14ac:dyDescent="0.25">
      <c r="E981">
        <v>10974</v>
      </c>
      <c r="F981" s="2">
        <v>42141.513703703706</v>
      </c>
      <c r="G981" t="s">
        <v>11</v>
      </c>
      <c r="H981" t="s">
        <v>261</v>
      </c>
      <c r="I981" s="6">
        <v>19669.349999999999</v>
      </c>
    </row>
    <row r="982" spans="5:9" x14ac:dyDescent="0.25">
      <c r="E982">
        <v>10975</v>
      </c>
      <c r="F982" s="2">
        <v>42178.17627314815</v>
      </c>
      <c r="G982" t="s">
        <v>11</v>
      </c>
      <c r="H982" t="s">
        <v>298</v>
      </c>
      <c r="I982" s="6">
        <v>39806.75</v>
      </c>
    </row>
    <row r="983" spans="5:9" x14ac:dyDescent="0.25">
      <c r="E983">
        <v>10976</v>
      </c>
      <c r="F983" s="2">
        <v>42048.127291666664</v>
      </c>
      <c r="G983" t="s">
        <v>52</v>
      </c>
      <c r="H983" t="s">
        <v>233</v>
      </c>
      <c r="I983" s="6">
        <v>58725.39</v>
      </c>
    </row>
    <row r="984" spans="5:9" x14ac:dyDescent="0.25">
      <c r="E984">
        <v>10977</v>
      </c>
      <c r="F984" s="2">
        <v>42257.05300925926</v>
      </c>
      <c r="G984" t="s">
        <v>5</v>
      </c>
      <c r="H984" t="s">
        <v>107</v>
      </c>
      <c r="I984" s="6">
        <v>72211.360000000001</v>
      </c>
    </row>
    <row r="985" spans="5:9" x14ac:dyDescent="0.25">
      <c r="E985">
        <v>10978</v>
      </c>
      <c r="F985" s="2">
        <v>42213.012384259258</v>
      </c>
      <c r="G985" t="s">
        <v>5</v>
      </c>
      <c r="H985" t="s">
        <v>65</v>
      </c>
      <c r="I985" s="6">
        <v>44299.43</v>
      </c>
    </row>
    <row r="986" spans="5:9" x14ac:dyDescent="0.25">
      <c r="E986">
        <v>10979</v>
      </c>
      <c r="F986" s="2">
        <v>42079.976736111108</v>
      </c>
      <c r="G986" t="s">
        <v>20</v>
      </c>
      <c r="H986" t="s">
        <v>98</v>
      </c>
      <c r="I986" s="6">
        <v>10115.74</v>
      </c>
    </row>
    <row r="987" spans="5:9" x14ac:dyDescent="0.25">
      <c r="E987">
        <v>10980</v>
      </c>
      <c r="F987" s="2">
        <v>42343.5856712963</v>
      </c>
      <c r="G987" t="s">
        <v>11</v>
      </c>
      <c r="H987" t="s">
        <v>42</v>
      </c>
      <c r="I987" s="6">
        <v>83414.94</v>
      </c>
    </row>
    <row r="988" spans="5:9" x14ac:dyDescent="0.25">
      <c r="E988">
        <v>10981</v>
      </c>
      <c r="F988" s="2">
        <v>42135.07403935185</v>
      </c>
      <c r="G988" t="s">
        <v>38</v>
      </c>
      <c r="H988" t="s">
        <v>203</v>
      </c>
      <c r="I988" s="6">
        <v>86684.1</v>
      </c>
    </row>
    <row r="989" spans="5:9" x14ac:dyDescent="0.25">
      <c r="E989">
        <v>10982</v>
      </c>
      <c r="F989" s="2">
        <v>42136.074456018519</v>
      </c>
      <c r="G989" t="s">
        <v>29</v>
      </c>
      <c r="H989" t="s">
        <v>203</v>
      </c>
      <c r="I989" s="6">
        <v>56061.17</v>
      </c>
    </row>
    <row r="990" spans="5:9" x14ac:dyDescent="0.25">
      <c r="E990">
        <v>10983</v>
      </c>
      <c r="F990" s="2">
        <v>42197.412951388891</v>
      </c>
      <c r="G990" t="s">
        <v>13</v>
      </c>
      <c r="H990" t="s">
        <v>364</v>
      </c>
      <c r="I990" s="6">
        <v>34349.339999999997</v>
      </c>
    </row>
    <row r="991" spans="5:9" x14ac:dyDescent="0.25">
      <c r="E991">
        <v>10984</v>
      </c>
      <c r="F991" s="2">
        <v>42100.757951388892</v>
      </c>
      <c r="G991" t="s">
        <v>52</v>
      </c>
      <c r="H991" t="s">
        <v>197</v>
      </c>
      <c r="I991" s="6">
        <v>37396.57</v>
      </c>
    </row>
    <row r="992" spans="5:9" x14ac:dyDescent="0.25">
      <c r="E992">
        <v>10985</v>
      </c>
      <c r="F992" s="2">
        <v>42319.262372685182</v>
      </c>
      <c r="G992" t="s">
        <v>38</v>
      </c>
      <c r="H992" t="s">
        <v>291</v>
      </c>
      <c r="I992" s="6">
        <v>80934.17</v>
      </c>
    </row>
    <row r="993" spans="5:9" x14ac:dyDescent="0.25">
      <c r="E993">
        <v>10986</v>
      </c>
      <c r="F993" s="2">
        <v>42225.163495370369</v>
      </c>
      <c r="G993" t="s">
        <v>52</v>
      </c>
      <c r="H993" t="s">
        <v>371</v>
      </c>
      <c r="I993" s="6">
        <v>19880.37</v>
      </c>
    </row>
    <row r="994" spans="5:9" x14ac:dyDescent="0.25">
      <c r="E994">
        <v>10987</v>
      </c>
      <c r="F994" s="2">
        <v>42163.231261574074</v>
      </c>
      <c r="G994" t="s">
        <v>26</v>
      </c>
      <c r="H994" t="s">
        <v>353</v>
      </c>
      <c r="I994" s="6">
        <v>91863.5</v>
      </c>
    </row>
    <row r="995" spans="5:9" x14ac:dyDescent="0.25">
      <c r="E995">
        <v>10988</v>
      </c>
      <c r="F995" s="2">
        <v>42027.446759259263</v>
      </c>
      <c r="G995" t="s">
        <v>5</v>
      </c>
      <c r="H995" t="s">
        <v>173</v>
      </c>
      <c r="I995" s="6">
        <v>53314.99</v>
      </c>
    </row>
    <row r="996" spans="5:9" x14ac:dyDescent="0.25">
      <c r="E996">
        <v>10989</v>
      </c>
      <c r="F996" s="2">
        <v>42346.154502314814</v>
      </c>
      <c r="G996" t="s">
        <v>5</v>
      </c>
      <c r="H996" t="s">
        <v>258</v>
      </c>
      <c r="I996" s="6">
        <v>50157.57</v>
      </c>
    </row>
    <row r="997" spans="5:9" x14ac:dyDescent="0.25">
      <c r="E997">
        <v>10990</v>
      </c>
      <c r="F997" s="2">
        <v>42359.843877314815</v>
      </c>
      <c r="G997" t="s">
        <v>35</v>
      </c>
      <c r="H997" t="s">
        <v>250</v>
      </c>
      <c r="I997" s="6">
        <v>73110.33</v>
      </c>
    </row>
    <row r="998" spans="5:9" x14ac:dyDescent="0.25">
      <c r="E998">
        <v>10991</v>
      </c>
      <c r="F998" s="2">
        <v>42165.991724537038</v>
      </c>
      <c r="G998" t="s">
        <v>7</v>
      </c>
      <c r="H998" t="s">
        <v>303</v>
      </c>
      <c r="I998" s="6">
        <v>6270.01</v>
      </c>
    </row>
    <row r="999" spans="5:9" x14ac:dyDescent="0.25">
      <c r="E999">
        <v>10992</v>
      </c>
      <c r="F999" s="2">
        <v>42205.770925925928</v>
      </c>
      <c r="G999" t="s">
        <v>45</v>
      </c>
      <c r="H999" t="s">
        <v>291</v>
      </c>
      <c r="I999" s="6">
        <v>47255.12</v>
      </c>
    </row>
    <row r="1000" spans="5:9" x14ac:dyDescent="0.25">
      <c r="E1000">
        <v>10993</v>
      </c>
      <c r="F1000" s="2">
        <v>42279.390740740739</v>
      </c>
      <c r="G1000" t="s">
        <v>23</v>
      </c>
      <c r="H1000" t="s">
        <v>298</v>
      </c>
      <c r="I1000" s="6">
        <v>50029.43</v>
      </c>
    </row>
    <row r="1001" spans="5:9" x14ac:dyDescent="0.25">
      <c r="E1001">
        <v>10994</v>
      </c>
      <c r="F1001" s="2">
        <v>42353.763854166667</v>
      </c>
      <c r="G1001" t="s">
        <v>45</v>
      </c>
      <c r="H1001" t="s">
        <v>160</v>
      </c>
      <c r="I1001" s="6">
        <v>28739.79</v>
      </c>
    </row>
    <row r="1002" spans="5:9" x14ac:dyDescent="0.25">
      <c r="E1002">
        <v>10995</v>
      </c>
      <c r="F1002" s="2">
        <v>42127.213506944441</v>
      </c>
      <c r="G1002" t="s">
        <v>35</v>
      </c>
      <c r="H1002" t="s">
        <v>167</v>
      </c>
      <c r="I1002" s="6">
        <v>47315.47</v>
      </c>
    </row>
    <row r="1003" spans="5:9" x14ac:dyDescent="0.25">
      <c r="E1003">
        <v>10996</v>
      </c>
      <c r="F1003" s="2">
        <v>42009.290173611109</v>
      </c>
      <c r="G1003" t="s">
        <v>11</v>
      </c>
      <c r="H1003" t="s">
        <v>187</v>
      </c>
      <c r="I1003" s="6">
        <v>57298.31</v>
      </c>
    </row>
    <row r="1004" spans="5:9" x14ac:dyDescent="0.25">
      <c r="E1004">
        <v>10997</v>
      </c>
      <c r="F1004" s="2">
        <v>42154.006215277775</v>
      </c>
      <c r="G1004" t="s">
        <v>13</v>
      </c>
      <c r="H1004" t="s">
        <v>93</v>
      </c>
      <c r="I1004" s="6">
        <v>29765.75</v>
      </c>
    </row>
    <row r="1005" spans="5:9" x14ac:dyDescent="0.25">
      <c r="E1005">
        <v>10998</v>
      </c>
      <c r="F1005" s="2">
        <v>42355.913622685184</v>
      </c>
      <c r="G1005" t="s">
        <v>66</v>
      </c>
      <c r="H1005" t="s">
        <v>307</v>
      </c>
      <c r="I1005" s="6">
        <v>73080.679999999993</v>
      </c>
    </row>
    <row r="1006" spans="5:9" x14ac:dyDescent="0.25">
      <c r="E1006">
        <v>10999</v>
      </c>
      <c r="F1006" s="2">
        <v>42140.343981481485</v>
      </c>
      <c r="G1006" t="s">
        <v>40</v>
      </c>
      <c r="H1006" t="s">
        <v>172</v>
      </c>
      <c r="I1006" s="6">
        <v>97978.11</v>
      </c>
    </row>
    <row r="1007" spans="5:9" x14ac:dyDescent="0.25">
      <c r="E1007">
        <v>11000</v>
      </c>
      <c r="F1007" s="2">
        <v>42089.397870370369</v>
      </c>
      <c r="G1007" t="s">
        <v>66</v>
      </c>
      <c r="H1007" t="s">
        <v>198</v>
      </c>
      <c r="I1007" s="6">
        <v>20539.52</v>
      </c>
    </row>
  </sheetData>
  <pageMargins left="0.7" right="0.7" top="0.75" bottom="0.75" header="0.3" footer="0.3"/>
  <pageSetup orientation="portrait" r:id="rId1"/>
  <drawing r:id="rId2"/>
  <tableParts count="2">
    <tablePart r:id="rId3"/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3AE32-5FC3-43EF-B016-91D232BCB5F5}">
  <sheetPr codeName="Sheet8">
    <tabColor theme="9" tint="-0.499984740745262"/>
  </sheetPr>
  <dimension ref="A1"/>
  <sheetViews>
    <sheetView workbookViewId="0">
      <selection activeCell="C1" sqref="C1"/>
    </sheetView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3C8EE-2129-4C90-9E5D-0405205CB519}">
  <sheetPr codeName="Sheet5"/>
  <dimension ref="A1:G16"/>
  <sheetViews>
    <sheetView showGridLines="0" zoomScaleNormal="100" workbookViewId="0">
      <selection activeCell="G4" sqref="G4"/>
    </sheetView>
  </sheetViews>
  <sheetFormatPr defaultRowHeight="15" x14ac:dyDescent="0.25"/>
  <cols>
    <col min="1" max="1" width="1.7109375" customWidth="1"/>
    <col min="2" max="2" width="11.5703125" customWidth="1"/>
    <col min="3" max="3" width="8.42578125" customWidth="1"/>
    <col min="4" max="4" width="6.7109375" customWidth="1"/>
    <col min="5" max="5" width="4.7109375" customWidth="1"/>
    <col min="6" max="6" width="9" customWidth="1"/>
    <col min="7" max="7" width="8.5703125" customWidth="1"/>
    <col min="8" max="8" width="13.85546875" customWidth="1"/>
    <col min="9" max="9" width="11.5703125" bestFit="1" customWidth="1"/>
    <col min="10" max="10" width="10.85546875" bestFit="1" customWidth="1"/>
  </cols>
  <sheetData>
    <row r="1" spans="1:7" ht="15.75" x14ac:dyDescent="0.25">
      <c r="A1" s="17" t="s">
        <v>385</v>
      </c>
      <c r="B1" s="7"/>
    </row>
    <row r="2" spans="1:7" x14ac:dyDescent="0.25">
      <c r="B2" s="7"/>
      <c r="D2" s="15"/>
    </row>
    <row r="4" spans="1:7" x14ac:dyDescent="0.25">
      <c r="B4" t="s">
        <v>1</v>
      </c>
      <c r="C4" t="s">
        <v>380</v>
      </c>
      <c r="D4" t="s">
        <v>384</v>
      </c>
      <c r="F4" s="13" t="s">
        <v>382</v>
      </c>
      <c r="G4" s="14">
        <f t="array" ref="G4">MIN(IF(F4=$C$5:$C$16,$D$5:$D$16))</f>
        <v>525</v>
      </c>
    </row>
    <row r="5" spans="1:7" x14ac:dyDescent="0.25">
      <c r="B5" s="12">
        <v>43115</v>
      </c>
      <c r="C5" t="s">
        <v>381</v>
      </c>
      <c r="D5" s="11">
        <v>4164</v>
      </c>
    </row>
    <row r="6" spans="1:7" x14ac:dyDescent="0.25">
      <c r="B6" s="12">
        <v>43115</v>
      </c>
      <c r="C6" s="18" t="s">
        <v>382</v>
      </c>
      <c r="D6" s="11">
        <v>712</v>
      </c>
    </row>
    <row r="7" spans="1:7" x14ac:dyDescent="0.25">
      <c r="B7" s="12">
        <v>43116</v>
      </c>
      <c r="C7" s="18" t="s">
        <v>382</v>
      </c>
      <c r="D7" s="11">
        <v>630</v>
      </c>
    </row>
    <row r="8" spans="1:7" x14ac:dyDescent="0.25">
      <c r="B8" s="12">
        <v>43116</v>
      </c>
      <c r="C8" t="s">
        <v>383</v>
      </c>
      <c r="D8" s="11">
        <v>406</v>
      </c>
    </row>
    <row r="9" spans="1:7" x14ac:dyDescent="0.25">
      <c r="B9" s="12">
        <v>43116</v>
      </c>
      <c r="C9" t="s">
        <v>381</v>
      </c>
      <c r="D9" s="11">
        <v>1050</v>
      </c>
    </row>
    <row r="10" spans="1:7" x14ac:dyDescent="0.25">
      <c r="B10" s="12">
        <v>43117</v>
      </c>
      <c r="C10" t="s">
        <v>383</v>
      </c>
      <c r="D10" s="11">
        <v>1451</v>
      </c>
    </row>
    <row r="11" spans="1:7" x14ac:dyDescent="0.25">
      <c r="B11" s="12">
        <v>43117</v>
      </c>
      <c r="C11" t="s">
        <v>381</v>
      </c>
      <c r="D11" s="11">
        <v>3928</v>
      </c>
    </row>
    <row r="12" spans="1:7" x14ac:dyDescent="0.25">
      <c r="B12" s="12">
        <v>43117</v>
      </c>
      <c r="C12" s="18" t="s">
        <v>382</v>
      </c>
      <c r="D12" s="16">
        <v>525</v>
      </c>
    </row>
    <row r="13" spans="1:7" x14ac:dyDescent="0.25">
      <c r="B13" s="12">
        <v>43117</v>
      </c>
      <c r="C13" s="18" t="s">
        <v>382</v>
      </c>
      <c r="D13" s="11">
        <v>1953</v>
      </c>
    </row>
    <row r="14" spans="1:7" x14ac:dyDescent="0.25">
      <c r="B14" s="12">
        <v>43117</v>
      </c>
      <c r="C14" t="s">
        <v>383</v>
      </c>
      <c r="D14" s="11">
        <v>3617</v>
      </c>
    </row>
    <row r="15" spans="1:7" x14ac:dyDescent="0.25">
      <c r="B15" s="12">
        <v>43117</v>
      </c>
      <c r="C15" s="18" t="s">
        <v>382</v>
      </c>
      <c r="D15" s="11">
        <v>3033</v>
      </c>
    </row>
    <row r="16" spans="1:7" x14ac:dyDescent="0.25">
      <c r="B16" s="12">
        <v>43117</v>
      </c>
      <c r="C16" s="18" t="s">
        <v>382</v>
      </c>
      <c r="D16" s="11">
        <v>2967</v>
      </c>
    </row>
  </sheetData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4F69C-C880-4B73-A721-B6AAE57D783C}">
  <sheetPr codeName="Sheet10"/>
  <dimension ref="A1:K1007"/>
  <sheetViews>
    <sheetView showGridLines="0" workbookViewId="0">
      <selection activeCell="E8" sqref="E8"/>
    </sheetView>
  </sheetViews>
  <sheetFormatPr defaultRowHeight="15" x14ac:dyDescent="0.25"/>
  <cols>
    <col min="1" max="1" width="1.7109375" customWidth="1"/>
    <col min="2" max="2" width="9.140625" customWidth="1"/>
    <col min="3" max="3" width="17.28515625" customWidth="1"/>
    <col min="4" max="4" width="12" bestFit="1" customWidth="1"/>
    <col min="5" max="5" width="15" bestFit="1" customWidth="1"/>
    <col min="6" max="6" width="6.7109375" customWidth="1"/>
    <col min="7" max="7" width="10.28515625" bestFit="1" customWidth="1"/>
    <col min="8" max="8" width="20" bestFit="1" customWidth="1"/>
    <col min="9" max="9" width="18.140625" bestFit="1" customWidth="1"/>
    <col min="10" max="10" width="14.5703125" bestFit="1" customWidth="1"/>
    <col min="11" max="11" width="11.5703125" bestFit="1" customWidth="1"/>
    <col min="12" max="12" width="10.85546875" bestFit="1" customWidth="1"/>
  </cols>
  <sheetData>
    <row r="1" spans="1:11" s="4" customFormat="1" ht="24" customHeight="1" x14ac:dyDescent="0.3">
      <c r="A1" s="3" t="s">
        <v>372</v>
      </c>
      <c r="K1" s="5" t="s">
        <v>376</v>
      </c>
    </row>
    <row r="3" spans="1:11" x14ac:dyDescent="0.25">
      <c r="B3" s="1" t="s">
        <v>373</v>
      </c>
    </row>
    <row r="4" spans="1:11" x14ac:dyDescent="0.25">
      <c r="B4" s="7" t="s">
        <v>375</v>
      </c>
    </row>
    <row r="5" spans="1:11" x14ac:dyDescent="0.25">
      <c r="B5" s="7" t="s">
        <v>377</v>
      </c>
    </row>
    <row r="7" spans="1:11" x14ac:dyDescent="0.25">
      <c r="B7" t="s">
        <v>374</v>
      </c>
      <c r="C7" t="s">
        <v>2</v>
      </c>
      <c r="D7" t="s">
        <v>386</v>
      </c>
      <c r="E7" t="s">
        <v>387</v>
      </c>
      <c r="G7" t="s">
        <v>0</v>
      </c>
      <c r="H7" t="s">
        <v>1</v>
      </c>
      <c r="I7" t="s">
        <v>2</v>
      </c>
      <c r="J7" t="s">
        <v>3</v>
      </c>
      <c r="K7" t="s">
        <v>4</v>
      </c>
    </row>
    <row r="8" spans="1:11" x14ac:dyDescent="0.25">
      <c r="B8">
        <v>1</v>
      </c>
      <c r="C8" t="str">
        <f t="array" ref="C8">VLOOKUP(MIN(IF(tblFirstSale12[[#This Row],[Month]]=MONTH(tblSales[Date]),tblSales[Date],"")),tblSales[[Date]:[Sales Person]],2,FALSE)</f>
        <v>Teresa Snyder</v>
      </c>
      <c r="D8">
        <f t="array" ref="D8">MIN(IF(tblFirstSale12[[#This Row],[Month]]=MONTH(tblSales[Date]),tblSales[Date],""))</f>
        <v>42005.64398148148</v>
      </c>
      <c r="E8" t="str">
        <f>VLOOKUP(tblFirstSale12[[#This Row],[First Date]],tblSales13[[Date]:[Sales Person]],2,FALSE)</f>
        <v>Teresa Snyder</v>
      </c>
      <c r="G8">
        <v>10001</v>
      </c>
      <c r="H8" s="2">
        <v>42106.874930555554</v>
      </c>
      <c r="I8" t="s">
        <v>5</v>
      </c>
      <c r="J8" t="s">
        <v>6</v>
      </c>
      <c r="K8" s="6">
        <v>45912.74</v>
      </c>
    </row>
    <row r="9" spans="1:11" x14ac:dyDescent="0.25">
      <c r="B9">
        <v>2</v>
      </c>
      <c r="C9" t="str">
        <f t="array" ref="C9">VLOOKUP(MIN(IF(tblFirstSale12[[#This Row],[Month]]=MONTH(tblSales[Date]),tblSales[Date],"")),tblSales[[Date]:[Sales Person]],2,FALSE)</f>
        <v>Jane Lawson</v>
      </c>
      <c r="D9">
        <f t="array" ref="D9">MIN(IF(tblFirstSale12[[#This Row],[Month]]=MONTH(tblSales[Date]),tblSales[Date],""))</f>
        <v>42036.015393518515</v>
      </c>
      <c r="E9" t="str">
        <f>VLOOKUP(tblFirstSale12[[#This Row],[First Date]],tblSales13[[Date]:[Sales Person]],2,FALSE)</f>
        <v>Jane Lawson</v>
      </c>
      <c r="G9">
        <v>10002</v>
      </c>
      <c r="H9" s="2">
        <v>42108.824687499997</v>
      </c>
      <c r="I9" t="s">
        <v>7</v>
      </c>
      <c r="J9" t="s">
        <v>8</v>
      </c>
      <c r="K9" s="6">
        <v>9464.89</v>
      </c>
    </row>
    <row r="10" spans="1:11" x14ac:dyDescent="0.25">
      <c r="B10">
        <v>3</v>
      </c>
      <c r="C10" t="str">
        <f t="array" ref="C10">VLOOKUP(MIN(IF(tblFirstSale12[[#This Row],[Month]]=MONTH(tblSales[Date]),tblSales[Date],"")),tblSales[[Date]:[Sales Person]],2,FALSE)</f>
        <v>Jane Lawson</v>
      </c>
      <c r="D10">
        <f t="array" ref="D10">MIN(IF(tblFirstSale12[[#This Row],[Month]]=MONTH(tblSales[Date]),tblSales[Date],""))</f>
        <v>42064.659525462965</v>
      </c>
      <c r="E10" t="str">
        <f>VLOOKUP(tblFirstSale12[[#This Row],[First Date]],tblSales13[[Date]:[Sales Person]],2,FALSE)</f>
        <v>Jane Lawson</v>
      </c>
      <c r="G10">
        <v>10003</v>
      </c>
      <c r="H10" s="2">
        <v>42347.5934837963</v>
      </c>
      <c r="I10" t="s">
        <v>9</v>
      </c>
      <c r="J10" t="s">
        <v>10</v>
      </c>
      <c r="K10" s="6">
        <v>18259.45</v>
      </c>
    </row>
    <row r="11" spans="1:11" x14ac:dyDescent="0.25">
      <c r="B11">
        <v>4</v>
      </c>
      <c r="C11" t="str">
        <f t="array" ref="C11">VLOOKUP(MIN(IF(tblFirstSale12[[#This Row],[Month]]=MONTH(tblSales[Date]),tblSales[Date],"")),tblSales[[Date]:[Sales Person]],2,FALSE)</f>
        <v>Antonio Palmer</v>
      </c>
      <c r="D11">
        <f t="array" ref="D11">MIN(IF(tblFirstSale12[[#This Row],[Month]]=MONTH(tblSales[Date]),tblSales[Date],""))</f>
        <v>42095.735335648147</v>
      </c>
      <c r="E11" t="str">
        <f>VLOOKUP(tblFirstSale12[[#This Row],[First Date]],tblSales13[[Date]:[Sales Person]],2,FALSE)</f>
        <v>Antonio Palmer</v>
      </c>
      <c r="G11">
        <v>10004</v>
      </c>
      <c r="H11" s="2">
        <v>42160.577407407407</v>
      </c>
      <c r="I11" t="s">
        <v>11</v>
      </c>
      <c r="J11" t="s">
        <v>12</v>
      </c>
      <c r="K11" s="6">
        <v>54377.01</v>
      </c>
    </row>
    <row r="12" spans="1:11" x14ac:dyDescent="0.25">
      <c r="B12">
        <v>5</v>
      </c>
      <c r="C12" t="str">
        <f t="array" ref="C12">VLOOKUP(MIN(IF(tblFirstSale12[[#This Row],[Month]]=MONTH(tblSales[Date]),tblSales[Date],"")),tblSales[[Date]:[Sales Person]],2,FALSE)</f>
        <v>Peter Bell</v>
      </c>
      <c r="D12">
        <f t="array" ref="D12">MIN(IF(tblFirstSale12[[#This Row],[Month]]=MONTH(tblSales[Date]),tblSales[Date],""))</f>
        <v>42125.043414351851</v>
      </c>
      <c r="E12" t="str">
        <f>VLOOKUP(tblFirstSale12[[#This Row],[First Date]],tblSales13[[Date]:[Sales Person]],2,FALSE)</f>
        <v>Peter Bell</v>
      </c>
      <c r="G12">
        <v>10005</v>
      </c>
      <c r="H12" s="2">
        <v>42133.455185185187</v>
      </c>
      <c r="I12" t="s">
        <v>13</v>
      </c>
      <c r="J12" t="s">
        <v>14</v>
      </c>
      <c r="K12" s="6">
        <v>1673.84</v>
      </c>
    </row>
    <row r="13" spans="1:11" x14ac:dyDescent="0.25">
      <c r="B13">
        <v>6</v>
      </c>
      <c r="C13" t="str">
        <f t="array" ref="C13">VLOOKUP(MIN(IF(tblFirstSale12[[#This Row],[Month]]=MONTH(tblSales[Date]),tblSales[Date],"")),tblSales[[Date]:[Sales Person]],2,FALSE)</f>
        <v>Edward Harvey</v>
      </c>
      <c r="D13">
        <f t="array" ref="D13">MIN(IF(tblFirstSale12[[#This Row],[Month]]=MONTH(tblSales[Date]),tblSales[Date],""))</f>
        <v>42157.152083333334</v>
      </c>
      <c r="E13" t="str">
        <f>VLOOKUP(tblFirstSale12[[#This Row],[First Date]],tblSales13[[Date]:[Sales Person]],2,FALSE)</f>
        <v>Edward Harvey</v>
      </c>
      <c r="G13">
        <v>10006</v>
      </c>
      <c r="H13" s="2">
        <v>42351.509027777778</v>
      </c>
      <c r="I13" t="s">
        <v>15</v>
      </c>
      <c r="J13" t="s">
        <v>16</v>
      </c>
      <c r="K13" s="6">
        <v>56321.3</v>
      </c>
    </row>
    <row r="14" spans="1:11" x14ac:dyDescent="0.25">
      <c r="B14">
        <v>7</v>
      </c>
      <c r="C14" t="str">
        <f t="array" ref="C14">VLOOKUP(MIN(IF(tblFirstSale12[[#This Row],[Month]]=MONTH(tblSales[Date]),tblSales[Date],"")),tblSales[[Date]:[Sales Person]],2,FALSE)</f>
        <v>Jimmy Bailey</v>
      </c>
      <c r="D14">
        <f t="array" ref="D14">MIN(IF(tblFirstSale12[[#This Row],[Month]]=MONTH(tblSales[Date]),tblSales[Date],""))</f>
        <v>42186.050474537034</v>
      </c>
      <c r="E14" t="str">
        <f>VLOOKUP(tblFirstSale12[[#This Row],[First Date]],tblSales13[[Date]:[Sales Person]],2,FALSE)</f>
        <v>Jimmy Bailey</v>
      </c>
      <c r="G14">
        <v>10007</v>
      </c>
      <c r="H14" s="2">
        <v>42055.244212962964</v>
      </c>
      <c r="I14" t="s">
        <v>17</v>
      </c>
      <c r="J14" t="s">
        <v>18</v>
      </c>
      <c r="K14" s="6">
        <v>86340.2</v>
      </c>
    </row>
    <row r="15" spans="1:11" x14ac:dyDescent="0.25">
      <c r="B15">
        <v>8</v>
      </c>
      <c r="C15" t="str">
        <f t="array" ref="C15">VLOOKUP(MIN(IF(tblFirstSale12[[#This Row],[Month]]=MONTH(tblSales[Date]),tblSales[Date],"")),tblSales[[Date]:[Sales Person]],2,FALSE)</f>
        <v>Eric Garcia</v>
      </c>
      <c r="D15">
        <f t="array" ref="D15">MIN(IF(tblFirstSale12[[#This Row],[Month]]=MONTH(tblSales[Date]),tblSales[Date],""))</f>
        <v>42217.288414351853</v>
      </c>
      <c r="E15" t="str">
        <f>VLOOKUP(tblFirstSale12[[#This Row],[First Date]],tblSales13[[Date]:[Sales Person]],2,FALSE)</f>
        <v>Eric Garcia</v>
      </c>
      <c r="G15">
        <v>10008</v>
      </c>
      <c r="H15" s="2">
        <v>42263.847581018519</v>
      </c>
      <c r="I15" t="s">
        <v>7</v>
      </c>
      <c r="J15" t="s">
        <v>19</v>
      </c>
      <c r="K15" s="6">
        <v>99576.35</v>
      </c>
    </row>
    <row r="16" spans="1:11" x14ac:dyDescent="0.25">
      <c r="B16">
        <v>9</v>
      </c>
      <c r="C16" t="str">
        <f t="array" ref="C16">VLOOKUP(MIN(IF(tblFirstSale12[[#This Row],[Month]]=MONTH(tblSales[Date]),tblSales[Date],"")),tblSales[[Date]:[Sales Person]],2,FALSE)</f>
        <v>Martin Gilbert</v>
      </c>
      <c r="D16">
        <f t="array" ref="D16">MIN(IF(tblFirstSale12[[#This Row],[Month]]=MONTH(tblSales[Date]),tblSales[Date],""))</f>
        <v>42248.093425925923</v>
      </c>
      <c r="E16" t="str">
        <f>VLOOKUP(tblFirstSale12[[#This Row],[First Date]],tblSales13[[Date]:[Sales Person]],2,FALSE)</f>
        <v>Martin Gilbert</v>
      </c>
      <c r="G16">
        <v>10009</v>
      </c>
      <c r="H16" s="2">
        <v>42089.456412037034</v>
      </c>
      <c r="I16" t="s">
        <v>20</v>
      </c>
      <c r="J16" t="s">
        <v>21</v>
      </c>
      <c r="K16" s="6">
        <v>88985.07</v>
      </c>
    </row>
    <row r="17" spans="2:11" x14ac:dyDescent="0.25">
      <c r="B17">
        <v>10</v>
      </c>
      <c r="C17" t="str">
        <f t="array" ref="C17">VLOOKUP(MIN(IF(tblFirstSale12[[#This Row],[Month]]=MONTH(tblSales[Date]),tblSales[Date],"")),tblSales[[Date]:[Sales Person]],2,FALSE)</f>
        <v>Kelly Harper</v>
      </c>
      <c r="D17">
        <f t="array" ref="D17">MIN(IF(tblFirstSale12[[#This Row],[Month]]=MONTH(tblSales[Date]),tblSales[Date],""))</f>
        <v>42278.367256944446</v>
      </c>
      <c r="E17" t="str">
        <f>VLOOKUP(tblFirstSale12[[#This Row],[First Date]],tblSales13[[Date]:[Sales Person]],2,FALSE)</f>
        <v>Kelly Harper</v>
      </c>
      <c r="G17">
        <v>10010</v>
      </c>
      <c r="H17" s="2">
        <v>42209.582604166666</v>
      </c>
      <c r="I17" t="s">
        <v>9</v>
      </c>
      <c r="J17" t="s">
        <v>22</v>
      </c>
      <c r="K17" s="6">
        <v>94315.47</v>
      </c>
    </row>
    <row r="18" spans="2:11" x14ac:dyDescent="0.25">
      <c r="B18">
        <v>11</v>
      </c>
      <c r="C18" t="str">
        <f t="array" ref="C18">VLOOKUP(MIN(IF(tblFirstSale12[[#This Row],[Month]]=MONTH(tblSales[Date]),tblSales[Date],"")),tblSales[[Date]:[Sales Person]],2,FALSE)</f>
        <v>Evelyn Ford</v>
      </c>
      <c r="D18">
        <f t="array" ref="D18">MIN(IF(tblFirstSale12[[#This Row],[Month]]=MONTH(tblSales[Date]),tblSales[Date],""))</f>
        <v>42309.134085648147</v>
      </c>
      <c r="E18" t="str">
        <f>VLOOKUP(tblFirstSale12[[#This Row],[First Date]],tblSales13[[Date]:[Sales Person]],2,FALSE)</f>
        <v>Evelyn Ford</v>
      </c>
      <c r="G18">
        <v>10011</v>
      </c>
      <c r="H18" s="2">
        <v>42288.243854166663</v>
      </c>
      <c r="I18" t="s">
        <v>23</v>
      </c>
      <c r="J18" t="s">
        <v>24</v>
      </c>
      <c r="K18" s="6">
        <v>43426.11</v>
      </c>
    </row>
    <row r="19" spans="2:11" x14ac:dyDescent="0.25">
      <c r="B19">
        <v>12</v>
      </c>
      <c r="C19" t="str">
        <f t="array" ref="C19">VLOOKUP(MIN(IF(tblFirstSale12[[#This Row],[Month]]=MONTH(tblSales[Date]),tblSales[Date],"")),tblSales[[Date]:[Sales Person]],2,FALSE)</f>
        <v>Jimmy Bailey</v>
      </c>
      <c r="D19">
        <f t="array" ref="D19">MIN(IF(tblFirstSale12[[#This Row],[Month]]=MONTH(tblSales[Date]),tblSales[Date],""))</f>
        <v>42339.091817129629</v>
      </c>
      <c r="E19" t="str">
        <f>VLOOKUP(tblFirstSale12[[#This Row],[First Date]],tblSales13[[Date]:[Sales Person]],2,FALSE)</f>
        <v>Jimmy Bailey</v>
      </c>
      <c r="G19">
        <v>10012</v>
      </c>
      <c r="H19" s="2">
        <v>42038.002847222226</v>
      </c>
      <c r="I19" t="s">
        <v>9</v>
      </c>
      <c r="J19" t="s">
        <v>25</v>
      </c>
      <c r="K19" s="6">
        <v>79598.86</v>
      </c>
    </row>
    <row r="20" spans="2:11" x14ac:dyDescent="0.25">
      <c r="G20">
        <v>10013</v>
      </c>
      <c r="H20" s="2">
        <v>42134.24962962963</v>
      </c>
      <c r="I20" t="s">
        <v>26</v>
      </c>
      <c r="J20" t="s">
        <v>27</v>
      </c>
      <c r="K20" s="6">
        <v>20768.87</v>
      </c>
    </row>
    <row r="21" spans="2:11" x14ac:dyDescent="0.25">
      <c r="G21">
        <v>10014</v>
      </c>
      <c r="H21" s="2">
        <v>42300.721655092595</v>
      </c>
      <c r="I21" t="s">
        <v>9</v>
      </c>
      <c r="J21" t="s">
        <v>21</v>
      </c>
      <c r="K21" s="6">
        <v>73083.38</v>
      </c>
    </row>
    <row r="22" spans="2:11" x14ac:dyDescent="0.25">
      <c r="G22">
        <v>10015</v>
      </c>
      <c r="H22" s="2">
        <v>42227.90116898148</v>
      </c>
      <c r="I22" t="s">
        <v>9</v>
      </c>
      <c r="J22" t="s">
        <v>28</v>
      </c>
      <c r="K22" s="6">
        <v>59445.8</v>
      </c>
    </row>
    <row r="23" spans="2:11" x14ac:dyDescent="0.25">
      <c r="G23">
        <v>10016</v>
      </c>
      <c r="H23" s="2">
        <v>42021.871064814812</v>
      </c>
      <c r="I23" t="s">
        <v>29</v>
      </c>
      <c r="J23" t="s">
        <v>30</v>
      </c>
      <c r="K23" s="6">
        <v>5145.53</v>
      </c>
    </row>
    <row r="24" spans="2:11" x14ac:dyDescent="0.25">
      <c r="G24">
        <v>10017</v>
      </c>
      <c r="H24" s="2">
        <v>42242.175740740742</v>
      </c>
      <c r="I24" t="s">
        <v>29</v>
      </c>
      <c r="J24" t="s">
        <v>31</v>
      </c>
      <c r="K24" s="6">
        <v>25194.6</v>
      </c>
    </row>
    <row r="25" spans="2:11" x14ac:dyDescent="0.25">
      <c r="G25">
        <v>10018</v>
      </c>
      <c r="H25" s="2">
        <v>42095.735335648147</v>
      </c>
      <c r="I25" t="s">
        <v>26</v>
      </c>
      <c r="J25" t="s">
        <v>32</v>
      </c>
      <c r="K25" s="6">
        <v>72960.95</v>
      </c>
    </row>
    <row r="26" spans="2:11" x14ac:dyDescent="0.25">
      <c r="G26">
        <v>10019</v>
      </c>
      <c r="H26" s="2">
        <v>42310.556956018518</v>
      </c>
      <c r="I26" t="s">
        <v>5</v>
      </c>
      <c r="J26" t="s">
        <v>33</v>
      </c>
      <c r="K26" s="6">
        <v>87176.36</v>
      </c>
    </row>
    <row r="27" spans="2:11" x14ac:dyDescent="0.25">
      <c r="G27">
        <v>10020</v>
      </c>
      <c r="H27" s="2">
        <v>42222.7</v>
      </c>
      <c r="I27" t="s">
        <v>11</v>
      </c>
      <c r="J27" t="s">
        <v>34</v>
      </c>
      <c r="K27" s="6">
        <v>21411.46</v>
      </c>
    </row>
    <row r="28" spans="2:11" x14ac:dyDescent="0.25">
      <c r="G28">
        <v>10021</v>
      </c>
      <c r="H28" s="2">
        <v>42292.315138888887</v>
      </c>
      <c r="I28" t="s">
        <v>35</v>
      </c>
      <c r="J28" t="s">
        <v>36</v>
      </c>
      <c r="K28" s="6">
        <v>44977.03</v>
      </c>
    </row>
    <row r="29" spans="2:11" x14ac:dyDescent="0.25">
      <c r="G29">
        <v>10022</v>
      </c>
      <c r="H29" s="2">
        <v>42146.056863425925</v>
      </c>
      <c r="I29" t="s">
        <v>17</v>
      </c>
      <c r="J29" t="s">
        <v>37</v>
      </c>
      <c r="K29" s="6">
        <v>43118.2</v>
      </c>
    </row>
    <row r="30" spans="2:11" x14ac:dyDescent="0.25">
      <c r="G30">
        <v>10023</v>
      </c>
      <c r="H30" s="2">
        <v>42095.735335648147</v>
      </c>
      <c r="I30" t="s">
        <v>38</v>
      </c>
      <c r="J30" t="s">
        <v>39</v>
      </c>
      <c r="K30" s="6">
        <v>42462.42</v>
      </c>
    </row>
    <row r="31" spans="2:11" x14ac:dyDescent="0.25">
      <c r="G31">
        <v>10024</v>
      </c>
      <c r="H31" s="2">
        <v>42082.030231481483</v>
      </c>
      <c r="I31" t="s">
        <v>11</v>
      </c>
      <c r="J31" t="s">
        <v>27</v>
      </c>
      <c r="K31" s="6">
        <v>51761.98</v>
      </c>
    </row>
    <row r="32" spans="2:11" x14ac:dyDescent="0.25">
      <c r="G32">
        <v>10025</v>
      </c>
      <c r="H32" s="2">
        <v>42074.135046296295</v>
      </c>
      <c r="I32" t="s">
        <v>20</v>
      </c>
      <c r="J32" t="s">
        <v>33</v>
      </c>
      <c r="K32" s="6">
        <v>55897.45</v>
      </c>
    </row>
    <row r="33" spans="7:11" x14ac:dyDescent="0.25">
      <c r="G33">
        <v>10026</v>
      </c>
      <c r="H33" s="2">
        <v>42127.935023148151</v>
      </c>
      <c r="I33" t="s">
        <v>40</v>
      </c>
      <c r="J33" t="s">
        <v>41</v>
      </c>
      <c r="K33" s="6">
        <v>25131.759999999998</v>
      </c>
    </row>
    <row r="34" spans="7:11" x14ac:dyDescent="0.25">
      <c r="G34">
        <v>10027</v>
      </c>
      <c r="H34" s="2">
        <v>42247.669039351851</v>
      </c>
      <c r="I34" t="s">
        <v>5</v>
      </c>
      <c r="J34" t="s">
        <v>42</v>
      </c>
      <c r="K34" s="6">
        <v>97359.23</v>
      </c>
    </row>
    <row r="35" spans="7:11" x14ac:dyDescent="0.25">
      <c r="G35">
        <v>10028</v>
      </c>
      <c r="H35" s="2">
        <v>42209.15148148148</v>
      </c>
      <c r="I35" t="s">
        <v>11</v>
      </c>
      <c r="J35" t="s">
        <v>43</v>
      </c>
      <c r="K35" s="6">
        <v>56647.95</v>
      </c>
    </row>
    <row r="36" spans="7:11" x14ac:dyDescent="0.25">
      <c r="G36">
        <v>10029</v>
      </c>
      <c r="H36" s="2">
        <v>42188.632789351854</v>
      </c>
      <c r="I36" t="s">
        <v>20</v>
      </c>
      <c r="J36" t="s">
        <v>44</v>
      </c>
      <c r="K36" s="6">
        <v>72399.37</v>
      </c>
    </row>
    <row r="37" spans="7:11" x14ac:dyDescent="0.25">
      <c r="G37">
        <v>10030</v>
      </c>
      <c r="H37" s="2">
        <v>42064.76253472222</v>
      </c>
      <c r="I37" t="s">
        <v>45</v>
      </c>
      <c r="J37" t="s">
        <v>46</v>
      </c>
      <c r="K37" s="6">
        <v>58234.73</v>
      </c>
    </row>
    <row r="38" spans="7:11" x14ac:dyDescent="0.25">
      <c r="G38">
        <v>10031</v>
      </c>
      <c r="H38" s="2">
        <v>42281.845914351848</v>
      </c>
      <c r="I38" t="s">
        <v>17</v>
      </c>
      <c r="J38" t="s">
        <v>47</v>
      </c>
      <c r="K38" s="6">
        <v>59828.91</v>
      </c>
    </row>
    <row r="39" spans="7:11" x14ac:dyDescent="0.25">
      <c r="G39">
        <v>10032</v>
      </c>
      <c r="H39" s="2">
        <v>42172.347986111112</v>
      </c>
      <c r="I39" t="s">
        <v>20</v>
      </c>
      <c r="J39" t="s">
        <v>18</v>
      </c>
      <c r="K39" s="6">
        <v>60105.68</v>
      </c>
    </row>
    <row r="40" spans="7:11" x14ac:dyDescent="0.25">
      <c r="G40">
        <v>10033</v>
      </c>
      <c r="H40" s="2">
        <v>42301.145567129628</v>
      </c>
      <c r="I40" t="s">
        <v>38</v>
      </c>
      <c r="J40" t="s">
        <v>48</v>
      </c>
      <c r="K40" s="6">
        <v>14761.55</v>
      </c>
    </row>
    <row r="41" spans="7:11" x14ac:dyDescent="0.25">
      <c r="G41">
        <v>10034</v>
      </c>
      <c r="H41" s="2">
        <v>42343.193923611114</v>
      </c>
      <c r="I41" t="s">
        <v>20</v>
      </c>
      <c r="J41" t="s">
        <v>49</v>
      </c>
      <c r="K41" s="6">
        <v>17605</v>
      </c>
    </row>
    <row r="42" spans="7:11" x14ac:dyDescent="0.25">
      <c r="G42">
        <v>10035</v>
      </c>
      <c r="H42" s="2">
        <v>42305.918703703705</v>
      </c>
      <c r="I42" t="s">
        <v>11</v>
      </c>
      <c r="J42" t="s">
        <v>50</v>
      </c>
      <c r="K42" s="6">
        <v>22191.18</v>
      </c>
    </row>
    <row r="43" spans="7:11" x14ac:dyDescent="0.25">
      <c r="G43">
        <v>10036</v>
      </c>
      <c r="H43" s="2">
        <v>42200.667523148149</v>
      </c>
      <c r="I43" t="s">
        <v>9</v>
      </c>
      <c r="J43" t="s">
        <v>51</v>
      </c>
      <c r="K43" s="6">
        <v>73944.66</v>
      </c>
    </row>
    <row r="44" spans="7:11" x14ac:dyDescent="0.25">
      <c r="G44">
        <v>10037</v>
      </c>
      <c r="H44" s="2">
        <v>42170.702557870369</v>
      </c>
      <c r="I44" t="s">
        <v>52</v>
      </c>
      <c r="J44" t="s">
        <v>53</v>
      </c>
      <c r="K44" s="6">
        <v>21494.7</v>
      </c>
    </row>
    <row r="45" spans="7:11" x14ac:dyDescent="0.25">
      <c r="G45">
        <v>10038</v>
      </c>
      <c r="H45" s="2">
        <v>42042.140428240738</v>
      </c>
      <c r="I45" t="s">
        <v>23</v>
      </c>
      <c r="J45" t="s">
        <v>54</v>
      </c>
      <c r="K45" s="6">
        <v>64127.96</v>
      </c>
    </row>
    <row r="46" spans="7:11" x14ac:dyDescent="0.25">
      <c r="G46">
        <v>10039</v>
      </c>
      <c r="H46" s="2">
        <v>42085.269212962965</v>
      </c>
      <c r="I46" t="s">
        <v>13</v>
      </c>
      <c r="J46" t="s">
        <v>55</v>
      </c>
      <c r="K46" s="6">
        <v>47714.79</v>
      </c>
    </row>
    <row r="47" spans="7:11" x14ac:dyDescent="0.25">
      <c r="G47">
        <v>10040</v>
      </c>
      <c r="H47" s="2">
        <v>42098.170960648145</v>
      </c>
      <c r="I47" t="s">
        <v>15</v>
      </c>
      <c r="J47" t="s">
        <v>56</v>
      </c>
      <c r="K47" s="6">
        <v>3713.03</v>
      </c>
    </row>
    <row r="48" spans="7:11" x14ac:dyDescent="0.25">
      <c r="G48">
        <v>10041</v>
      </c>
      <c r="H48" s="2">
        <v>42182.629699074074</v>
      </c>
      <c r="I48" t="s">
        <v>45</v>
      </c>
      <c r="J48" t="s">
        <v>57</v>
      </c>
      <c r="K48" s="6">
        <v>57210.74</v>
      </c>
    </row>
    <row r="49" spans="7:11" x14ac:dyDescent="0.25">
      <c r="G49">
        <v>10042</v>
      </c>
      <c r="H49" s="2">
        <v>42099.852187500001</v>
      </c>
      <c r="I49" t="s">
        <v>17</v>
      </c>
      <c r="J49" t="s">
        <v>58</v>
      </c>
      <c r="K49" s="6">
        <v>78795.64</v>
      </c>
    </row>
    <row r="50" spans="7:11" x14ac:dyDescent="0.25">
      <c r="G50">
        <v>10043</v>
      </c>
      <c r="H50" s="2">
        <v>42135.839884259258</v>
      </c>
      <c r="I50" t="s">
        <v>11</v>
      </c>
      <c r="J50" t="s">
        <v>59</v>
      </c>
      <c r="K50" s="6">
        <v>58747.97</v>
      </c>
    </row>
    <row r="51" spans="7:11" x14ac:dyDescent="0.25">
      <c r="G51">
        <v>10044</v>
      </c>
      <c r="H51" s="2">
        <v>42117.301898148151</v>
      </c>
      <c r="I51" t="s">
        <v>7</v>
      </c>
      <c r="J51" t="s">
        <v>60</v>
      </c>
      <c r="K51" s="6">
        <v>81690.89</v>
      </c>
    </row>
    <row r="52" spans="7:11" x14ac:dyDescent="0.25">
      <c r="G52">
        <v>10045</v>
      </c>
      <c r="H52" s="2">
        <v>42250.009641203702</v>
      </c>
      <c r="I52" t="s">
        <v>61</v>
      </c>
      <c r="J52" t="s">
        <v>62</v>
      </c>
      <c r="K52" s="6">
        <v>87950.36</v>
      </c>
    </row>
    <row r="53" spans="7:11" x14ac:dyDescent="0.25">
      <c r="G53">
        <v>10046</v>
      </c>
      <c r="H53" s="2">
        <v>42223.367337962962</v>
      </c>
      <c r="I53" t="s">
        <v>7</v>
      </c>
      <c r="J53" t="s">
        <v>63</v>
      </c>
      <c r="K53" s="6">
        <v>43688.75</v>
      </c>
    </row>
    <row r="54" spans="7:11" x14ac:dyDescent="0.25">
      <c r="G54">
        <v>10047</v>
      </c>
      <c r="H54" s="2">
        <v>42062.025266203702</v>
      </c>
      <c r="I54" t="s">
        <v>52</v>
      </c>
      <c r="J54" t="s">
        <v>64</v>
      </c>
      <c r="K54" s="6">
        <v>88930.52</v>
      </c>
    </row>
    <row r="55" spans="7:11" x14ac:dyDescent="0.25">
      <c r="G55">
        <v>10048</v>
      </c>
      <c r="H55" s="2">
        <v>42189.578472222223</v>
      </c>
      <c r="I55" t="s">
        <v>35</v>
      </c>
      <c r="J55" t="s">
        <v>65</v>
      </c>
      <c r="K55" s="6">
        <v>38944.75</v>
      </c>
    </row>
    <row r="56" spans="7:11" x14ac:dyDescent="0.25">
      <c r="G56">
        <v>10049</v>
      </c>
      <c r="H56" s="2">
        <v>42307.01457175926</v>
      </c>
      <c r="I56" t="s">
        <v>66</v>
      </c>
      <c r="J56" t="s">
        <v>67</v>
      </c>
      <c r="K56" s="6">
        <v>95060.08</v>
      </c>
    </row>
    <row r="57" spans="7:11" x14ac:dyDescent="0.25">
      <c r="G57">
        <v>10050</v>
      </c>
      <c r="H57" s="2">
        <v>42355.584918981483</v>
      </c>
      <c r="I57" t="s">
        <v>26</v>
      </c>
      <c r="J57" t="s">
        <v>12</v>
      </c>
      <c r="K57" s="6">
        <v>34238.68</v>
      </c>
    </row>
    <row r="58" spans="7:11" x14ac:dyDescent="0.25">
      <c r="G58">
        <v>10051</v>
      </c>
      <c r="H58" s="2">
        <v>42278.367256944446</v>
      </c>
      <c r="I58" t="s">
        <v>45</v>
      </c>
      <c r="J58" t="s">
        <v>68</v>
      </c>
      <c r="K58" s="6">
        <v>17486.39</v>
      </c>
    </row>
    <row r="59" spans="7:11" x14ac:dyDescent="0.25">
      <c r="G59">
        <v>10052</v>
      </c>
      <c r="H59" s="2">
        <v>42180.183935185189</v>
      </c>
      <c r="I59" t="s">
        <v>66</v>
      </c>
      <c r="J59" t="s">
        <v>69</v>
      </c>
      <c r="K59" s="6">
        <v>79800.39</v>
      </c>
    </row>
    <row r="60" spans="7:11" x14ac:dyDescent="0.25">
      <c r="G60">
        <v>10053</v>
      </c>
      <c r="H60" s="2">
        <v>42300.618842592594</v>
      </c>
      <c r="I60" t="s">
        <v>35</v>
      </c>
      <c r="J60" t="s">
        <v>70</v>
      </c>
      <c r="K60" s="6">
        <v>11423.94</v>
      </c>
    </row>
    <row r="61" spans="7:11" x14ac:dyDescent="0.25">
      <c r="G61">
        <v>10054</v>
      </c>
      <c r="H61" s="2">
        <v>42347.688726851855</v>
      </c>
      <c r="I61" t="s">
        <v>5</v>
      </c>
      <c r="J61" t="s">
        <v>71</v>
      </c>
      <c r="K61" s="6">
        <v>43308.07</v>
      </c>
    </row>
    <row r="62" spans="7:11" x14ac:dyDescent="0.25">
      <c r="G62">
        <v>10055</v>
      </c>
      <c r="H62" s="2">
        <v>42274.847511574073</v>
      </c>
      <c r="I62" t="s">
        <v>15</v>
      </c>
      <c r="J62" t="s">
        <v>72</v>
      </c>
      <c r="K62" s="6">
        <v>90501.06</v>
      </c>
    </row>
    <row r="63" spans="7:11" x14ac:dyDescent="0.25">
      <c r="G63">
        <v>10056</v>
      </c>
      <c r="H63" s="2">
        <v>42143.738865740743</v>
      </c>
      <c r="I63" t="s">
        <v>23</v>
      </c>
      <c r="J63" t="s">
        <v>73</v>
      </c>
      <c r="K63" s="6">
        <v>17664.3</v>
      </c>
    </row>
    <row r="64" spans="7:11" x14ac:dyDescent="0.25">
      <c r="G64">
        <v>10057</v>
      </c>
      <c r="H64" s="2">
        <v>42214.057858796295</v>
      </c>
      <c r="I64" t="s">
        <v>15</v>
      </c>
      <c r="J64" t="s">
        <v>74</v>
      </c>
      <c r="K64" s="6">
        <v>10378.18</v>
      </c>
    </row>
    <row r="65" spans="7:11" x14ac:dyDescent="0.25">
      <c r="G65">
        <v>10058</v>
      </c>
      <c r="H65" s="2">
        <v>42262.941712962966</v>
      </c>
      <c r="I65" t="s">
        <v>66</v>
      </c>
      <c r="J65" t="s">
        <v>75</v>
      </c>
      <c r="K65" s="6">
        <v>65398.82</v>
      </c>
    </row>
    <row r="66" spans="7:11" x14ac:dyDescent="0.25">
      <c r="G66">
        <v>10059</v>
      </c>
      <c r="H66" s="2">
        <v>42137.677245370367</v>
      </c>
      <c r="I66" t="s">
        <v>40</v>
      </c>
      <c r="J66" t="s">
        <v>76</v>
      </c>
      <c r="K66" s="6">
        <v>32815.199999999997</v>
      </c>
    </row>
    <row r="67" spans="7:11" x14ac:dyDescent="0.25">
      <c r="G67">
        <v>10060</v>
      </c>
      <c r="H67" s="2">
        <v>42132.023506944446</v>
      </c>
      <c r="I67" t="s">
        <v>35</v>
      </c>
      <c r="J67" t="s">
        <v>77</v>
      </c>
      <c r="K67" s="6">
        <v>24824.11</v>
      </c>
    </row>
    <row r="68" spans="7:11" x14ac:dyDescent="0.25">
      <c r="G68">
        <v>10061</v>
      </c>
      <c r="H68" s="2">
        <v>42358.782962962963</v>
      </c>
      <c r="I68" t="s">
        <v>40</v>
      </c>
      <c r="J68" t="s">
        <v>78</v>
      </c>
      <c r="K68" s="6">
        <v>62313.51</v>
      </c>
    </row>
    <row r="69" spans="7:11" x14ac:dyDescent="0.25">
      <c r="G69">
        <v>10062</v>
      </c>
      <c r="H69" s="2">
        <v>42263.651018518518</v>
      </c>
      <c r="I69" t="s">
        <v>66</v>
      </c>
      <c r="J69" t="s">
        <v>79</v>
      </c>
      <c r="K69" s="6">
        <v>89948.39</v>
      </c>
    </row>
    <row r="70" spans="7:11" x14ac:dyDescent="0.25">
      <c r="G70">
        <v>10063</v>
      </c>
      <c r="H70" s="2">
        <v>42348.304583333331</v>
      </c>
      <c r="I70" t="s">
        <v>26</v>
      </c>
      <c r="J70" t="s">
        <v>80</v>
      </c>
      <c r="K70" s="6">
        <v>52385.440000000002</v>
      </c>
    </row>
    <row r="71" spans="7:11" x14ac:dyDescent="0.25">
      <c r="G71">
        <v>10064</v>
      </c>
      <c r="H71" s="2">
        <v>42120.777928240743</v>
      </c>
      <c r="I71" t="s">
        <v>61</v>
      </c>
      <c r="J71" t="s">
        <v>81</v>
      </c>
      <c r="K71" s="6">
        <v>1142.24</v>
      </c>
    </row>
    <row r="72" spans="7:11" x14ac:dyDescent="0.25">
      <c r="G72">
        <v>10065</v>
      </c>
      <c r="H72" s="2">
        <v>42296.397199074076</v>
      </c>
      <c r="I72" t="s">
        <v>45</v>
      </c>
      <c r="J72" t="s">
        <v>82</v>
      </c>
      <c r="K72" s="6">
        <v>87360.72</v>
      </c>
    </row>
    <row r="73" spans="7:11" x14ac:dyDescent="0.25">
      <c r="G73">
        <v>10066</v>
      </c>
      <c r="H73" s="2">
        <v>42281.083113425928</v>
      </c>
      <c r="I73" t="s">
        <v>5</v>
      </c>
      <c r="J73" t="s">
        <v>62</v>
      </c>
      <c r="K73" s="6">
        <v>39646.29</v>
      </c>
    </row>
    <row r="74" spans="7:11" x14ac:dyDescent="0.25">
      <c r="G74">
        <v>10067</v>
      </c>
      <c r="H74" s="2">
        <v>42028.165636574071</v>
      </c>
      <c r="I74" t="s">
        <v>45</v>
      </c>
      <c r="J74" t="s">
        <v>83</v>
      </c>
      <c r="K74" s="6">
        <v>38109.25</v>
      </c>
    </row>
    <row r="75" spans="7:11" x14ac:dyDescent="0.25">
      <c r="G75">
        <v>10068</v>
      </c>
      <c r="H75" s="2">
        <v>42289.1174537037</v>
      </c>
      <c r="I75" t="s">
        <v>23</v>
      </c>
      <c r="J75" t="s">
        <v>84</v>
      </c>
      <c r="K75" s="6">
        <v>90836</v>
      </c>
    </row>
    <row r="76" spans="7:11" x14ac:dyDescent="0.25">
      <c r="G76">
        <v>10069</v>
      </c>
      <c r="H76" s="2">
        <v>42212.297731481478</v>
      </c>
      <c r="I76" t="s">
        <v>52</v>
      </c>
      <c r="J76" t="s">
        <v>85</v>
      </c>
      <c r="K76" s="6">
        <v>46802.78</v>
      </c>
    </row>
    <row r="77" spans="7:11" x14ac:dyDescent="0.25">
      <c r="G77">
        <v>10070</v>
      </c>
      <c r="H77" s="2">
        <v>42185.610520833332</v>
      </c>
      <c r="I77" t="s">
        <v>17</v>
      </c>
      <c r="J77" t="s">
        <v>86</v>
      </c>
      <c r="K77" s="6">
        <v>42156.94</v>
      </c>
    </row>
    <row r="78" spans="7:11" x14ac:dyDescent="0.25">
      <c r="G78">
        <v>10071</v>
      </c>
      <c r="H78" s="2">
        <v>42251.811782407407</v>
      </c>
      <c r="I78" t="s">
        <v>9</v>
      </c>
      <c r="J78" t="s">
        <v>87</v>
      </c>
      <c r="K78" s="6">
        <v>51196.01</v>
      </c>
    </row>
    <row r="79" spans="7:11" x14ac:dyDescent="0.25">
      <c r="G79">
        <v>10072</v>
      </c>
      <c r="H79" s="2">
        <v>42168.831886574073</v>
      </c>
      <c r="I79" t="s">
        <v>29</v>
      </c>
      <c r="J79" t="s">
        <v>88</v>
      </c>
      <c r="K79" s="6">
        <v>81480.429999999993</v>
      </c>
    </row>
    <row r="80" spans="7:11" x14ac:dyDescent="0.25">
      <c r="G80">
        <v>10073</v>
      </c>
      <c r="H80" s="2">
        <v>42319.504120370373</v>
      </c>
      <c r="I80" t="s">
        <v>29</v>
      </c>
      <c r="J80" t="s">
        <v>89</v>
      </c>
      <c r="K80" s="6">
        <v>19727.400000000001</v>
      </c>
    </row>
    <row r="81" spans="7:11" x14ac:dyDescent="0.25">
      <c r="G81">
        <v>10074</v>
      </c>
      <c r="H81" s="2">
        <v>42354.470347222225</v>
      </c>
      <c r="I81" t="s">
        <v>23</v>
      </c>
      <c r="J81" t="s">
        <v>67</v>
      </c>
      <c r="K81" s="6">
        <v>96099.55</v>
      </c>
    </row>
    <row r="82" spans="7:11" x14ac:dyDescent="0.25">
      <c r="G82">
        <v>10075</v>
      </c>
      <c r="H82" s="2">
        <v>42081.575925925928</v>
      </c>
      <c r="I82" t="s">
        <v>7</v>
      </c>
      <c r="J82" t="s">
        <v>90</v>
      </c>
      <c r="K82" s="6">
        <v>70935.12</v>
      </c>
    </row>
    <row r="83" spans="7:11" x14ac:dyDescent="0.25">
      <c r="G83">
        <v>10076</v>
      </c>
      <c r="H83" s="2">
        <v>42327.58148148148</v>
      </c>
      <c r="I83" t="s">
        <v>38</v>
      </c>
      <c r="J83" t="s">
        <v>91</v>
      </c>
      <c r="K83" s="6">
        <v>10358.02</v>
      </c>
    </row>
    <row r="84" spans="7:11" x14ac:dyDescent="0.25">
      <c r="G84">
        <v>10077</v>
      </c>
      <c r="H84" s="2">
        <v>42258.626539351855</v>
      </c>
      <c r="I84" t="s">
        <v>7</v>
      </c>
      <c r="J84" t="s">
        <v>92</v>
      </c>
      <c r="K84" s="6">
        <v>83878.41</v>
      </c>
    </row>
    <row r="85" spans="7:11" x14ac:dyDescent="0.25">
      <c r="G85">
        <v>10078</v>
      </c>
      <c r="H85" s="2">
        <v>42190.350289351853</v>
      </c>
      <c r="I85" t="s">
        <v>9</v>
      </c>
      <c r="J85" t="s">
        <v>93</v>
      </c>
      <c r="K85" s="6">
        <v>1179.26</v>
      </c>
    </row>
    <row r="86" spans="7:11" x14ac:dyDescent="0.25">
      <c r="G86">
        <v>10079</v>
      </c>
      <c r="H86" s="2">
        <v>42276.61550925926</v>
      </c>
      <c r="I86" t="s">
        <v>5</v>
      </c>
      <c r="J86" t="s">
        <v>94</v>
      </c>
      <c r="K86" s="6">
        <v>39406.29</v>
      </c>
    </row>
    <row r="87" spans="7:11" x14ac:dyDescent="0.25">
      <c r="G87">
        <v>10080</v>
      </c>
      <c r="H87" s="2">
        <v>42214.074467592596</v>
      </c>
      <c r="I87" t="s">
        <v>11</v>
      </c>
      <c r="J87" t="s">
        <v>95</v>
      </c>
      <c r="K87" s="6">
        <v>48373.89</v>
      </c>
    </row>
    <row r="88" spans="7:11" x14ac:dyDescent="0.25">
      <c r="G88">
        <v>10081</v>
      </c>
      <c r="H88" s="2">
        <v>42067.946006944447</v>
      </c>
      <c r="I88" t="s">
        <v>52</v>
      </c>
      <c r="J88" t="s">
        <v>96</v>
      </c>
      <c r="K88" s="6">
        <v>15330.56</v>
      </c>
    </row>
    <row r="89" spans="7:11" x14ac:dyDescent="0.25">
      <c r="G89">
        <v>10082</v>
      </c>
      <c r="H89" s="2">
        <v>42104.710543981484</v>
      </c>
      <c r="I89" t="s">
        <v>17</v>
      </c>
      <c r="J89" t="s">
        <v>97</v>
      </c>
      <c r="K89" s="6">
        <v>59967.7</v>
      </c>
    </row>
    <row r="90" spans="7:11" x14ac:dyDescent="0.25">
      <c r="G90">
        <v>10083</v>
      </c>
      <c r="H90" s="2">
        <v>42039.271921296298</v>
      </c>
      <c r="I90" t="s">
        <v>9</v>
      </c>
      <c r="J90" t="s">
        <v>98</v>
      </c>
      <c r="K90" s="6">
        <v>83743.38</v>
      </c>
    </row>
    <row r="91" spans="7:11" x14ac:dyDescent="0.25">
      <c r="G91">
        <v>10084</v>
      </c>
      <c r="H91" s="2">
        <v>42069.024571759262</v>
      </c>
      <c r="I91" t="s">
        <v>23</v>
      </c>
      <c r="J91" t="s">
        <v>99</v>
      </c>
      <c r="K91" s="6">
        <v>86851.23</v>
      </c>
    </row>
    <row r="92" spans="7:11" x14ac:dyDescent="0.25">
      <c r="G92">
        <v>10085</v>
      </c>
      <c r="H92" s="2">
        <v>42362.816493055558</v>
      </c>
      <c r="I92" t="s">
        <v>29</v>
      </c>
      <c r="J92" t="s">
        <v>100</v>
      </c>
      <c r="K92" s="6">
        <v>34219.919999999998</v>
      </c>
    </row>
    <row r="93" spans="7:11" x14ac:dyDescent="0.25">
      <c r="G93">
        <v>10086</v>
      </c>
      <c r="H93" s="2">
        <v>42341.00509259259</v>
      </c>
      <c r="I93" t="s">
        <v>7</v>
      </c>
      <c r="J93" t="s">
        <v>101</v>
      </c>
      <c r="K93" s="6">
        <v>18085.88</v>
      </c>
    </row>
    <row r="94" spans="7:11" x14ac:dyDescent="0.25">
      <c r="G94">
        <v>10087</v>
      </c>
      <c r="H94" s="2">
        <v>42028.134363425925</v>
      </c>
      <c r="I94" t="s">
        <v>7</v>
      </c>
      <c r="J94" t="s">
        <v>102</v>
      </c>
      <c r="K94" s="6">
        <v>81348.63</v>
      </c>
    </row>
    <row r="95" spans="7:11" x14ac:dyDescent="0.25">
      <c r="G95">
        <v>10088</v>
      </c>
      <c r="H95" s="2">
        <v>42225.368287037039</v>
      </c>
      <c r="I95" t="s">
        <v>35</v>
      </c>
      <c r="J95" t="s">
        <v>103</v>
      </c>
      <c r="K95" s="6">
        <v>13547.13</v>
      </c>
    </row>
    <row r="96" spans="7:11" x14ac:dyDescent="0.25">
      <c r="G96">
        <v>10089</v>
      </c>
      <c r="H96" s="2">
        <v>42357.33425925926</v>
      </c>
      <c r="I96" t="s">
        <v>29</v>
      </c>
      <c r="J96" t="s">
        <v>104</v>
      </c>
      <c r="K96" s="6">
        <v>67224.17</v>
      </c>
    </row>
    <row r="97" spans="7:11" x14ac:dyDescent="0.25">
      <c r="G97">
        <v>10090</v>
      </c>
      <c r="H97" s="2">
        <v>42128.623518518521</v>
      </c>
      <c r="I97" t="s">
        <v>35</v>
      </c>
      <c r="J97" t="s">
        <v>105</v>
      </c>
      <c r="K97" s="6">
        <v>75344.05</v>
      </c>
    </row>
    <row r="98" spans="7:11" x14ac:dyDescent="0.25">
      <c r="G98">
        <v>10091</v>
      </c>
      <c r="H98" s="2">
        <v>42351.988009259258</v>
      </c>
      <c r="I98" t="s">
        <v>29</v>
      </c>
      <c r="J98" t="s">
        <v>106</v>
      </c>
      <c r="K98" s="6">
        <v>8302.73</v>
      </c>
    </row>
    <row r="99" spans="7:11" x14ac:dyDescent="0.25">
      <c r="G99">
        <v>10092</v>
      </c>
      <c r="H99" s="2">
        <v>42043.303310185183</v>
      </c>
      <c r="I99" t="s">
        <v>66</v>
      </c>
      <c r="J99" t="s">
        <v>107</v>
      </c>
      <c r="K99" s="6">
        <v>22101</v>
      </c>
    </row>
    <row r="100" spans="7:11" x14ac:dyDescent="0.25">
      <c r="G100">
        <v>10093</v>
      </c>
      <c r="H100" s="2">
        <v>42234.260266203702</v>
      </c>
      <c r="I100" t="s">
        <v>29</v>
      </c>
      <c r="J100" t="s">
        <v>81</v>
      </c>
      <c r="K100" s="6">
        <v>22140.25</v>
      </c>
    </row>
    <row r="101" spans="7:11" x14ac:dyDescent="0.25">
      <c r="G101">
        <v>10094</v>
      </c>
      <c r="H101" s="2">
        <v>42180.852627314816</v>
      </c>
      <c r="I101" t="s">
        <v>15</v>
      </c>
      <c r="J101" t="s">
        <v>108</v>
      </c>
      <c r="K101" s="6">
        <v>71734.73</v>
      </c>
    </row>
    <row r="102" spans="7:11" x14ac:dyDescent="0.25">
      <c r="G102">
        <v>10095</v>
      </c>
      <c r="H102" s="2">
        <v>42073.686886574076</v>
      </c>
      <c r="I102" t="s">
        <v>35</v>
      </c>
      <c r="J102" t="s">
        <v>49</v>
      </c>
      <c r="K102" s="6">
        <v>14114.62</v>
      </c>
    </row>
    <row r="103" spans="7:11" x14ac:dyDescent="0.25">
      <c r="G103">
        <v>10096</v>
      </c>
      <c r="H103" s="2">
        <v>42070.144965277781</v>
      </c>
      <c r="I103" t="s">
        <v>61</v>
      </c>
      <c r="J103" t="s">
        <v>48</v>
      </c>
      <c r="K103" s="6">
        <v>41457.96</v>
      </c>
    </row>
    <row r="104" spans="7:11" x14ac:dyDescent="0.25">
      <c r="G104">
        <v>10097</v>
      </c>
      <c r="H104" s="2">
        <v>42285.280393518522</v>
      </c>
      <c r="I104" t="s">
        <v>29</v>
      </c>
      <c r="J104" t="s">
        <v>109</v>
      </c>
      <c r="K104" s="6">
        <v>42916.27</v>
      </c>
    </row>
    <row r="105" spans="7:11" x14ac:dyDescent="0.25">
      <c r="G105">
        <v>10098</v>
      </c>
      <c r="H105" s="2">
        <v>42292.463379629633</v>
      </c>
      <c r="I105" t="s">
        <v>45</v>
      </c>
      <c r="J105" t="s">
        <v>33</v>
      </c>
      <c r="K105" s="6">
        <v>5731.18</v>
      </c>
    </row>
    <row r="106" spans="7:11" x14ac:dyDescent="0.25">
      <c r="G106">
        <v>10099</v>
      </c>
      <c r="H106" s="2">
        <v>42252.387615740743</v>
      </c>
      <c r="I106" t="s">
        <v>35</v>
      </c>
      <c r="J106" t="s">
        <v>110</v>
      </c>
      <c r="K106" s="6">
        <v>77525.759999999995</v>
      </c>
    </row>
    <row r="107" spans="7:11" x14ac:dyDescent="0.25">
      <c r="G107">
        <v>10100</v>
      </c>
      <c r="H107" s="2">
        <v>42186.050474537034</v>
      </c>
      <c r="I107" t="s">
        <v>40</v>
      </c>
      <c r="J107" t="s">
        <v>111</v>
      </c>
      <c r="K107" s="6">
        <v>21296.95</v>
      </c>
    </row>
    <row r="108" spans="7:11" x14ac:dyDescent="0.25">
      <c r="G108">
        <v>10101</v>
      </c>
      <c r="H108" s="2">
        <v>42026.064884259256</v>
      </c>
      <c r="I108" t="s">
        <v>23</v>
      </c>
      <c r="J108" t="s">
        <v>112</v>
      </c>
      <c r="K108" s="6">
        <v>6455.52</v>
      </c>
    </row>
    <row r="109" spans="7:11" x14ac:dyDescent="0.25">
      <c r="G109">
        <v>10102</v>
      </c>
      <c r="H109" s="2">
        <v>42187.426099537035</v>
      </c>
      <c r="I109" t="s">
        <v>38</v>
      </c>
      <c r="J109" t="s">
        <v>113</v>
      </c>
      <c r="K109" s="6">
        <v>60870.29</v>
      </c>
    </row>
    <row r="110" spans="7:11" x14ac:dyDescent="0.25">
      <c r="G110">
        <v>10103</v>
      </c>
      <c r="H110" s="2">
        <v>42155.008587962962</v>
      </c>
      <c r="I110" t="s">
        <v>5</v>
      </c>
      <c r="J110" t="s">
        <v>114</v>
      </c>
      <c r="K110" s="6">
        <v>75954.39</v>
      </c>
    </row>
    <row r="111" spans="7:11" x14ac:dyDescent="0.25">
      <c r="G111">
        <v>10104</v>
      </c>
      <c r="H111" s="2">
        <v>42192.378622685188</v>
      </c>
      <c r="I111" t="s">
        <v>11</v>
      </c>
      <c r="J111" t="s">
        <v>115</v>
      </c>
      <c r="K111" s="6">
        <v>56741.120000000003</v>
      </c>
    </row>
    <row r="112" spans="7:11" x14ac:dyDescent="0.25">
      <c r="G112">
        <v>10105</v>
      </c>
      <c r="H112" s="2">
        <v>42282.884259259263</v>
      </c>
      <c r="I112" t="s">
        <v>7</v>
      </c>
      <c r="J112" t="s">
        <v>97</v>
      </c>
      <c r="K112" s="6">
        <v>32078.35</v>
      </c>
    </row>
    <row r="113" spans="7:11" x14ac:dyDescent="0.25">
      <c r="G113">
        <v>10106</v>
      </c>
      <c r="H113" s="2">
        <v>42297.378692129627</v>
      </c>
      <c r="I113" t="s">
        <v>52</v>
      </c>
      <c r="J113" t="s">
        <v>63</v>
      </c>
      <c r="K113" s="6">
        <v>93723.8</v>
      </c>
    </row>
    <row r="114" spans="7:11" x14ac:dyDescent="0.25">
      <c r="G114">
        <v>10107</v>
      </c>
      <c r="H114" s="2">
        <v>42019.933703703704</v>
      </c>
      <c r="I114" t="s">
        <v>23</v>
      </c>
      <c r="J114" t="s">
        <v>34</v>
      </c>
      <c r="K114" s="6">
        <v>27618.36</v>
      </c>
    </row>
    <row r="115" spans="7:11" x14ac:dyDescent="0.25">
      <c r="G115">
        <v>10108</v>
      </c>
      <c r="H115" s="2">
        <v>42025.980162037034</v>
      </c>
      <c r="I115" t="s">
        <v>66</v>
      </c>
      <c r="J115" t="s">
        <v>116</v>
      </c>
      <c r="K115" s="6">
        <v>77281.13</v>
      </c>
    </row>
    <row r="116" spans="7:11" x14ac:dyDescent="0.25">
      <c r="G116">
        <v>10109</v>
      </c>
      <c r="H116" s="2">
        <v>42165.922800925924</v>
      </c>
      <c r="I116" t="s">
        <v>23</v>
      </c>
      <c r="J116" t="s">
        <v>72</v>
      </c>
      <c r="K116" s="6">
        <v>17774.830000000002</v>
      </c>
    </row>
    <row r="117" spans="7:11" x14ac:dyDescent="0.25">
      <c r="G117">
        <v>10110</v>
      </c>
      <c r="H117" s="2">
        <v>42345.608715277776</v>
      </c>
      <c r="I117" t="s">
        <v>15</v>
      </c>
      <c r="J117" t="s">
        <v>58</v>
      </c>
      <c r="K117" s="6">
        <v>87790.58</v>
      </c>
    </row>
    <row r="118" spans="7:11" x14ac:dyDescent="0.25">
      <c r="G118">
        <v>10111</v>
      </c>
      <c r="H118" s="2">
        <v>42365.077175925922</v>
      </c>
      <c r="I118" t="s">
        <v>20</v>
      </c>
      <c r="J118" t="s">
        <v>117</v>
      </c>
      <c r="K118" s="6">
        <v>84385.63</v>
      </c>
    </row>
    <row r="119" spans="7:11" x14ac:dyDescent="0.25">
      <c r="G119">
        <v>10112</v>
      </c>
      <c r="H119" s="2">
        <v>42046.952465277776</v>
      </c>
      <c r="I119" t="s">
        <v>15</v>
      </c>
      <c r="J119" t="s">
        <v>118</v>
      </c>
      <c r="K119" s="6">
        <v>28092.37</v>
      </c>
    </row>
    <row r="120" spans="7:11" x14ac:dyDescent="0.25">
      <c r="G120">
        <v>10113</v>
      </c>
      <c r="H120" s="2">
        <v>42332.710358796299</v>
      </c>
      <c r="I120" t="s">
        <v>66</v>
      </c>
      <c r="J120" t="s">
        <v>119</v>
      </c>
      <c r="K120" s="6">
        <v>67253.98</v>
      </c>
    </row>
    <row r="121" spans="7:11" x14ac:dyDescent="0.25">
      <c r="G121">
        <v>10114</v>
      </c>
      <c r="H121" s="2">
        <v>42037.872615740744</v>
      </c>
      <c r="I121" t="s">
        <v>11</v>
      </c>
      <c r="J121" t="s">
        <v>21</v>
      </c>
      <c r="K121" s="6">
        <v>88290.44</v>
      </c>
    </row>
    <row r="122" spans="7:11" x14ac:dyDescent="0.25">
      <c r="G122">
        <v>10115</v>
      </c>
      <c r="H122" s="2">
        <v>42348.927430555559</v>
      </c>
      <c r="I122" t="s">
        <v>29</v>
      </c>
      <c r="J122" t="s">
        <v>78</v>
      </c>
      <c r="K122" s="6">
        <v>55549.87</v>
      </c>
    </row>
    <row r="123" spans="7:11" x14ac:dyDescent="0.25">
      <c r="G123">
        <v>10116</v>
      </c>
      <c r="H123" s="2">
        <v>42206.706377314818</v>
      </c>
      <c r="I123" t="s">
        <v>61</v>
      </c>
      <c r="J123" t="s">
        <v>120</v>
      </c>
      <c r="K123" s="6">
        <v>18071.060000000001</v>
      </c>
    </row>
    <row r="124" spans="7:11" x14ac:dyDescent="0.25">
      <c r="G124">
        <v>10117</v>
      </c>
      <c r="H124" s="2">
        <v>42233.145324074074</v>
      </c>
      <c r="I124" t="s">
        <v>17</v>
      </c>
      <c r="J124" t="s">
        <v>121</v>
      </c>
      <c r="K124" s="6">
        <v>65069.68</v>
      </c>
    </row>
    <row r="125" spans="7:11" x14ac:dyDescent="0.25">
      <c r="G125">
        <v>10118</v>
      </c>
      <c r="H125" s="2">
        <v>42227.479641203703</v>
      </c>
      <c r="I125" t="s">
        <v>29</v>
      </c>
      <c r="J125" t="s">
        <v>122</v>
      </c>
      <c r="K125" s="6">
        <v>70585.06</v>
      </c>
    </row>
    <row r="126" spans="7:11" x14ac:dyDescent="0.25">
      <c r="G126">
        <v>10119</v>
      </c>
      <c r="H126" s="2">
        <v>42326.942256944443</v>
      </c>
      <c r="I126" t="s">
        <v>11</v>
      </c>
      <c r="J126" t="s">
        <v>123</v>
      </c>
      <c r="K126" s="6">
        <v>75965.960000000006</v>
      </c>
    </row>
    <row r="127" spans="7:11" x14ac:dyDescent="0.25">
      <c r="G127">
        <v>10120</v>
      </c>
      <c r="H127" s="2">
        <v>42144.780810185184</v>
      </c>
      <c r="I127" t="s">
        <v>52</v>
      </c>
      <c r="J127" t="s">
        <v>124</v>
      </c>
      <c r="K127" s="6">
        <v>36787.279999999999</v>
      </c>
    </row>
    <row r="128" spans="7:11" x14ac:dyDescent="0.25">
      <c r="G128">
        <v>10121</v>
      </c>
      <c r="H128" s="2">
        <v>42323.21603009259</v>
      </c>
      <c r="I128" t="s">
        <v>45</v>
      </c>
      <c r="J128" t="s">
        <v>125</v>
      </c>
      <c r="K128" s="6">
        <v>44903.63</v>
      </c>
    </row>
    <row r="129" spans="7:11" x14ac:dyDescent="0.25">
      <c r="G129">
        <v>10122</v>
      </c>
      <c r="H129" s="2">
        <v>42128.832083333335</v>
      </c>
      <c r="I129" t="s">
        <v>52</v>
      </c>
      <c r="J129" t="s">
        <v>126</v>
      </c>
      <c r="K129" s="6">
        <v>24909.38</v>
      </c>
    </row>
    <row r="130" spans="7:11" x14ac:dyDescent="0.25">
      <c r="G130">
        <v>10123</v>
      </c>
      <c r="H130" s="2">
        <v>42006.784166666665</v>
      </c>
      <c r="I130" t="s">
        <v>5</v>
      </c>
      <c r="J130" t="s">
        <v>127</v>
      </c>
      <c r="K130" s="6">
        <v>97097.4</v>
      </c>
    </row>
    <row r="131" spans="7:11" x14ac:dyDescent="0.25">
      <c r="G131">
        <v>10124</v>
      </c>
      <c r="H131" s="2">
        <v>42129.010995370372</v>
      </c>
      <c r="I131" t="s">
        <v>38</v>
      </c>
      <c r="J131" t="s">
        <v>128</v>
      </c>
      <c r="K131" s="6">
        <v>93374.36</v>
      </c>
    </row>
    <row r="132" spans="7:11" x14ac:dyDescent="0.25">
      <c r="G132">
        <v>10125</v>
      </c>
      <c r="H132" s="2">
        <v>42290.804155092592</v>
      </c>
      <c r="I132" t="s">
        <v>9</v>
      </c>
      <c r="J132" t="s">
        <v>129</v>
      </c>
      <c r="K132" s="6">
        <v>19257.3</v>
      </c>
    </row>
    <row r="133" spans="7:11" x14ac:dyDescent="0.25">
      <c r="G133">
        <v>10126</v>
      </c>
      <c r="H133" s="2">
        <v>42276.449837962966</v>
      </c>
      <c r="I133" t="s">
        <v>9</v>
      </c>
      <c r="J133" t="s">
        <v>130</v>
      </c>
      <c r="K133" s="6">
        <v>94083.75</v>
      </c>
    </row>
    <row r="134" spans="7:11" x14ac:dyDescent="0.25">
      <c r="G134">
        <v>10127</v>
      </c>
      <c r="H134" s="2">
        <v>42339.974895833337</v>
      </c>
      <c r="I134" t="s">
        <v>45</v>
      </c>
      <c r="J134" t="s">
        <v>131</v>
      </c>
      <c r="K134" s="6">
        <v>44405.43</v>
      </c>
    </row>
    <row r="135" spans="7:11" x14ac:dyDescent="0.25">
      <c r="G135">
        <v>10128</v>
      </c>
      <c r="H135" s="2">
        <v>42145.642256944448</v>
      </c>
      <c r="I135" t="s">
        <v>45</v>
      </c>
      <c r="J135" t="s">
        <v>132</v>
      </c>
      <c r="K135" s="6">
        <v>98992.86</v>
      </c>
    </row>
    <row r="136" spans="7:11" x14ac:dyDescent="0.25">
      <c r="G136">
        <v>10129</v>
      </c>
      <c r="H136" s="2">
        <v>42056.562337962961</v>
      </c>
      <c r="I136" t="s">
        <v>17</v>
      </c>
      <c r="J136" t="s">
        <v>14</v>
      </c>
      <c r="K136" s="6">
        <v>60433.2</v>
      </c>
    </row>
    <row r="137" spans="7:11" x14ac:dyDescent="0.25">
      <c r="G137">
        <v>10130</v>
      </c>
      <c r="H137" s="2">
        <v>42284.983263888891</v>
      </c>
      <c r="I137" t="s">
        <v>35</v>
      </c>
      <c r="J137" t="s">
        <v>133</v>
      </c>
      <c r="K137" s="6">
        <v>18503.77</v>
      </c>
    </row>
    <row r="138" spans="7:11" x14ac:dyDescent="0.25">
      <c r="G138">
        <v>10131</v>
      </c>
      <c r="H138" s="2">
        <v>42039.070706018516</v>
      </c>
      <c r="I138" t="s">
        <v>35</v>
      </c>
      <c r="J138" t="s">
        <v>134</v>
      </c>
      <c r="K138" s="6">
        <v>15500.92</v>
      </c>
    </row>
    <row r="139" spans="7:11" x14ac:dyDescent="0.25">
      <c r="G139">
        <v>10132</v>
      </c>
      <c r="H139" s="2">
        <v>42358.32644675926</v>
      </c>
      <c r="I139" t="s">
        <v>61</v>
      </c>
      <c r="J139" t="s">
        <v>46</v>
      </c>
      <c r="K139" s="6">
        <v>52100.83</v>
      </c>
    </row>
    <row r="140" spans="7:11" x14ac:dyDescent="0.25">
      <c r="G140">
        <v>10133</v>
      </c>
      <c r="H140" s="2">
        <v>42062.985335648147</v>
      </c>
      <c r="I140" t="s">
        <v>61</v>
      </c>
      <c r="J140" t="s">
        <v>94</v>
      </c>
      <c r="K140" s="6">
        <v>90530.6</v>
      </c>
    </row>
    <row r="141" spans="7:11" x14ac:dyDescent="0.25">
      <c r="G141">
        <v>10134</v>
      </c>
      <c r="H141" s="2">
        <v>42141.296354166669</v>
      </c>
      <c r="I141" t="s">
        <v>52</v>
      </c>
      <c r="J141" t="s">
        <v>135</v>
      </c>
      <c r="K141" s="6">
        <v>21605.24</v>
      </c>
    </row>
    <row r="142" spans="7:11" x14ac:dyDescent="0.25">
      <c r="G142">
        <v>10135</v>
      </c>
      <c r="H142" s="2">
        <v>42087.552048611113</v>
      </c>
      <c r="I142" t="s">
        <v>26</v>
      </c>
      <c r="J142" t="s">
        <v>80</v>
      </c>
      <c r="K142" s="6">
        <v>14274.37</v>
      </c>
    </row>
    <row r="143" spans="7:11" x14ac:dyDescent="0.25">
      <c r="G143">
        <v>10136</v>
      </c>
      <c r="H143" s="2">
        <v>42037.802083333336</v>
      </c>
      <c r="I143" t="s">
        <v>66</v>
      </c>
      <c r="J143" t="s">
        <v>136</v>
      </c>
      <c r="K143" s="6">
        <v>79283.81</v>
      </c>
    </row>
    <row r="144" spans="7:11" x14ac:dyDescent="0.25">
      <c r="G144">
        <v>10137</v>
      </c>
      <c r="H144" s="2">
        <v>42208.430763888886</v>
      </c>
      <c r="I144" t="s">
        <v>7</v>
      </c>
      <c r="J144" t="s">
        <v>8</v>
      </c>
      <c r="K144" s="6">
        <v>45767.38</v>
      </c>
    </row>
    <row r="145" spans="7:11" x14ac:dyDescent="0.25">
      <c r="G145">
        <v>10138</v>
      </c>
      <c r="H145" s="2">
        <v>42146.975810185184</v>
      </c>
      <c r="I145" t="s">
        <v>66</v>
      </c>
      <c r="J145" t="s">
        <v>137</v>
      </c>
      <c r="K145" s="6">
        <v>82266.559999999998</v>
      </c>
    </row>
    <row r="146" spans="7:11" x14ac:dyDescent="0.25">
      <c r="G146">
        <v>10139</v>
      </c>
      <c r="H146" s="2">
        <v>42069.499641203707</v>
      </c>
      <c r="I146" t="s">
        <v>35</v>
      </c>
      <c r="J146" t="s">
        <v>138</v>
      </c>
      <c r="K146" s="6">
        <v>80637.320000000007</v>
      </c>
    </row>
    <row r="147" spans="7:11" x14ac:dyDescent="0.25">
      <c r="G147">
        <v>10140</v>
      </c>
      <c r="H147" s="2">
        <v>42117.169525462959</v>
      </c>
      <c r="I147" t="s">
        <v>5</v>
      </c>
      <c r="J147" t="s">
        <v>139</v>
      </c>
      <c r="K147" s="6">
        <v>40468.44</v>
      </c>
    </row>
    <row r="148" spans="7:11" x14ac:dyDescent="0.25">
      <c r="G148">
        <v>10141</v>
      </c>
      <c r="H148" s="2">
        <v>42107.288773148146</v>
      </c>
      <c r="I148" t="s">
        <v>61</v>
      </c>
      <c r="J148" t="s">
        <v>140</v>
      </c>
      <c r="K148" s="6">
        <v>91562.54</v>
      </c>
    </row>
    <row r="149" spans="7:11" x14ac:dyDescent="0.25">
      <c r="G149">
        <v>10142</v>
      </c>
      <c r="H149" s="2">
        <v>42028.034189814818</v>
      </c>
      <c r="I149" t="s">
        <v>26</v>
      </c>
      <c r="J149" t="s">
        <v>138</v>
      </c>
      <c r="K149" s="6">
        <v>82688.86</v>
      </c>
    </row>
    <row r="150" spans="7:11" x14ac:dyDescent="0.25">
      <c r="G150">
        <v>10143</v>
      </c>
      <c r="H150" s="2">
        <v>42136.310787037037</v>
      </c>
      <c r="I150" t="s">
        <v>61</v>
      </c>
      <c r="J150" t="s">
        <v>141</v>
      </c>
      <c r="K150" s="6">
        <v>43881.33</v>
      </c>
    </row>
    <row r="151" spans="7:11" x14ac:dyDescent="0.25">
      <c r="G151">
        <v>10144</v>
      </c>
      <c r="H151" s="2">
        <v>42054.364849537036</v>
      </c>
      <c r="I151" t="s">
        <v>52</v>
      </c>
      <c r="J151" t="s">
        <v>10</v>
      </c>
      <c r="K151" s="6">
        <v>59810.34</v>
      </c>
    </row>
    <row r="152" spans="7:11" x14ac:dyDescent="0.25">
      <c r="G152">
        <v>10145</v>
      </c>
      <c r="H152" s="2">
        <v>42271.113449074073</v>
      </c>
      <c r="I152" t="s">
        <v>26</v>
      </c>
      <c r="J152" t="s">
        <v>142</v>
      </c>
      <c r="K152" s="6">
        <v>26638.85</v>
      </c>
    </row>
    <row r="153" spans="7:11" x14ac:dyDescent="0.25">
      <c r="G153">
        <v>10146</v>
      </c>
      <c r="H153" s="2">
        <v>42067.472546296296</v>
      </c>
      <c r="I153" t="s">
        <v>66</v>
      </c>
      <c r="J153" t="s">
        <v>143</v>
      </c>
      <c r="K153" s="6">
        <v>81927.45</v>
      </c>
    </row>
    <row r="154" spans="7:11" x14ac:dyDescent="0.25">
      <c r="G154">
        <v>10147</v>
      </c>
      <c r="H154" s="2">
        <v>42017.940694444442</v>
      </c>
      <c r="I154" t="s">
        <v>35</v>
      </c>
      <c r="J154" t="s">
        <v>100</v>
      </c>
      <c r="K154" s="6">
        <v>92259.1</v>
      </c>
    </row>
    <row r="155" spans="7:11" x14ac:dyDescent="0.25">
      <c r="G155">
        <v>10148</v>
      </c>
      <c r="H155" s="2">
        <v>42130.316550925927</v>
      </c>
      <c r="I155" t="s">
        <v>38</v>
      </c>
      <c r="J155" t="s">
        <v>144</v>
      </c>
      <c r="K155" s="6">
        <v>23598.65</v>
      </c>
    </row>
    <row r="156" spans="7:11" x14ac:dyDescent="0.25">
      <c r="G156">
        <v>10149</v>
      </c>
      <c r="H156" s="2">
        <v>42351.664918981478</v>
      </c>
      <c r="I156" t="s">
        <v>26</v>
      </c>
      <c r="J156" t="s">
        <v>74</v>
      </c>
      <c r="K156" s="6">
        <v>88795.14</v>
      </c>
    </row>
    <row r="157" spans="7:11" x14ac:dyDescent="0.25">
      <c r="G157">
        <v>10150</v>
      </c>
      <c r="H157" s="2">
        <v>42162.050925925927</v>
      </c>
      <c r="I157" t="s">
        <v>7</v>
      </c>
      <c r="J157" t="s">
        <v>145</v>
      </c>
      <c r="K157" s="6">
        <v>66867.55</v>
      </c>
    </row>
    <row r="158" spans="7:11" x14ac:dyDescent="0.25">
      <c r="G158">
        <v>10151</v>
      </c>
      <c r="H158" s="2">
        <v>42137.294282407405</v>
      </c>
      <c r="I158" t="s">
        <v>29</v>
      </c>
      <c r="J158" t="s">
        <v>8</v>
      </c>
      <c r="K158" s="6">
        <v>57099.57</v>
      </c>
    </row>
    <row r="159" spans="7:11" x14ac:dyDescent="0.25">
      <c r="G159">
        <v>10152</v>
      </c>
      <c r="H159" s="2">
        <v>42291.441041666665</v>
      </c>
      <c r="I159" t="s">
        <v>9</v>
      </c>
      <c r="J159" t="s">
        <v>33</v>
      </c>
      <c r="K159" s="6">
        <v>79702.2</v>
      </c>
    </row>
    <row r="160" spans="7:11" x14ac:dyDescent="0.25">
      <c r="G160">
        <v>10153</v>
      </c>
      <c r="H160" s="2">
        <v>42158.099675925929</v>
      </c>
      <c r="I160" t="s">
        <v>45</v>
      </c>
      <c r="J160" t="s">
        <v>146</v>
      </c>
      <c r="K160" s="6">
        <v>44719.88</v>
      </c>
    </row>
    <row r="161" spans="7:11" x14ac:dyDescent="0.25">
      <c r="G161">
        <v>10154</v>
      </c>
      <c r="H161" s="2">
        <v>42321.933981481481</v>
      </c>
      <c r="I161" t="s">
        <v>13</v>
      </c>
      <c r="J161" t="s">
        <v>138</v>
      </c>
      <c r="K161" s="6">
        <v>71377.55</v>
      </c>
    </row>
    <row r="162" spans="7:11" x14ac:dyDescent="0.25">
      <c r="G162">
        <v>10155</v>
      </c>
      <c r="H162" s="2">
        <v>42044.270624999997</v>
      </c>
      <c r="I162" t="s">
        <v>35</v>
      </c>
      <c r="J162" t="s">
        <v>147</v>
      </c>
      <c r="K162" s="6">
        <v>46925.72</v>
      </c>
    </row>
    <row r="163" spans="7:11" x14ac:dyDescent="0.25">
      <c r="G163">
        <v>10156</v>
      </c>
      <c r="H163" s="2">
        <v>42090.084305555552</v>
      </c>
      <c r="I163" t="s">
        <v>23</v>
      </c>
      <c r="J163" t="s">
        <v>148</v>
      </c>
      <c r="K163" s="6">
        <v>73189.399999999994</v>
      </c>
    </row>
    <row r="164" spans="7:11" x14ac:dyDescent="0.25">
      <c r="G164">
        <v>10157</v>
      </c>
      <c r="H164" s="2">
        <v>42351.063449074078</v>
      </c>
      <c r="I164" t="s">
        <v>9</v>
      </c>
      <c r="J164" t="s">
        <v>149</v>
      </c>
      <c r="K164" s="6">
        <v>99574.98</v>
      </c>
    </row>
    <row r="165" spans="7:11" x14ac:dyDescent="0.25">
      <c r="G165">
        <v>10158</v>
      </c>
      <c r="H165" s="2">
        <v>42361.803738425922</v>
      </c>
      <c r="I165" t="s">
        <v>5</v>
      </c>
      <c r="J165" t="s">
        <v>150</v>
      </c>
      <c r="K165" s="6">
        <v>87402.01</v>
      </c>
    </row>
    <row r="166" spans="7:11" x14ac:dyDescent="0.25">
      <c r="G166">
        <v>10159</v>
      </c>
      <c r="H166" s="2">
        <v>42339.435486111113</v>
      </c>
      <c r="I166" t="s">
        <v>26</v>
      </c>
      <c r="J166" t="s">
        <v>124</v>
      </c>
      <c r="K166" s="6">
        <v>19841.189999999999</v>
      </c>
    </row>
    <row r="167" spans="7:11" x14ac:dyDescent="0.25">
      <c r="G167">
        <v>10160</v>
      </c>
      <c r="H167" s="2">
        <v>42277.457557870373</v>
      </c>
      <c r="I167" t="s">
        <v>26</v>
      </c>
      <c r="J167" t="s">
        <v>133</v>
      </c>
      <c r="K167" s="6">
        <v>4609.13</v>
      </c>
    </row>
    <row r="168" spans="7:11" x14ac:dyDescent="0.25">
      <c r="G168">
        <v>10161</v>
      </c>
      <c r="H168" s="2">
        <v>42179.616527777776</v>
      </c>
      <c r="I168" t="s">
        <v>29</v>
      </c>
      <c r="J168" t="s">
        <v>73</v>
      </c>
      <c r="K168" s="6">
        <v>78992.45</v>
      </c>
    </row>
    <row r="169" spans="7:11" x14ac:dyDescent="0.25">
      <c r="G169">
        <v>10162</v>
      </c>
      <c r="H169" s="2">
        <v>42274.562222222223</v>
      </c>
      <c r="I169" t="s">
        <v>52</v>
      </c>
      <c r="J169" t="s">
        <v>69</v>
      </c>
      <c r="K169" s="6">
        <v>18867.919999999998</v>
      </c>
    </row>
    <row r="170" spans="7:11" x14ac:dyDescent="0.25">
      <c r="G170">
        <v>10163</v>
      </c>
      <c r="H170" s="2">
        <v>42277.311550925922</v>
      </c>
      <c r="I170" t="s">
        <v>38</v>
      </c>
      <c r="J170" t="s">
        <v>34</v>
      </c>
      <c r="K170" s="6">
        <v>89616.8</v>
      </c>
    </row>
    <row r="171" spans="7:11" x14ac:dyDescent="0.25">
      <c r="G171">
        <v>10164</v>
      </c>
      <c r="H171" s="2">
        <v>42324.313935185186</v>
      </c>
      <c r="I171" t="s">
        <v>9</v>
      </c>
      <c r="J171" t="s">
        <v>151</v>
      </c>
      <c r="K171" s="6">
        <v>98745</v>
      </c>
    </row>
    <row r="172" spans="7:11" x14ac:dyDescent="0.25">
      <c r="G172">
        <v>10165</v>
      </c>
      <c r="H172" s="2">
        <v>42111.629131944443</v>
      </c>
      <c r="I172" t="s">
        <v>20</v>
      </c>
      <c r="J172" t="s">
        <v>152</v>
      </c>
      <c r="K172" s="6">
        <v>87702.65</v>
      </c>
    </row>
    <row r="173" spans="7:11" x14ac:dyDescent="0.25">
      <c r="G173">
        <v>10166</v>
      </c>
      <c r="H173" s="2">
        <v>42014.671851851854</v>
      </c>
      <c r="I173" t="s">
        <v>15</v>
      </c>
      <c r="J173" t="s">
        <v>153</v>
      </c>
      <c r="K173" s="6">
        <v>9953.73</v>
      </c>
    </row>
    <row r="174" spans="7:11" x14ac:dyDescent="0.25">
      <c r="G174">
        <v>10167</v>
      </c>
      <c r="H174" s="2">
        <v>42309.72383101852</v>
      </c>
      <c r="I174" t="s">
        <v>7</v>
      </c>
      <c r="J174" t="s">
        <v>12</v>
      </c>
      <c r="K174" s="6">
        <v>34394.47</v>
      </c>
    </row>
    <row r="175" spans="7:11" x14ac:dyDescent="0.25">
      <c r="G175">
        <v>10168</v>
      </c>
      <c r="H175" s="2">
        <v>42278.423321759263</v>
      </c>
      <c r="I175" t="s">
        <v>7</v>
      </c>
      <c r="J175" t="s">
        <v>67</v>
      </c>
      <c r="K175" s="6">
        <v>44224.53</v>
      </c>
    </row>
    <row r="176" spans="7:11" x14ac:dyDescent="0.25">
      <c r="G176">
        <v>10169</v>
      </c>
      <c r="H176" s="2">
        <v>42053.289826388886</v>
      </c>
      <c r="I176" t="s">
        <v>29</v>
      </c>
      <c r="J176" t="s">
        <v>65</v>
      </c>
      <c r="K176" s="6">
        <v>13227.97</v>
      </c>
    </row>
    <row r="177" spans="7:11" x14ac:dyDescent="0.25">
      <c r="G177">
        <v>10170</v>
      </c>
      <c r="H177" s="2">
        <v>42205.134687500002</v>
      </c>
      <c r="I177" t="s">
        <v>13</v>
      </c>
      <c r="J177" t="s">
        <v>24</v>
      </c>
      <c r="K177" s="6">
        <v>3653.83</v>
      </c>
    </row>
    <row r="178" spans="7:11" x14ac:dyDescent="0.25">
      <c r="G178">
        <v>10171</v>
      </c>
      <c r="H178" s="2">
        <v>42235.853136574071</v>
      </c>
      <c r="I178" t="s">
        <v>20</v>
      </c>
      <c r="J178" t="s">
        <v>154</v>
      </c>
      <c r="K178" s="6">
        <v>98239.09</v>
      </c>
    </row>
    <row r="179" spans="7:11" x14ac:dyDescent="0.25">
      <c r="G179">
        <v>10172</v>
      </c>
      <c r="H179" s="2">
        <v>42168.68167824074</v>
      </c>
      <c r="I179" t="s">
        <v>5</v>
      </c>
      <c r="J179" t="s">
        <v>155</v>
      </c>
      <c r="K179" s="6">
        <v>28037.18</v>
      </c>
    </row>
    <row r="180" spans="7:11" x14ac:dyDescent="0.25">
      <c r="G180">
        <v>10173</v>
      </c>
      <c r="H180" s="2">
        <v>42171.761307870373</v>
      </c>
      <c r="I180" t="s">
        <v>5</v>
      </c>
      <c r="J180" t="s">
        <v>80</v>
      </c>
      <c r="K180" s="6">
        <v>88155.96</v>
      </c>
    </row>
    <row r="181" spans="7:11" x14ac:dyDescent="0.25">
      <c r="G181">
        <v>10174</v>
      </c>
      <c r="H181" s="2">
        <v>42256.295613425929</v>
      </c>
      <c r="I181" t="s">
        <v>29</v>
      </c>
      <c r="J181" t="s">
        <v>115</v>
      </c>
      <c r="K181" s="6">
        <v>57506.07</v>
      </c>
    </row>
    <row r="182" spans="7:11" x14ac:dyDescent="0.25">
      <c r="G182">
        <v>10175</v>
      </c>
      <c r="H182" s="2">
        <v>42012.030844907407</v>
      </c>
      <c r="I182" t="s">
        <v>45</v>
      </c>
      <c r="J182" t="s">
        <v>156</v>
      </c>
      <c r="K182" s="6">
        <v>78980.649999999994</v>
      </c>
    </row>
    <row r="183" spans="7:11" x14ac:dyDescent="0.25">
      <c r="G183">
        <v>10176</v>
      </c>
      <c r="H183" s="2">
        <v>42364.742118055554</v>
      </c>
      <c r="I183" t="s">
        <v>26</v>
      </c>
      <c r="J183" t="s">
        <v>157</v>
      </c>
      <c r="K183" s="6">
        <v>86106.63</v>
      </c>
    </row>
    <row r="184" spans="7:11" x14ac:dyDescent="0.25">
      <c r="G184">
        <v>10177</v>
      </c>
      <c r="H184" s="2">
        <v>42357.362083333333</v>
      </c>
      <c r="I184" t="s">
        <v>20</v>
      </c>
      <c r="J184" t="s">
        <v>158</v>
      </c>
      <c r="K184" s="6">
        <v>73090.58</v>
      </c>
    </row>
    <row r="185" spans="7:11" x14ac:dyDescent="0.25">
      <c r="G185">
        <v>10178</v>
      </c>
      <c r="H185" s="2">
        <v>42123.773877314816</v>
      </c>
      <c r="I185" t="s">
        <v>40</v>
      </c>
      <c r="J185" t="s">
        <v>159</v>
      </c>
      <c r="K185" s="6">
        <v>40496.089999999997</v>
      </c>
    </row>
    <row r="186" spans="7:11" x14ac:dyDescent="0.25">
      <c r="G186">
        <v>10179</v>
      </c>
      <c r="H186" s="2">
        <v>42083.867523148147</v>
      </c>
      <c r="I186" t="s">
        <v>23</v>
      </c>
      <c r="J186" t="s">
        <v>160</v>
      </c>
      <c r="K186" s="6">
        <v>95430.8</v>
      </c>
    </row>
    <row r="187" spans="7:11" x14ac:dyDescent="0.25">
      <c r="G187">
        <v>10180</v>
      </c>
      <c r="H187" s="2">
        <v>42063.014884259261</v>
      </c>
      <c r="I187" t="s">
        <v>29</v>
      </c>
      <c r="J187" t="s">
        <v>161</v>
      </c>
      <c r="K187" s="6">
        <v>32740.46</v>
      </c>
    </row>
    <row r="188" spans="7:11" x14ac:dyDescent="0.25">
      <c r="G188">
        <v>10181</v>
      </c>
      <c r="H188" s="2">
        <v>42207.56113425926</v>
      </c>
      <c r="I188" t="s">
        <v>11</v>
      </c>
      <c r="J188" t="s">
        <v>162</v>
      </c>
      <c r="K188" s="6">
        <v>69232.63</v>
      </c>
    </row>
    <row r="189" spans="7:11" x14ac:dyDescent="0.25">
      <c r="G189">
        <v>10182</v>
      </c>
      <c r="H189" s="2">
        <v>42322.786574074074</v>
      </c>
      <c r="I189" t="s">
        <v>23</v>
      </c>
      <c r="J189" t="s">
        <v>103</v>
      </c>
      <c r="K189" s="6">
        <v>6833.71</v>
      </c>
    </row>
    <row r="190" spans="7:11" x14ac:dyDescent="0.25">
      <c r="G190">
        <v>10183</v>
      </c>
      <c r="H190" s="2">
        <v>42160.836041666669</v>
      </c>
      <c r="I190" t="s">
        <v>5</v>
      </c>
      <c r="J190" t="s">
        <v>163</v>
      </c>
      <c r="K190" s="6">
        <v>99604.64</v>
      </c>
    </row>
    <row r="191" spans="7:11" x14ac:dyDescent="0.25">
      <c r="G191">
        <v>10184</v>
      </c>
      <c r="H191" s="2">
        <v>42172.350162037037</v>
      </c>
      <c r="I191" t="s">
        <v>66</v>
      </c>
      <c r="J191" t="s">
        <v>152</v>
      </c>
      <c r="K191" s="6">
        <v>59905</v>
      </c>
    </row>
    <row r="192" spans="7:11" x14ac:dyDescent="0.25">
      <c r="G192">
        <v>10185</v>
      </c>
      <c r="H192" s="2">
        <v>42151.985185185185</v>
      </c>
      <c r="I192" t="s">
        <v>35</v>
      </c>
      <c r="J192" t="s">
        <v>164</v>
      </c>
      <c r="K192" s="6">
        <v>20315.599999999999</v>
      </c>
    </row>
    <row r="193" spans="7:11" x14ac:dyDescent="0.25">
      <c r="G193">
        <v>10186</v>
      </c>
      <c r="H193" s="2">
        <v>42256.632071759261</v>
      </c>
      <c r="I193" t="s">
        <v>20</v>
      </c>
      <c r="J193" t="s">
        <v>165</v>
      </c>
      <c r="K193" s="6">
        <v>73228.59</v>
      </c>
    </row>
    <row r="194" spans="7:11" x14ac:dyDescent="0.25">
      <c r="G194">
        <v>10187</v>
      </c>
      <c r="H194" s="2">
        <v>42311.420960648145</v>
      </c>
      <c r="I194" t="s">
        <v>20</v>
      </c>
      <c r="J194" t="s">
        <v>166</v>
      </c>
      <c r="K194" s="6">
        <v>19919.45</v>
      </c>
    </row>
    <row r="195" spans="7:11" x14ac:dyDescent="0.25">
      <c r="G195">
        <v>10188</v>
      </c>
      <c r="H195" s="2">
        <v>42361.497071759259</v>
      </c>
      <c r="I195" t="s">
        <v>15</v>
      </c>
      <c r="J195" t="s">
        <v>167</v>
      </c>
      <c r="K195" s="6">
        <v>47430.99</v>
      </c>
    </row>
    <row r="196" spans="7:11" x14ac:dyDescent="0.25">
      <c r="G196">
        <v>10189</v>
      </c>
      <c r="H196" s="2">
        <v>42333.170324074075</v>
      </c>
      <c r="I196" t="s">
        <v>5</v>
      </c>
      <c r="J196" t="s">
        <v>164</v>
      </c>
      <c r="K196" s="6">
        <v>40287.870000000003</v>
      </c>
    </row>
    <row r="197" spans="7:11" x14ac:dyDescent="0.25">
      <c r="G197">
        <v>10190</v>
      </c>
      <c r="H197" s="2">
        <v>42005.96402777778</v>
      </c>
      <c r="I197" t="s">
        <v>40</v>
      </c>
      <c r="J197" t="s">
        <v>122</v>
      </c>
      <c r="K197" s="6">
        <v>86129.63</v>
      </c>
    </row>
    <row r="198" spans="7:11" x14ac:dyDescent="0.25">
      <c r="G198">
        <v>10191</v>
      </c>
      <c r="H198" s="2">
        <v>42354.061157407406</v>
      </c>
      <c r="I198" t="s">
        <v>26</v>
      </c>
      <c r="J198" t="s">
        <v>168</v>
      </c>
      <c r="K198" s="6">
        <v>51398.98</v>
      </c>
    </row>
    <row r="199" spans="7:11" x14ac:dyDescent="0.25">
      <c r="G199">
        <v>10192</v>
      </c>
      <c r="H199" s="2">
        <v>42062.26358796296</v>
      </c>
      <c r="I199" t="s">
        <v>38</v>
      </c>
      <c r="J199" t="s">
        <v>169</v>
      </c>
      <c r="K199" s="6">
        <v>93942.7</v>
      </c>
    </row>
    <row r="200" spans="7:11" x14ac:dyDescent="0.25">
      <c r="G200">
        <v>10193</v>
      </c>
      <c r="H200" s="2">
        <v>42200.719976851855</v>
      </c>
      <c r="I200" t="s">
        <v>61</v>
      </c>
      <c r="J200" t="s">
        <v>170</v>
      </c>
      <c r="K200" s="6">
        <v>57744.91</v>
      </c>
    </row>
    <row r="201" spans="7:11" x14ac:dyDescent="0.25">
      <c r="G201">
        <v>10194</v>
      </c>
      <c r="H201" s="2">
        <v>42264.27140046296</v>
      </c>
      <c r="I201" t="s">
        <v>40</v>
      </c>
      <c r="J201" t="s">
        <v>81</v>
      </c>
      <c r="K201" s="6">
        <v>24068.81</v>
      </c>
    </row>
    <row r="202" spans="7:11" x14ac:dyDescent="0.25">
      <c r="G202">
        <v>10195</v>
      </c>
      <c r="H202" s="2">
        <v>42158.353344907409</v>
      </c>
      <c r="I202" t="s">
        <v>7</v>
      </c>
      <c r="J202" t="s">
        <v>31</v>
      </c>
      <c r="K202" s="6">
        <v>16817.849999999999</v>
      </c>
    </row>
    <row r="203" spans="7:11" x14ac:dyDescent="0.25">
      <c r="G203">
        <v>10196</v>
      </c>
      <c r="H203" s="2">
        <v>42206.888796296298</v>
      </c>
      <c r="I203" t="s">
        <v>66</v>
      </c>
      <c r="J203" t="s">
        <v>171</v>
      </c>
      <c r="K203" s="6">
        <v>3831</v>
      </c>
    </row>
    <row r="204" spans="7:11" x14ac:dyDescent="0.25">
      <c r="G204">
        <v>10197</v>
      </c>
      <c r="H204" s="2">
        <v>42074.874212962961</v>
      </c>
      <c r="I204" t="s">
        <v>29</v>
      </c>
      <c r="J204" t="s">
        <v>172</v>
      </c>
      <c r="K204" s="6">
        <v>29750.9</v>
      </c>
    </row>
    <row r="205" spans="7:11" x14ac:dyDescent="0.25">
      <c r="G205">
        <v>10198</v>
      </c>
      <c r="H205" s="2">
        <v>42281.239074074074</v>
      </c>
      <c r="I205" t="s">
        <v>13</v>
      </c>
      <c r="J205" t="s">
        <v>173</v>
      </c>
      <c r="K205" s="6">
        <v>6742.48</v>
      </c>
    </row>
    <row r="206" spans="7:11" x14ac:dyDescent="0.25">
      <c r="G206">
        <v>10199</v>
      </c>
      <c r="H206" s="2">
        <v>42030.84474537037</v>
      </c>
      <c r="I206" t="s">
        <v>17</v>
      </c>
      <c r="J206" t="s">
        <v>164</v>
      </c>
      <c r="K206" s="6">
        <v>99744.87</v>
      </c>
    </row>
    <row r="207" spans="7:11" x14ac:dyDescent="0.25">
      <c r="G207">
        <v>10200</v>
      </c>
      <c r="H207" s="2">
        <v>42342.320231481484</v>
      </c>
      <c r="I207" t="s">
        <v>40</v>
      </c>
      <c r="J207" t="s">
        <v>174</v>
      </c>
      <c r="K207" s="6">
        <v>63682.31</v>
      </c>
    </row>
    <row r="208" spans="7:11" x14ac:dyDescent="0.25">
      <c r="G208">
        <v>10201</v>
      </c>
      <c r="H208" s="2">
        <v>42101.101307870369</v>
      </c>
      <c r="I208" t="s">
        <v>9</v>
      </c>
      <c r="J208" t="s">
        <v>146</v>
      </c>
      <c r="K208" s="6">
        <v>5686.4</v>
      </c>
    </row>
    <row r="209" spans="7:11" x14ac:dyDescent="0.25">
      <c r="G209">
        <v>10202</v>
      </c>
      <c r="H209" s="2">
        <v>42080.640439814815</v>
      </c>
      <c r="I209" t="s">
        <v>17</v>
      </c>
      <c r="J209" t="s">
        <v>175</v>
      </c>
      <c r="K209" s="6">
        <v>13715.5</v>
      </c>
    </row>
    <row r="210" spans="7:11" x14ac:dyDescent="0.25">
      <c r="G210">
        <v>10203</v>
      </c>
      <c r="H210" s="2">
        <v>42317.394074074073</v>
      </c>
      <c r="I210" t="s">
        <v>35</v>
      </c>
      <c r="J210" t="s">
        <v>176</v>
      </c>
      <c r="K210" s="6">
        <v>85142.37</v>
      </c>
    </row>
    <row r="211" spans="7:11" x14ac:dyDescent="0.25">
      <c r="G211">
        <v>10204</v>
      </c>
      <c r="H211" s="2">
        <v>42320.52511574074</v>
      </c>
      <c r="I211" t="s">
        <v>20</v>
      </c>
      <c r="J211" t="s">
        <v>27</v>
      </c>
      <c r="K211" s="6">
        <v>64317.94</v>
      </c>
    </row>
    <row r="212" spans="7:11" x14ac:dyDescent="0.25">
      <c r="G212">
        <v>10205</v>
      </c>
      <c r="H212" s="2">
        <v>42137.448344907411</v>
      </c>
      <c r="I212" t="s">
        <v>45</v>
      </c>
      <c r="J212" t="s">
        <v>83</v>
      </c>
      <c r="K212" s="6">
        <v>59646.45</v>
      </c>
    </row>
    <row r="213" spans="7:11" x14ac:dyDescent="0.25">
      <c r="G213">
        <v>10206</v>
      </c>
      <c r="H213" s="2">
        <v>42331.425324074073</v>
      </c>
      <c r="I213" t="s">
        <v>29</v>
      </c>
      <c r="J213" t="s">
        <v>177</v>
      </c>
      <c r="K213" s="6">
        <v>35522.21</v>
      </c>
    </row>
    <row r="214" spans="7:11" x14ac:dyDescent="0.25">
      <c r="G214">
        <v>10207</v>
      </c>
      <c r="H214" s="2">
        <v>42211.965486111112</v>
      </c>
      <c r="I214" t="s">
        <v>52</v>
      </c>
      <c r="J214" t="s">
        <v>178</v>
      </c>
      <c r="K214" s="6">
        <v>49203.3</v>
      </c>
    </row>
    <row r="215" spans="7:11" x14ac:dyDescent="0.25">
      <c r="G215">
        <v>10208</v>
      </c>
      <c r="H215" s="2">
        <v>42170.725254629629</v>
      </c>
      <c r="I215" t="s">
        <v>61</v>
      </c>
      <c r="J215" t="s">
        <v>179</v>
      </c>
      <c r="K215" s="6">
        <v>49344.81</v>
      </c>
    </row>
    <row r="216" spans="7:11" x14ac:dyDescent="0.25">
      <c r="G216">
        <v>10209</v>
      </c>
      <c r="H216" s="2">
        <v>42309.134085648147</v>
      </c>
      <c r="I216" t="s">
        <v>7</v>
      </c>
      <c r="J216" t="s">
        <v>92</v>
      </c>
      <c r="K216" s="6">
        <v>47423.55</v>
      </c>
    </row>
    <row r="217" spans="7:11" x14ac:dyDescent="0.25">
      <c r="G217">
        <v>10210</v>
      </c>
      <c r="H217" s="2">
        <v>42186.803749999999</v>
      </c>
      <c r="I217" t="s">
        <v>52</v>
      </c>
      <c r="J217" t="s">
        <v>180</v>
      </c>
      <c r="K217" s="6">
        <v>6402.9</v>
      </c>
    </row>
    <row r="218" spans="7:11" x14ac:dyDescent="0.25">
      <c r="G218">
        <v>10211</v>
      </c>
      <c r="H218" s="2">
        <v>42261.528379629628</v>
      </c>
      <c r="I218" t="s">
        <v>11</v>
      </c>
      <c r="J218" t="s">
        <v>181</v>
      </c>
      <c r="K218" s="6">
        <v>80576.63</v>
      </c>
    </row>
    <row r="219" spans="7:11" x14ac:dyDescent="0.25">
      <c r="G219">
        <v>10212</v>
      </c>
      <c r="H219" s="2">
        <v>42220.998935185184</v>
      </c>
      <c r="I219" t="s">
        <v>23</v>
      </c>
      <c r="J219" t="s">
        <v>182</v>
      </c>
      <c r="K219" s="6">
        <v>41875.9</v>
      </c>
    </row>
    <row r="220" spans="7:11" x14ac:dyDescent="0.25">
      <c r="G220">
        <v>10213</v>
      </c>
      <c r="H220" s="2">
        <v>42300.559791666667</v>
      </c>
      <c r="I220" t="s">
        <v>35</v>
      </c>
      <c r="J220" t="s">
        <v>183</v>
      </c>
      <c r="K220" s="6">
        <v>79343.289999999994</v>
      </c>
    </row>
    <row r="221" spans="7:11" x14ac:dyDescent="0.25">
      <c r="G221">
        <v>10214</v>
      </c>
      <c r="H221" s="2">
        <v>42250.655798611115</v>
      </c>
      <c r="I221" t="s">
        <v>40</v>
      </c>
      <c r="J221" t="s">
        <v>184</v>
      </c>
      <c r="K221" s="6">
        <v>58990.99</v>
      </c>
    </row>
    <row r="222" spans="7:11" x14ac:dyDescent="0.25">
      <c r="G222">
        <v>10215</v>
      </c>
      <c r="H222" s="2">
        <v>42298.591145833336</v>
      </c>
      <c r="I222" t="s">
        <v>38</v>
      </c>
      <c r="J222" t="s">
        <v>185</v>
      </c>
      <c r="K222" s="6">
        <v>64364.31</v>
      </c>
    </row>
    <row r="223" spans="7:11" x14ac:dyDescent="0.25">
      <c r="G223">
        <v>10216</v>
      </c>
      <c r="H223" s="2">
        <v>42152.261435185188</v>
      </c>
      <c r="I223" t="s">
        <v>66</v>
      </c>
      <c r="J223" t="s">
        <v>93</v>
      </c>
      <c r="K223" s="6">
        <v>12183.09</v>
      </c>
    </row>
    <row r="224" spans="7:11" x14ac:dyDescent="0.25">
      <c r="G224">
        <v>10217</v>
      </c>
      <c r="H224" s="2">
        <v>42071.718518518515</v>
      </c>
      <c r="I224" t="s">
        <v>11</v>
      </c>
      <c r="J224" t="s">
        <v>186</v>
      </c>
      <c r="K224" s="6">
        <v>31802.11</v>
      </c>
    </row>
    <row r="225" spans="7:11" x14ac:dyDescent="0.25">
      <c r="G225">
        <v>10218</v>
      </c>
      <c r="H225" s="2">
        <v>42028.006898148145</v>
      </c>
      <c r="I225" t="s">
        <v>35</v>
      </c>
      <c r="J225" t="s">
        <v>48</v>
      </c>
      <c r="K225" s="6">
        <v>61175.27</v>
      </c>
    </row>
    <row r="226" spans="7:11" x14ac:dyDescent="0.25">
      <c r="G226">
        <v>10219</v>
      </c>
      <c r="H226" s="2">
        <v>42048.839895833335</v>
      </c>
      <c r="I226" t="s">
        <v>11</v>
      </c>
      <c r="J226" t="s">
        <v>152</v>
      </c>
      <c r="K226" s="6">
        <v>79728.38</v>
      </c>
    </row>
    <row r="227" spans="7:11" x14ac:dyDescent="0.25">
      <c r="G227">
        <v>10220</v>
      </c>
      <c r="H227" s="2">
        <v>42296.840613425928</v>
      </c>
      <c r="I227" t="s">
        <v>9</v>
      </c>
      <c r="J227" t="s">
        <v>187</v>
      </c>
      <c r="K227" s="6">
        <v>48209.75</v>
      </c>
    </row>
    <row r="228" spans="7:11" x14ac:dyDescent="0.25">
      <c r="G228">
        <v>10221</v>
      </c>
      <c r="H228" s="2">
        <v>42270.705335648148</v>
      </c>
      <c r="I228" t="s">
        <v>17</v>
      </c>
      <c r="J228" t="s">
        <v>188</v>
      </c>
      <c r="K228" s="6">
        <v>1699.21</v>
      </c>
    </row>
    <row r="229" spans="7:11" x14ac:dyDescent="0.25">
      <c r="G229">
        <v>10222</v>
      </c>
      <c r="H229" s="2">
        <v>42267.943611111114</v>
      </c>
      <c r="I229" t="s">
        <v>5</v>
      </c>
      <c r="J229" t="s">
        <v>189</v>
      </c>
      <c r="K229" s="6">
        <v>88786.47</v>
      </c>
    </row>
    <row r="230" spans="7:11" x14ac:dyDescent="0.25">
      <c r="G230">
        <v>10223</v>
      </c>
      <c r="H230" s="2">
        <v>42322.211076388892</v>
      </c>
      <c r="I230" t="s">
        <v>52</v>
      </c>
      <c r="J230" t="s">
        <v>190</v>
      </c>
      <c r="K230" s="6">
        <v>87089.919999999998</v>
      </c>
    </row>
    <row r="231" spans="7:11" x14ac:dyDescent="0.25">
      <c r="G231">
        <v>10224</v>
      </c>
      <c r="H231" s="2">
        <v>42024.640324074076</v>
      </c>
      <c r="I231" t="s">
        <v>61</v>
      </c>
      <c r="J231" t="s">
        <v>139</v>
      </c>
      <c r="K231" s="6">
        <v>96063.05</v>
      </c>
    </row>
    <row r="232" spans="7:11" x14ac:dyDescent="0.25">
      <c r="G232">
        <v>10225</v>
      </c>
      <c r="H232" s="2">
        <v>42096.952824074076</v>
      </c>
      <c r="I232" t="s">
        <v>29</v>
      </c>
      <c r="J232" t="s">
        <v>165</v>
      </c>
      <c r="K232" s="6">
        <v>58424.29</v>
      </c>
    </row>
    <row r="233" spans="7:11" x14ac:dyDescent="0.25">
      <c r="G233">
        <v>10226</v>
      </c>
      <c r="H233" s="2">
        <v>42014.241527777776</v>
      </c>
      <c r="I233" t="s">
        <v>61</v>
      </c>
      <c r="J233" t="s">
        <v>132</v>
      </c>
      <c r="K233" s="6">
        <v>92530.880000000005</v>
      </c>
    </row>
    <row r="234" spans="7:11" x14ac:dyDescent="0.25">
      <c r="G234">
        <v>10227</v>
      </c>
      <c r="H234" s="2">
        <v>42310.725324074076</v>
      </c>
      <c r="I234" t="s">
        <v>26</v>
      </c>
      <c r="J234" t="s">
        <v>191</v>
      </c>
      <c r="K234" s="6">
        <v>31142.19</v>
      </c>
    </row>
    <row r="235" spans="7:11" x14ac:dyDescent="0.25">
      <c r="G235">
        <v>10228</v>
      </c>
      <c r="H235" s="2">
        <v>42102.441076388888</v>
      </c>
      <c r="I235" t="s">
        <v>52</v>
      </c>
      <c r="J235" t="s">
        <v>31</v>
      </c>
      <c r="K235" s="6">
        <v>98439.56</v>
      </c>
    </row>
    <row r="236" spans="7:11" x14ac:dyDescent="0.25">
      <c r="G236">
        <v>10229</v>
      </c>
      <c r="H236" s="2">
        <v>42075.875092592592</v>
      </c>
      <c r="I236" t="s">
        <v>38</v>
      </c>
      <c r="J236" t="s">
        <v>192</v>
      </c>
      <c r="K236" s="6">
        <v>33588.519999999997</v>
      </c>
    </row>
    <row r="237" spans="7:11" x14ac:dyDescent="0.25">
      <c r="G237">
        <v>10230</v>
      </c>
      <c r="H237" s="2">
        <v>42159.768993055557</v>
      </c>
      <c r="I237" t="s">
        <v>26</v>
      </c>
      <c r="J237" t="s">
        <v>193</v>
      </c>
      <c r="K237" s="6">
        <v>14468.98</v>
      </c>
    </row>
    <row r="238" spans="7:11" x14ac:dyDescent="0.25">
      <c r="G238">
        <v>10231</v>
      </c>
      <c r="H238" s="2">
        <v>42304.578634259262</v>
      </c>
      <c r="I238" t="s">
        <v>45</v>
      </c>
      <c r="J238" t="s">
        <v>194</v>
      </c>
      <c r="K238" s="6">
        <v>91738.94</v>
      </c>
    </row>
    <row r="239" spans="7:11" x14ac:dyDescent="0.25">
      <c r="G239">
        <v>10232</v>
      </c>
      <c r="H239" s="2">
        <v>42043.957071759258</v>
      </c>
      <c r="I239" t="s">
        <v>52</v>
      </c>
      <c r="J239" t="s">
        <v>195</v>
      </c>
      <c r="K239" s="6">
        <v>71479.899999999994</v>
      </c>
    </row>
    <row r="240" spans="7:11" x14ac:dyDescent="0.25">
      <c r="G240">
        <v>10233</v>
      </c>
      <c r="H240" s="2">
        <v>42033.090486111112</v>
      </c>
      <c r="I240" t="s">
        <v>5</v>
      </c>
      <c r="J240" t="s">
        <v>159</v>
      </c>
      <c r="K240" s="6">
        <v>72730.559999999998</v>
      </c>
    </row>
    <row r="241" spans="7:11" x14ac:dyDescent="0.25">
      <c r="G241">
        <v>10234</v>
      </c>
      <c r="H241" s="2">
        <v>42079.133738425924</v>
      </c>
      <c r="I241" t="s">
        <v>13</v>
      </c>
      <c r="J241" t="s">
        <v>106</v>
      </c>
      <c r="K241" s="6">
        <v>51325.85</v>
      </c>
    </row>
    <row r="242" spans="7:11" x14ac:dyDescent="0.25">
      <c r="G242">
        <v>10235</v>
      </c>
      <c r="H242" s="2">
        <v>42078.232361111113</v>
      </c>
      <c r="I242" t="s">
        <v>13</v>
      </c>
      <c r="J242" t="s">
        <v>196</v>
      </c>
      <c r="K242" s="6">
        <v>33631.01</v>
      </c>
    </row>
    <row r="243" spans="7:11" x14ac:dyDescent="0.25">
      <c r="G243">
        <v>10236</v>
      </c>
      <c r="H243" s="2">
        <v>42117.427453703705</v>
      </c>
      <c r="I243" t="s">
        <v>7</v>
      </c>
      <c r="J243" t="s">
        <v>197</v>
      </c>
      <c r="K243" s="6">
        <v>26331.58</v>
      </c>
    </row>
    <row r="244" spans="7:11" x14ac:dyDescent="0.25">
      <c r="G244">
        <v>10237</v>
      </c>
      <c r="H244" s="2">
        <v>42152.436284722222</v>
      </c>
      <c r="I244" t="s">
        <v>61</v>
      </c>
      <c r="J244" t="s">
        <v>59</v>
      </c>
      <c r="K244" s="6">
        <v>67887.17</v>
      </c>
    </row>
    <row r="245" spans="7:11" x14ac:dyDescent="0.25">
      <c r="G245">
        <v>10238</v>
      </c>
      <c r="H245" s="2">
        <v>42032.453449074077</v>
      </c>
      <c r="I245" t="s">
        <v>52</v>
      </c>
      <c r="J245" t="s">
        <v>198</v>
      </c>
      <c r="K245" s="6">
        <v>71003.03</v>
      </c>
    </row>
    <row r="246" spans="7:11" x14ac:dyDescent="0.25">
      <c r="G246">
        <v>10239</v>
      </c>
      <c r="H246" s="2">
        <v>42068.855902777781</v>
      </c>
      <c r="I246" t="s">
        <v>11</v>
      </c>
      <c r="J246" t="s">
        <v>199</v>
      </c>
      <c r="K246" s="6">
        <v>20306.900000000001</v>
      </c>
    </row>
    <row r="247" spans="7:11" x14ac:dyDescent="0.25">
      <c r="G247">
        <v>10240</v>
      </c>
      <c r="H247" s="2">
        <v>42208.392997685187</v>
      </c>
      <c r="I247" t="s">
        <v>45</v>
      </c>
      <c r="J247" t="s">
        <v>200</v>
      </c>
      <c r="K247" s="6">
        <v>75274.23</v>
      </c>
    </row>
    <row r="248" spans="7:11" x14ac:dyDescent="0.25">
      <c r="G248">
        <v>10241</v>
      </c>
      <c r="H248" s="2">
        <v>42170.149212962962</v>
      </c>
      <c r="I248" t="s">
        <v>11</v>
      </c>
      <c r="J248" t="s">
        <v>151</v>
      </c>
      <c r="K248" s="6">
        <v>97532.14</v>
      </c>
    </row>
    <row r="249" spans="7:11" x14ac:dyDescent="0.25">
      <c r="G249">
        <v>10242</v>
      </c>
      <c r="H249" s="2">
        <v>42325.558576388888</v>
      </c>
      <c r="I249" t="s">
        <v>23</v>
      </c>
      <c r="J249" t="s">
        <v>112</v>
      </c>
      <c r="K249" s="6">
        <v>83291.679999999993</v>
      </c>
    </row>
    <row r="250" spans="7:11" x14ac:dyDescent="0.25">
      <c r="G250">
        <v>10243</v>
      </c>
      <c r="H250" s="2">
        <v>42141.338900462964</v>
      </c>
      <c r="I250" t="s">
        <v>23</v>
      </c>
      <c r="J250" t="s">
        <v>101</v>
      </c>
      <c r="K250" s="6">
        <v>92224.31</v>
      </c>
    </row>
    <row r="251" spans="7:11" x14ac:dyDescent="0.25">
      <c r="G251">
        <v>10244</v>
      </c>
      <c r="H251" s="2">
        <v>42163.588252314818</v>
      </c>
      <c r="I251" t="s">
        <v>45</v>
      </c>
      <c r="J251" t="s">
        <v>201</v>
      </c>
      <c r="K251" s="6">
        <v>47580.08</v>
      </c>
    </row>
    <row r="252" spans="7:11" x14ac:dyDescent="0.25">
      <c r="G252">
        <v>10245</v>
      </c>
      <c r="H252" s="2">
        <v>42281.839502314811</v>
      </c>
      <c r="I252" t="s">
        <v>15</v>
      </c>
      <c r="J252" t="s">
        <v>115</v>
      </c>
      <c r="K252" s="6">
        <v>82672.45</v>
      </c>
    </row>
    <row r="253" spans="7:11" x14ac:dyDescent="0.25">
      <c r="G253">
        <v>10246</v>
      </c>
      <c r="H253" s="2">
        <v>42305.965914351851</v>
      </c>
      <c r="I253" t="s">
        <v>23</v>
      </c>
      <c r="J253" t="s">
        <v>154</v>
      </c>
      <c r="K253" s="6">
        <v>97669.18</v>
      </c>
    </row>
    <row r="254" spans="7:11" x14ac:dyDescent="0.25">
      <c r="G254">
        <v>10247</v>
      </c>
      <c r="H254" s="2">
        <v>42286.89806712963</v>
      </c>
      <c r="I254" t="s">
        <v>7</v>
      </c>
      <c r="J254" t="s">
        <v>202</v>
      </c>
      <c r="K254" s="6">
        <v>38740.94</v>
      </c>
    </row>
    <row r="255" spans="7:11" x14ac:dyDescent="0.25">
      <c r="G255">
        <v>10248</v>
      </c>
      <c r="H255" s="2">
        <v>42117.056122685186</v>
      </c>
      <c r="I255" t="s">
        <v>38</v>
      </c>
      <c r="J255" t="s">
        <v>203</v>
      </c>
      <c r="K255" s="6">
        <v>70859.73</v>
      </c>
    </row>
    <row r="256" spans="7:11" x14ac:dyDescent="0.25">
      <c r="G256">
        <v>10249</v>
      </c>
      <c r="H256" s="2">
        <v>42115.652430555558</v>
      </c>
      <c r="I256" t="s">
        <v>17</v>
      </c>
      <c r="J256" t="s">
        <v>28</v>
      </c>
      <c r="K256" s="6">
        <v>39601.51</v>
      </c>
    </row>
    <row r="257" spans="7:11" x14ac:dyDescent="0.25">
      <c r="G257">
        <v>10250</v>
      </c>
      <c r="H257" s="2">
        <v>42329.222719907404</v>
      </c>
      <c r="I257" t="s">
        <v>40</v>
      </c>
      <c r="J257" t="s">
        <v>122</v>
      </c>
      <c r="K257" s="6">
        <v>28220.09</v>
      </c>
    </row>
    <row r="258" spans="7:11" x14ac:dyDescent="0.25">
      <c r="G258">
        <v>10251</v>
      </c>
      <c r="H258" s="2">
        <v>42248.221701388888</v>
      </c>
      <c r="I258" t="s">
        <v>9</v>
      </c>
      <c r="J258" t="s">
        <v>159</v>
      </c>
      <c r="K258" s="6">
        <v>42474.36</v>
      </c>
    </row>
    <row r="259" spans="7:11" x14ac:dyDescent="0.25">
      <c r="G259">
        <v>10252</v>
      </c>
      <c r="H259" s="2">
        <v>42088.522604166668</v>
      </c>
      <c r="I259" t="s">
        <v>40</v>
      </c>
      <c r="J259" t="s">
        <v>204</v>
      </c>
      <c r="K259" s="6">
        <v>45679.11</v>
      </c>
    </row>
    <row r="260" spans="7:11" x14ac:dyDescent="0.25">
      <c r="G260">
        <v>10253</v>
      </c>
      <c r="H260" s="2">
        <v>42348.246724537035</v>
      </c>
      <c r="I260" t="s">
        <v>35</v>
      </c>
      <c r="J260" t="s">
        <v>205</v>
      </c>
      <c r="K260" s="6">
        <v>75983.839999999997</v>
      </c>
    </row>
    <row r="261" spans="7:11" x14ac:dyDescent="0.25">
      <c r="G261">
        <v>10254</v>
      </c>
      <c r="H261" s="2">
        <v>42029.56355324074</v>
      </c>
      <c r="I261" t="s">
        <v>7</v>
      </c>
      <c r="J261" t="s">
        <v>125</v>
      </c>
      <c r="K261" s="6">
        <v>30109.03</v>
      </c>
    </row>
    <row r="262" spans="7:11" x14ac:dyDescent="0.25">
      <c r="G262">
        <v>10255</v>
      </c>
      <c r="H262" s="2">
        <v>42311.213680555556</v>
      </c>
      <c r="I262" t="s">
        <v>26</v>
      </c>
      <c r="J262" t="s">
        <v>43</v>
      </c>
      <c r="K262" s="6">
        <v>47740.65</v>
      </c>
    </row>
    <row r="263" spans="7:11" x14ac:dyDescent="0.25">
      <c r="G263">
        <v>10256</v>
      </c>
      <c r="H263" s="2">
        <v>42013.605219907404</v>
      </c>
      <c r="I263" t="s">
        <v>17</v>
      </c>
      <c r="J263" t="s">
        <v>206</v>
      </c>
      <c r="K263" s="6">
        <v>31311.81</v>
      </c>
    </row>
    <row r="264" spans="7:11" x14ac:dyDescent="0.25">
      <c r="G264">
        <v>10257</v>
      </c>
      <c r="H264" s="2">
        <v>42336.390659722223</v>
      </c>
      <c r="I264" t="s">
        <v>40</v>
      </c>
      <c r="J264" t="s">
        <v>151</v>
      </c>
      <c r="K264" s="6">
        <v>2400.84</v>
      </c>
    </row>
    <row r="265" spans="7:11" x14ac:dyDescent="0.25">
      <c r="G265">
        <v>10258</v>
      </c>
      <c r="H265" s="2">
        <v>42300.707303240742</v>
      </c>
      <c r="I265" t="s">
        <v>15</v>
      </c>
      <c r="J265" t="s">
        <v>207</v>
      </c>
      <c r="K265" s="6">
        <v>49580.01</v>
      </c>
    </row>
    <row r="266" spans="7:11" x14ac:dyDescent="0.25">
      <c r="G266">
        <v>10259</v>
      </c>
      <c r="H266" s="2">
        <v>42107.148599537039</v>
      </c>
      <c r="I266" t="s">
        <v>9</v>
      </c>
      <c r="J266" t="s">
        <v>208</v>
      </c>
      <c r="K266" s="6">
        <v>73734.179999999993</v>
      </c>
    </row>
    <row r="267" spans="7:11" x14ac:dyDescent="0.25">
      <c r="G267">
        <v>10260</v>
      </c>
      <c r="H267" s="2">
        <v>42093.150810185187</v>
      </c>
      <c r="I267" t="s">
        <v>17</v>
      </c>
      <c r="J267" t="s">
        <v>209</v>
      </c>
      <c r="K267" s="6">
        <v>37677.360000000001</v>
      </c>
    </row>
    <row r="268" spans="7:11" x14ac:dyDescent="0.25">
      <c r="G268">
        <v>10261</v>
      </c>
      <c r="H268" s="2">
        <v>42340.909351851849</v>
      </c>
      <c r="I268" t="s">
        <v>40</v>
      </c>
      <c r="J268" t="s">
        <v>210</v>
      </c>
      <c r="K268" s="6">
        <v>65705</v>
      </c>
    </row>
    <row r="269" spans="7:11" x14ac:dyDescent="0.25">
      <c r="G269">
        <v>10262</v>
      </c>
      <c r="H269" s="2">
        <v>42044.311608796299</v>
      </c>
      <c r="I269" t="s">
        <v>45</v>
      </c>
      <c r="J269" t="s">
        <v>211</v>
      </c>
      <c r="K269" s="6">
        <v>22169.97</v>
      </c>
    </row>
    <row r="270" spans="7:11" x14ac:dyDescent="0.25">
      <c r="G270">
        <v>10263</v>
      </c>
      <c r="H270" s="2">
        <v>42363.976909722223</v>
      </c>
      <c r="I270" t="s">
        <v>9</v>
      </c>
      <c r="J270" t="s">
        <v>60</v>
      </c>
      <c r="K270" s="6">
        <v>48676.78</v>
      </c>
    </row>
    <row r="271" spans="7:11" x14ac:dyDescent="0.25">
      <c r="G271">
        <v>10264</v>
      </c>
      <c r="H271" s="2">
        <v>42132.565312500003</v>
      </c>
      <c r="I271" t="s">
        <v>5</v>
      </c>
      <c r="J271" t="s">
        <v>212</v>
      </c>
      <c r="K271" s="6">
        <v>35134.639999999999</v>
      </c>
    </row>
    <row r="272" spans="7:11" x14ac:dyDescent="0.25">
      <c r="G272">
        <v>10265</v>
      </c>
      <c r="H272" s="2">
        <v>42239.64366898148</v>
      </c>
      <c r="I272" t="s">
        <v>61</v>
      </c>
      <c r="J272" t="s">
        <v>46</v>
      </c>
      <c r="K272" s="6">
        <v>12468.87</v>
      </c>
    </row>
    <row r="273" spans="7:11" x14ac:dyDescent="0.25">
      <c r="G273">
        <v>10266</v>
      </c>
      <c r="H273" s="2">
        <v>42114.604398148149</v>
      </c>
      <c r="I273" t="s">
        <v>7</v>
      </c>
      <c r="J273" t="s">
        <v>181</v>
      </c>
      <c r="K273" s="6">
        <v>37009.550000000003</v>
      </c>
    </row>
    <row r="274" spans="7:11" x14ac:dyDescent="0.25">
      <c r="G274">
        <v>10267</v>
      </c>
      <c r="H274" s="2">
        <v>42227.081921296296</v>
      </c>
      <c r="I274" t="s">
        <v>29</v>
      </c>
      <c r="J274" t="s">
        <v>37</v>
      </c>
      <c r="K274" s="6">
        <v>55749.25</v>
      </c>
    </row>
    <row r="275" spans="7:11" x14ac:dyDescent="0.25">
      <c r="G275">
        <v>10268</v>
      </c>
      <c r="H275" s="2">
        <v>42037.713750000003</v>
      </c>
      <c r="I275" t="s">
        <v>45</v>
      </c>
      <c r="J275" t="s">
        <v>213</v>
      </c>
      <c r="K275" s="6">
        <v>53833.38</v>
      </c>
    </row>
    <row r="276" spans="7:11" x14ac:dyDescent="0.25">
      <c r="G276">
        <v>10269</v>
      </c>
      <c r="H276" s="2">
        <v>42282.825462962966</v>
      </c>
      <c r="I276" t="s">
        <v>26</v>
      </c>
      <c r="J276" t="s">
        <v>183</v>
      </c>
      <c r="K276" s="6">
        <v>42976.34</v>
      </c>
    </row>
    <row r="277" spans="7:11" x14ac:dyDescent="0.25">
      <c r="G277">
        <v>10270</v>
      </c>
      <c r="H277" s="2">
        <v>42259.152662037035</v>
      </c>
      <c r="I277" t="s">
        <v>11</v>
      </c>
      <c r="J277" t="s">
        <v>214</v>
      </c>
      <c r="K277" s="6">
        <v>4643.0600000000004</v>
      </c>
    </row>
    <row r="278" spans="7:11" x14ac:dyDescent="0.25">
      <c r="G278">
        <v>10271</v>
      </c>
      <c r="H278" s="2">
        <v>42151.075995370367</v>
      </c>
      <c r="I278" t="s">
        <v>35</v>
      </c>
      <c r="J278" t="s">
        <v>215</v>
      </c>
      <c r="K278" s="6">
        <v>41174.410000000003</v>
      </c>
    </row>
    <row r="279" spans="7:11" x14ac:dyDescent="0.25">
      <c r="G279">
        <v>10272</v>
      </c>
      <c r="H279" s="2">
        <v>42221.901319444441</v>
      </c>
      <c r="I279" t="s">
        <v>52</v>
      </c>
      <c r="J279" t="s">
        <v>151</v>
      </c>
      <c r="K279" s="6">
        <v>23346.82</v>
      </c>
    </row>
    <row r="280" spans="7:11" x14ac:dyDescent="0.25">
      <c r="G280">
        <v>10273</v>
      </c>
      <c r="H280" s="2">
        <v>42233.791608796295</v>
      </c>
      <c r="I280" t="s">
        <v>29</v>
      </c>
      <c r="J280" t="s">
        <v>57</v>
      </c>
      <c r="K280" s="6">
        <v>69618.2</v>
      </c>
    </row>
    <row r="281" spans="7:11" x14ac:dyDescent="0.25">
      <c r="G281">
        <v>10274</v>
      </c>
      <c r="H281" s="2">
        <v>42214.276550925926</v>
      </c>
      <c r="I281" t="s">
        <v>13</v>
      </c>
      <c r="J281" t="s">
        <v>216</v>
      </c>
      <c r="K281" s="6">
        <v>1843.53</v>
      </c>
    </row>
    <row r="282" spans="7:11" x14ac:dyDescent="0.25">
      <c r="G282">
        <v>10275</v>
      </c>
      <c r="H282" s="2">
        <v>42312.717037037037</v>
      </c>
      <c r="I282" t="s">
        <v>13</v>
      </c>
      <c r="J282" t="s">
        <v>46</v>
      </c>
      <c r="K282" s="6">
        <v>19868.03</v>
      </c>
    </row>
    <row r="283" spans="7:11" x14ac:dyDescent="0.25">
      <c r="G283">
        <v>10276</v>
      </c>
      <c r="H283" s="2">
        <v>42045.121006944442</v>
      </c>
      <c r="I283" t="s">
        <v>35</v>
      </c>
      <c r="J283" t="s">
        <v>217</v>
      </c>
      <c r="K283" s="6">
        <v>85603.24</v>
      </c>
    </row>
    <row r="284" spans="7:11" x14ac:dyDescent="0.25">
      <c r="G284">
        <v>10277</v>
      </c>
      <c r="H284" s="2">
        <v>42346.142048611109</v>
      </c>
      <c r="I284" t="s">
        <v>38</v>
      </c>
      <c r="J284" t="s">
        <v>132</v>
      </c>
      <c r="K284" s="6">
        <v>66916.56</v>
      </c>
    </row>
    <row r="285" spans="7:11" x14ac:dyDescent="0.25">
      <c r="G285">
        <v>10278</v>
      </c>
      <c r="H285" s="2">
        <v>42091.243356481478</v>
      </c>
      <c r="I285" t="s">
        <v>38</v>
      </c>
      <c r="J285" t="s">
        <v>91</v>
      </c>
      <c r="K285" s="6">
        <v>7514.67</v>
      </c>
    </row>
    <row r="286" spans="7:11" x14ac:dyDescent="0.25">
      <c r="G286">
        <v>10279</v>
      </c>
      <c r="H286" s="2">
        <v>42239.767962962964</v>
      </c>
      <c r="I286" t="s">
        <v>17</v>
      </c>
      <c r="J286" t="s">
        <v>57</v>
      </c>
      <c r="K286" s="6">
        <v>3023.13</v>
      </c>
    </row>
    <row r="287" spans="7:11" x14ac:dyDescent="0.25">
      <c r="G287">
        <v>10280</v>
      </c>
      <c r="H287" s="2">
        <v>42229.380185185182</v>
      </c>
      <c r="I287" t="s">
        <v>29</v>
      </c>
      <c r="J287" t="s">
        <v>218</v>
      </c>
      <c r="K287" s="6">
        <v>85252.21</v>
      </c>
    </row>
    <row r="288" spans="7:11" x14ac:dyDescent="0.25">
      <c r="G288">
        <v>10281</v>
      </c>
      <c r="H288" s="2">
        <v>42157.600393518522</v>
      </c>
      <c r="I288" t="s">
        <v>38</v>
      </c>
      <c r="J288" t="s">
        <v>219</v>
      </c>
      <c r="K288" s="6">
        <v>28480.73</v>
      </c>
    </row>
    <row r="289" spans="7:11" x14ac:dyDescent="0.25">
      <c r="G289">
        <v>10282</v>
      </c>
      <c r="H289" s="2">
        <v>42025.141250000001</v>
      </c>
      <c r="I289" t="s">
        <v>17</v>
      </c>
      <c r="J289" t="s">
        <v>186</v>
      </c>
      <c r="K289" s="6">
        <v>90475.86</v>
      </c>
    </row>
    <row r="290" spans="7:11" x14ac:dyDescent="0.25">
      <c r="G290">
        <v>10283</v>
      </c>
      <c r="H290" s="2">
        <v>42209.98537037037</v>
      </c>
      <c r="I290" t="s">
        <v>7</v>
      </c>
      <c r="J290" t="s">
        <v>220</v>
      </c>
      <c r="K290" s="6">
        <v>3492.97</v>
      </c>
    </row>
    <row r="291" spans="7:11" x14ac:dyDescent="0.25">
      <c r="G291">
        <v>10284</v>
      </c>
      <c r="H291" s="2">
        <v>42108.579756944448</v>
      </c>
      <c r="I291" t="s">
        <v>7</v>
      </c>
      <c r="J291" t="s">
        <v>31</v>
      </c>
      <c r="K291" s="6">
        <v>45466.01</v>
      </c>
    </row>
    <row r="292" spans="7:11" x14ac:dyDescent="0.25">
      <c r="G292">
        <v>10285</v>
      </c>
      <c r="H292" s="2">
        <v>42267.816504629627</v>
      </c>
      <c r="I292" t="s">
        <v>29</v>
      </c>
      <c r="J292" t="s">
        <v>145</v>
      </c>
      <c r="K292" s="6">
        <v>61229.97</v>
      </c>
    </row>
    <row r="293" spans="7:11" x14ac:dyDescent="0.25">
      <c r="G293">
        <v>10286</v>
      </c>
      <c r="H293" s="2">
        <v>42094.447731481479</v>
      </c>
      <c r="I293" t="s">
        <v>45</v>
      </c>
      <c r="J293" t="s">
        <v>106</v>
      </c>
      <c r="K293" s="6">
        <v>94980.42</v>
      </c>
    </row>
    <row r="294" spans="7:11" x14ac:dyDescent="0.25">
      <c r="G294">
        <v>10287</v>
      </c>
      <c r="H294" s="2">
        <v>42234.742002314815</v>
      </c>
      <c r="I294" t="s">
        <v>40</v>
      </c>
      <c r="J294" t="s">
        <v>127</v>
      </c>
      <c r="K294" s="6">
        <v>14934.27</v>
      </c>
    </row>
    <row r="295" spans="7:11" x14ac:dyDescent="0.25">
      <c r="G295">
        <v>10288</v>
      </c>
      <c r="H295" s="2">
        <v>42236.37709490741</v>
      </c>
      <c r="I295" t="s">
        <v>45</v>
      </c>
      <c r="J295" t="s">
        <v>32</v>
      </c>
      <c r="K295" s="6">
        <v>44538.58</v>
      </c>
    </row>
    <row r="296" spans="7:11" x14ac:dyDescent="0.25">
      <c r="G296">
        <v>10289</v>
      </c>
      <c r="H296" s="2">
        <v>42037.476307870369</v>
      </c>
      <c r="I296" t="s">
        <v>9</v>
      </c>
      <c r="J296" t="s">
        <v>221</v>
      </c>
      <c r="K296" s="6">
        <v>85438.81</v>
      </c>
    </row>
    <row r="297" spans="7:11" x14ac:dyDescent="0.25">
      <c r="G297">
        <v>10290</v>
      </c>
      <c r="H297" s="2">
        <v>42006.394548611112</v>
      </c>
      <c r="I297" t="s">
        <v>20</v>
      </c>
      <c r="J297" t="s">
        <v>81</v>
      </c>
      <c r="K297" s="6">
        <v>84860.76</v>
      </c>
    </row>
    <row r="298" spans="7:11" x14ac:dyDescent="0.25">
      <c r="G298">
        <v>10291</v>
      </c>
      <c r="H298" s="2">
        <v>42178.881493055553</v>
      </c>
      <c r="I298" t="s">
        <v>26</v>
      </c>
      <c r="J298" t="s">
        <v>41</v>
      </c>
      <c r="K298" s="6">
        <v>10861.98</v>
      </c>
    </row>
    <row r="299" spans="7:11" x14ac:dyDescent="0.25">
      <c r="G299">
        <v>10292</v>
      </c>
      <c r="H299" s="2">
        <v>42043.670914351853</v>
      </c>
      <c r="I299" t="s">
        <v>66</v>
      </c>
      <c r="J299" t="s">
        <v>42</v>
      </c>
      <c r="K299" s="6">
        <v>51895.29</v>
      </c>
    </row>
    <row r="300" spans="7:11" x14ac:dyDescent="0.25">
      <c r="G300">
        <v>10293</v>
      </c>
      <c r="H300" s="2">
        <v>42215.362013888887</v>
      </c>
      <c r="I300" t="s">
        <v>9</v>
      </c>
      <c r="J300" t="s">
        <v>155</v>
      </c>
      <c r="K300" s="6">
        <v>38329.29</v>
      </c>
    </row>
    <row r="301" spans="7:11" x14ac:dyDescent="0.25">
      <c r="G301">
        <v>10294</v>
      </c>
      <c r="H301" s="2">
        <v>42089.886979166666</v>
      </c>
      <c r="I301" t="s">
        <v>20</v>
      </c>
      <c r="J301" t="s">
        <v>222</v>
      </c>
      <c r="K301" s="6">
        <v>67639.55</v>
      </c>
    </row>
    <row r="302" spans="7:11" x14ac:dyDescent="0.25">
      <c r="G302">
        <v>10295</v>
      </c>
      <c r="H302" s="2">
        <v>42036.932962962965</v>
      </c>
      <c r="I302" t="s">
        <v>13</v>
      </c>
      <c r="J302" t="s">
        <v>95</v>
      </c>
      <c r="K302" s="6">
        <v>69793.45</v>
      </c>
    </row>
    <row r="303" spans="7:11" x14ac:dyDescent="0.25">
      <c r="G303">
        <v>10296</v>
      </c>
      <c r="H303" s="2">
        <v>42057.406597222223</v>
      </c>
      <c r="I303" t="s">
        <v>20</v>
      </c>
      <c r="J303" t="s">
        <v>185</v>
      </c>
      <c r="K303" s="6">
        <v>76472.55</v>
      </c>
    </row>
    <row r="304" spans="7:11" x14ac:dyDescent="0.25">
      <c r="G304">
        <v>10297</v>
      </c>
      <c r="H304" s="2">
        <v>42229.116539351853</v>
      </c>
      <c r="I304" t="s">
        <v>35</v>
      </c>
      <c r="J304" t="s">
        <v>203</v>
      </c>
      <c r="K304" s="6">
        <v>62249.86</v>
      </c>
    </row>
    <row r="305" spans="7:11" x14ac:dyDescent="0.25">
      <c r="G305">
        <v>10298</v>
      </c>
      <c r="H305" s="2">
        <v>42034.841307870367</v>
      </c>
      <c r="I305" t="s">
        <v>23</v>
      </c>
      <c r="J305" t="s">
        <v>223</v>
      </c>
      <c r="K305" s="6">
        <v>14353.59</v>
      </c>
    </row>
    <row r="306" spans="7:11" x14ac:dyDescent="0.25">
      <c r="G306">
        <v>10299</v>
      </c>
      <c r="H306" s="2">
        <v>42143.946469907409</v>
      </c>
      <c r="I306" t="s">
        <v>23</v>
      </c>
      <c r="J306" t="s">
        <v>224</v>
      </c>
      <c r="K306" s="6">
        <v>43694.99</v>
      </c>
    </row>
    <row r="307" spans="7:11" x14ac:dyDescent="0.25">
      <c r="G307">
        <v>10300</v>
      </c>
      <c r="H307" s="2">
        <v>42337.681516203702</v>
      </c>
      <c r="I307" t="s">
        <v>29</v>
      </c>
      <c r="J307" t="s">
        <v>225</v>
      </c>
      <c r="K307" s="6">
        <v>98216.79</v>
      </c>
    </row>
    <row r="308" spans="7:11" x14ac:dyDescent="0.25">
      <c r="G308">
        <v>10301</v>
      </c>
      <c r="H308" s="2">
        <v>42245.04787037037</v>
      </c>
      <c r="I308" t="s">
        <v>26</v>
      </c>
      <c r="J308" t="s">
        <v>226</v>
      </c>
      <c r="K308" s="6">
        <v>83821.09</v>
      </c>
    </row>
    <row r="309" spans="7:11" x14ac:dyDescent="0.25">
      <c r="G309">
        <v>10302</v>
      </c>
      <c r="H309" s="2">
        <v>42303.804479166669</v>
      </c>
      <c r="I309" t="s">
        <v>5</v>
      </c>
      <c r="J309" t="s">
        <v>138</v>
      </c>
      <c r="K309" s="6">
        <v>84708.800000000003</v>
      </c>
    </row>
    <row r="310" spans="7:11" x14ac:dyDescent="0.25">
      <c r="G310">
        <v>10303</v>
      </c>
      <c r="H310" s="2">
        <v>42186.452523148146</v>
      </c>
      <c r="I310" t="s">
        <v>23</v>
      </c>
      <c r="J310" t="s">
        <v>88</v>
      </c>
      <c r="K310" s="6">
        <v>54487.53</v>
      </c>
    </row>
    <row r="311" spans="7:11" x14ac:dyDescent="0.25">
      <c r="G311">
        <v>10304</v>
      </c>
      <c r="H311" s="2">
        <v>42098.792291666665</v>
      </c>
      <c r="I311" t="s">
        <v>45</v>
      </c>
      <c r="J311" t="s">
        <v>227</v>
      </c>
      <c r="K311" s="6">
        <v>23231.25</v>
      </c>
    </row>
    <row r="312" spans="7:11" x14ac:dyDescent="0.25">
      <c r="G312">
        <v>10305</v>
      </c>
      <c r="H312" s="2">
        <v>42351.888599537036</v>
      </c>
      <c r="I312" t="s">
        <v>9</v>
      </c>
      <c r="J312" t="s">
        <v>228</v>
      </c>
      <c r="K312" s="6">
        <v>52176.62</v>
      </c>
    </row>
    <row r="313" spans="7:11" x14ac:dyDescent="0.25">
      <c r="G313">
        <v>10306</v>
      </c>
      <c r="H313" s="2">
        <v>42067.334826388891</v>
      </c>
      <c r="I313" t="s">
        <v>45</v>
      </c>
      <c r="J313" t="s">
        <v>229</v>
      </c>
      <c r="K313" s="6">
        <v>95628.26</v>
      </c>
    </row>
    <row r="314" spans="7:11" x14ac:dyDescent="0.25">
      <c r="G314">
        <v>10307</v>
      </c>
      <c r="H314" s="2">
        <v>42223.568298611113</v>
      </c>
      <c r="I314" t="s">
        <v>40</v>
      </c>
      <c r="J314" t="s">
        <v>230</v>
      </c>
      <c r="K314" s="6">
        <v>49626.61</v>
      </c>
    </row>
    <row r="315" spans="7:11" x14ac:dyDescent="0.25">
      <c r="G315">
        <v>10308</v>
      </c>
      <c r="H315" s="2">
        <v>42187.463368055556</v>
      </c>
      <c r="I315" t="s">
        <v>7</v>
      </c>
      <c r="J315" t="s">
        <v>78</v>
      </c>
      <c r="K315" s="6">
        <v>29881.42</v>
      </c>
    </row>
    <row r="316" spans="7:11" x14ac:dyDescent="0.25">
      <c r="G316">
        <v>10309</v>
      </c>
      <c r="H316" s="2">
        <v>42144.449675925927</v>
      </c>
      <c r="I316" t="s">
        <v>52</v>
      </c>
      <c r="J316" t="s">
        <v>231</v>
      </c>
      <c r="K316" s="6">
        <v>59824.17</v>
      </c>
    </row>
    <row r="317" spans="7:11" x14ac:dyDescent="0.25">
      <c r="G317">
        <v>10310</v>
      </c>
      <c r="H317" s="2">
        <v>42051.077800925923</v>
      </c>
      <c r="I317" t="s">
        <v>9</v>
      </c>
      <c r="J317" t="s">
        <v>25</v>
      </c>
      <c r="K317" s="6">
        <v>93427.18</v>
      </c>
    </row>
    <row r="318" spans="7:11" x14ac:dyDescent="0.25">
      <c r="G318">
        <v>10311</v>
      </c>
      <c r="H318" s="2">
        <v>42267.273449074077</v>
      </c>
      <c r="I318" t="s">
        <v>45</v>
      </c>
      <c r="J318" t="s">
        <v>232</v>
      </c>
      <c r="K318" s="6">
        <v>23345.54</v>
      </c>
    </row>
    <row r="319" spans="7:11" x14ac:dyDescent="0.25">
      <c r="G319">
        <v>10312</v>
      </c>
      <c r="H319" s="2">
        <v>42319.850381944445</v>
      </c>
      <c r="I319" t="s">
        <v>13</v>
      </c>
      <c r="J319" t="s">
        <v>233</v>
      </c>
      <c r="K319" s="6">
        <v>61496.160000000003</v>
      </c>
    </row>
    <row r="320" spans="7:11" x14ac:dyDescent="0.25">
      <c r="G320">
        <v>10313</v>
      </c>
      <c r="H320" s="2">
        <v>42207.626516203702</v>
      </c>
      <c r="I320" t="s">
        <v>40</v>
      </c>
      <c r="J320" t="s">
        <v>198</v>
      </c>
      <c r="K320" s="6">
        <v>95500.75</v>
      </c>
    </row>
    <row r="321" spans="7:11" x14ac:dyDescent="0.25">
      <c r="G321">
        <v>10314</v>
      </c>
      <c r="H321" s="2">
        <v>42082.029293981483</v>
      </c>
      <c r="I321" t="s">
        <v>45</v>
      </c>
      <c r="J321" t="s">
        <v>64</v>
      </c>
      <c r="K321" s="6">
        <v>91112.68</v>
      </c>
    </row>
    <row r="322" spans="7:11" x14ac:dyDescent="0.25">
      <c r="G322">
        <v>10315</v>
      </c>
      <c r="H322" s="2">
        <v>42239.722222222219</v>
      </c>
      <c r="I322" t="s">
        <v>38</v>
      </c>
      <c r="J322" t="s">
        <v>14</v>
      </c>
      <c r="K322" s="6">
        <v>36537.18</v>
      </c>
    </row>
    <row r="323" spans="7:11" x14ac:dyDescent="0.25">
      <c r="G323">
        <v>10316</v>
      </c>
      <c r="H323" s="2">
        <v>42169.502581018518</v>
      </c>
      <c r="I323" t="s">
        <v>29</v>
      </c>
      <c r="J323" t="s">
        <v>234</v>
      </c>
      <c r="K323" s="6">
        <v>51694.81</v>
      </c>
    </row>
    <row r="324" spans="7:11" x14ac:dyDescent="0.25">
      <c r="G324">
        <v>10317</v>
      </c>
      <c r="H324" s="2">
        <v>42261.751886574071</v>
      </c>
      <c r="I324" t="s">
        <v>45</v>
      </c>
      <c r="J324" t="s">
        <v>85</v>
      </c>
      <c r="K324" s="6">
        <v>10938.73</v>
      </c>
    </row>
    <row r="325" spans="7:11" x14ac:dyDescent="0.25">
      <c r="G325">
        <v>10318</v>
      </c>
      <c r="H325" s="2">
        <v>42132.030798611115</v>
      </c>
      <c r="I325" t="s">
        <v>5</v>
      </c>
      <c r="J325" t="s">
        <v>235</v>
      </c>
      <c r="K325" s="6">
        <v>90968.78</v>
      </c>
    </row>
    <row r="326" spans="7:11" x14ac:dyDescent="0.25">
      <c r="G326">
        <v>10319</v>
      </c>
      <c r="H326" s="2">
        <v>42032.516446759262</v>
      </c>
      <c r="I326" t="s">
        <v>66</v>
      </c>
      <c r="J326" t="s">
        <v>186</v>
      </c>
      <c r="K326" s="6">
        <v>62090.49</v>
      </c>
    </row>
    <row r="327" spans="7:11" x14ac:dyDescent="0.25">
      <c r="G327">
        <v>10320</v>
      </c>
      <c r="H327" s="2">
        <v>42205.212488425925</v>
      </c>
      <c r="I327" t="s">
        <v>23</v>
      </c>
      <c r="J327" t="s">
        <v>236</v>
      </c>
      <c r="K327" s="6">
        <v>69764.17</v>
      </c>
    </row>
    <row r="328" spans="7:11" x14ac:dyDescent="0.25">
      <c r="G328">
        <v>10321</v>
      </c>
      <c r="H328" s="2">
        <v>42131.514513888891</v>
      </c>
      <c r="I328" t="s">
        <v>5</v>
      </c>
      <c r="J328" t="s">
        <v>111</v>
      </c>
      <c r="K328" s="6">
        <v>2511.94</v>
      </c>
    </row>
    <row r="329" spans="7:11" x14ac:dyDescent="0.25">
      <c r="G329">
        <v>10322</v>
      </c>
      <c r="H329" s="2">
        <v>42120.94358796296</v>
      </c>
      <c r="I329" t="s">
        <v>45</v>
      </c>
      <c r="J329" t="s">
        <v>237</v>
      </c>
      <c r="K329" s="6">
        <v>77463.199999999997</v>
      </c>
    </row>
    <row r="330" spans="7:11" x14ac:dyDescent="0.25">
      <c r="G330">
        <v>10323</v>
      </c>
      <c r="H330" s="2">
        <v>42242.196817129632</v>
      </c>
      <c r="I330" t="s">
        <v>5</v>
      </c>
      <c r="J330" t="s">
        <v>238</v>
      </c>
      <c r="K330" s="6">
        <v>23248.67</v>
      </c>
    </row>
    <row r="331" spans="7:11" x14ac:dyDescent="0.25">
      <c r="G331">
        <v>10324</v>
      </c>
      <c r="H331" s="2">
        <v>42248.183553240742</v>
      </c>
      <c r="I331" t="s">
        <v>35</v>
      </c>
      <c r="J331" t="s">
        <v>239</v>
      </c>
      <c r="K331" s="6">
        <v>57963.97</v>
      </c>
    </row>
    <row r="332" spans="7:11" x14ac:dyDescent="0.25">
      <c r="G332">
        <v>10325</v>
      </c>
      <c r="H332" s="2">
        <v>42175.941192129627</v>
      </c>
      <c r="I332" t="s">
        <v>20</v>
      </c>
      <c r="J332" t="s">
        <v>240</v>
      </c>
      <c r="K332" s="6">
        <v>81946.67</v>
      </c>
    </row>
    <row r="333" spans="7:11" x14ac:dyDescent="0.25">
      <c r="G333">
        <v>10326</v>
      </c>
      <c r="H333" s="2">
        <v>42315.63417824074</v>
      </c>
      <c r="I333" t="s">
        <v>52</v>
      </c>
      <c r="J333" t="s">
        <v>241</v>
      </c>
      <c r="K333" s="6">
        <v>15081.65</v>
      </c>
    </row>
    <row r="334" spans="7:11" x14ac:dyDescent="0.25">
      <c r="G334">
        <v>10327</v>
      </c>
      <c r="H334" s="2">
        <v>42032.772511574076</v>
      </c>
      <c r="I334" t="s">
        <v>15</v>
      </c>
      <c r="J334" t="s">
        <v>18</v>
      </c>
      <c r="K334" s="6">
        <v>17577.310000000001</v>
      </c>
    </row>
    <row r="335" spans="7:11" x14ac:dyDescent="0.25">
      <c r="G335">
        <v>10328</v>
      </c>
      <c r="H335" s="2">
        <v>42049.911307870374</v>
      </c>
      <c r="I335" t="s">
        <v>17</v>
      </c>
      <c r="J335" t="s">
        <v>191</v>
      </c>
      <c r="K335" s="6">
        <v>30941.56</v>
      </c>
    </row>
    <row r="336" spans="7:11" x14ac:dyDescent="0.25">
      <c r="G336">
        <v>10329</v>
      </c>
      <c r="H336" s="2">
        <v>42098.893622685187</v>
      </c>
      <c r="I336" t="s">
        <v>23</v>
      </c>
      <c r="J336" t="s">
        <v>242</v>
      </c>
      <c r="K336" s="6">
        <v>2854.31</v>
      </c>
    </row>
    <row r="337" spans="7:11" x14ac:dyDescent="0.25">
      <c r="G337">
        <v>10330</v>
      </c>
      <c r="H337" s="2">
        <v>42298.919849537036</v>
      </c>
      <c r="I337" t="s">
        <v>13</v>
      </c>
      <c r="J337" t="s">
        <v>233</v>
      </c>
      <c r="K337" s="6">
        <v>72220.59</v>
      </c>
    </row>
    <row r="338" spans="7:11" x14ac:dyDescent="0.25">
      <c r="G338">
        <v>10331</v>
      </c>
      <c r="H338" s="2">
        <v>42316.010231481479</v>
      </c>
      <c r="I338" t="s">
        <v>9</v>
      </c>
      <c r="J338" t="s">
        <v>243</v>
      </c>
      <c r="K338" s="6">
        <v>60415.91</v>
      </c>
    </row>
    <row r="339" spans="7:11" x14ac:dyDescent="0.25">
      <c r="G339">
        <v>10332</v>
      </c>
      <c r="H339" s="2">
        <v>42359.916087962964</v>
      </c>
      <c r="I339" t="s">
        <v>45</v>
      </c>
      <c r="J339" t="s">
        <v>49</v>
      </c>
      <c r="K339" s="6">
        <v>46554.97</v>
      </c>
    </row>
    <row r="340" spans="7:11" x14ac:dyDescent="0.25">
      <c r="G340">
        <v>10333</v>
      </c>
      <c r="H340" s="2">
        <v>42274.066111111111</v>
      </c>
      <c r="I340" t="s">
        <v>40</v>
      </c>
      <c r="J340" t="s">
        <v>244</v>
      </c>
      <c r="K340" s="6">
        <v>99202.12</v>
      </c>
    </row>
    <row r="341" spans="7:11" x14ac:dyDescent="0.25">
      <c r="G341">
        <v>10334</v>
      </c>
      <c r="H341" s="2">
        <v>42019.96675925926</v>
      </c>
      <c r="I341" t="s">
        <v>45</v>
      </c>
      <c r="J341" t="s">
        <v>187</v>
      </c>
      <c r="K341" s="6">
        <v>30862.77</v>
      </c>
    </row>
    <row r="342" spans="7:11" x14ac:dyDescent="0.25">
      <c r="G342">
        <v>10335</v>
      </c>
      <c r="H342" s="2">
        <v>42246.436168981483</v>
      </c>
      <c r="I342" t="s">
        <v>20</v>
      </c>
      <c r="J342" t="s">
        <v>139</v>
      </c>
      <c r="K342" s="6">
        <v>35131.620000000003</v>
      </c>
    </row>
    <row r="343" spans="7:11" x14ac:dyDescent="0.25">
      <c r="G343">
        <v>10336</v>
      </c>
      <c r="H343" s="2">
        <v>42031.547627314816</v>
      </c>
      <c r="I343" t="s">
        <v>29</v>
      </c>
      <c r="J343" t="s">
        <v>133</v>
      </c>
      <c r="K343" s="6">
        <v>5870.3</v>
      </c>
    </row>
    <row r="344" spans="7:11" x14ac:dyDescent="0.25">
      <c r="G344">
        <v>10337</v>
      </c>
      <c r="H344" s="2">
        <v>42113.466516203705</v>
      </c>
      <c r="I344" t="s">
        <v>26</v>
      </c>
      <c r="J344" t="s">
        <v>245</v>
      </c>
      <c r="K344" s="6">
        <v>52098.55</v>
      </c>
    </row>
    <row r="345" spans="7:11" x14ac:dyDescent="0.25">
      <c r="G345">
        <v>10338</v>
      </c>
      <c r="H345" s="2">
        <v>42305.594328703701</v>
      </c>
      <c r="I345" t="s">
        <v>35</v>
      </c>
      <c r="J345" t="s">
        <v>207</v>
      </c>
      <c r="K345" s="6">
        <v>3794.09</v>
      </c>
    </row>
    <row r="346" spans="7:11" x14ac:dyDescent="0.25">
      <c r="G346">
        <v>10339</v>
      </c>
      <c r="H346" s="2">
        <v>42239.503460648149</v>
      </c>
      <c r="I346" t="s">
        <v>40</v>
      </c>
      <c r="J346" t="s">
        <v>103</v>
      </c>
      <c r="K346" s="6">
        <v>81620.97</v>
      </c>
    </row>
    <row r="347" spans="7:11" x14ac:dyDescent="0.25">
      <c r="G347">
        <v>10340</v>
      </c>
      <c r="H347" s="2">
        <v>42141.814305555556</v>
      </c>
      <c r="I347" t="s">
        <v>23</v>
      </c>
      <c r="J347" t="s">
        <v>174</v>
      </c>
      <c r="K347" s="6">
        <v>41564.06</v>
      </c>
    </row>
    <row r="348" spans="7:11" x14ac:dyDescent="0.25">
      <c r="G348">
        <v>10341</v>
      </c>
      <c r="H348" s="2">
        <v>42344.66673611111</v>
      </c>
      <c r="I348" t="s">
        <v>66</v>
      </c>
      <c r="J348" t="s">
        <v>179</v>
      </c>
      <c r="K348" s="6">
        <v>94631.39</v>
      </c>
    </row>
    <row r="349" spans="7:11" x14ac:dyDescent="0.25">
      <c r="G349">
        <v>10342</v>
      </c>
      <c r="H349" s="2">
        <v>42331.08326388889</v>
      </c>
      <c r="I349" t="s">
        <v>45</v>
      </c>
      <c r="J349" t="s">
        <v>156</v>
      </c>
      <c r="K349" s="6">
        <v>16744.02</v>
      </c>
    </row>
    <row r="350" spans="7:11" x14ac:dyDescent="0.25">
      <c r="G350">
        <v>10343</v>
      </c>
      <c r="H350" s="2">
        <v>42236.245694444442</v>
      </c>
      <c r="I350" t="s">
        <v>45</v>
      </c>
      <c r="J350" t="s">
        <v>243</v>
      </c>
      <c r="K350" s="6">
        <v>80391.55</v>
      </c>
    </row>
    <row r="351" spans="7:11" x14ac:dyDescent="0.25">
      <c r="G351">
        <v>10344</v>
      </c>
      <c r="H351" s="2">
        <v>42051.798333333332</v>
      </c>
      <c r="I351" t="s">
        <v>7</v>
      </c>
      <c r="J351" t="s">
        <v>91</v>
      </c>
      <c r="K351" s="6">
        <v>90359.81</v>
      </c>
    </row>
    <row r="352" spans="7:11" x14ac:dyDescent="0.25">
      <c r="G352">
        <v>10345</v>
      </c>
      <c r="H352" s="2">
        <v>42225.981851851851</v>
      </c>
      <c r="I352" t="s">
        <v>17</v>
      </c>
      <c r="J352" t="s">
        <v>246</v>
      </c>
      <c r="K352" s="6">
        <v>79222.98</v>
      </c>
    </row>
    <row r="353" spans="7:11" x14ac:dyDescent="0.25">
      <c r="G353">
        <v>10346</v>
      </c>
      <c r="H353" s="2">
        <v>42228.736956018518</v>
      </c>
      <c r="I353" t="s">
        <v>40</v>
      </c>
      <c r="J353" t="s">
        <v>214</v>
      </c>
      <c r="K353" s="6">
        <v>62948.43</v>
      </c>
    </row>
    <row r="354" spans="7:11" x14ac:dyDescent="0.25">
      <c r="G354">
        <v>10347</v>
      </c>
      <c r="H354" s="2">
        <v>42151.961354166669</v>
      </c>
      <c r="I354" t="s">
        <v>45</v>
      </c>
      <c r="J354" t="s">
        <v>247</v>
      </c>
      <c r="K354" s="6">
        <v>2118.0100000000002</v>
      </c>
    </row>
    <row r="355" spans="7:11" x14ac:dyDescent="0.25">
      <c r="G355">
        <v>10348</v>
      </c>
      <c r="H355" s="2">
        <v>42238.132002314815</v>
      </c>
      <c r="I355" t="s">
        <v>29</v>
      </c>
      <c r="J355" t="s">
        <v>208</v>
      </c>
      <c r="K355" s="6">
        <v>32862.71</v>
      </c>
    </row>
    <row r="356" spans="7:11" x14ac:dyDescent="0.25">
      <c r="G356">
        <v>10349</v>
      </c>
      <c r="H356" s="2">
        <v>42021.654027777775</v>
      </c>
      <c r="I356" t="s">
        <v>13</v>
      </c>
      <c r="J356" t="s">
        <v>193</v>
      </c>
      <c r="K356" s="6">
        <v>19329.990000000002</v>
      </c>
    </row>
    <row r="357" spans="7:11" x14ac:dyDescent="0.25">
      <c r="G357">
        <v>10350</v>
      </c>
      <c r="H357" s="2">
        <v>42051.291250000002</v>
      </c>
      <c r="I357" t="s">
        <v>40</v>
      </c>
      <c r="J357" t="s">
        <v>248</v>
      </c>
      <c r="K357" s="6">
        <v>65660.740000000005</v>
      </c>
    </row>
    <row r="358" spans="7:11" x14ac:dyDescent="0.25">
      <c r="G358">
        <v>10351</v>
      </c>
      <c r="H358" s="2">
        <v>42039.623553240737</v>
      </c>
      <c r="I358" t="s">
        <v>40</v>
      </c>
      <c r="J358" t="s">
        <v>184</v>
      </c>
      <c r="K358" s="6">
        <v>39834.660000000003</v>
      </c>
    </row>
    <row r="359" spans="7:11" x14ac:dyDescent="0.25">
      <c r="G359">
        <v>10352</v>
      </c>
      <c r="H359" s="2">
        <v>42284.329155092593</v>
      </c>
      <c r="I359" t="s">
        <v>61</v>
      </c>
      <c r="J359" t="s">
        <v>80</v>
      </c>
      <c r="K359" s="6">
        <v>41244.480000000003</v>
      </c>
    </row>
    <row r="360" spans="7:11" x14ac:dyDescent="0.25">
      <c r="G360">
        <v>10353</v>
      </c>
      <c r="H360" s="2">
        <v>42202.109826388885</v>
      </c>
      <c r="I360" t="s">
        <v>29</v>
      </c>
      <c r="J360" t="s">
        <v>90</v>
      </c>
      <c r="K360" s="6">
        <v>88650.34</v>
      </c>
    </row>
    <row r="361" spans="7:11" x14ac:dyDescent="0.25">
      <c r="G361">
        <v>10354</v>
      </c>
      <c r="H361" s="2">
        <v>42127.537685185183</v>
      </c>
      <c r="I361" t="s">
        <v>40</v>
      </c>
      <c r="J361" t="s">
        <v>249</v>
      </c>
      <c r="K361" s="6">
        <v>39239.879999999997</v>
      </c>
    </row>
    <row r="362" spans="7:11" x14ac:dyDescent="0.25">
      <c r="G362">
        <v>10355</v>
      </c>
      <c r="H362" s="2">
        <v>42144.661030092589</v>
      </c>
      <c r="I362" t="s">
        <v>15</v>
      </c>
      <c r="J362" t="s">
        <v>250</v>
      </c>
      <c r="K362" s="6">
        <v>60830.47</v>
      </c>
    </row>
    <row r="363" spans="7:11" x14ac:dyDescent="0.25">
      <c r="G363">
        <v>10356</v>
      </c>
      <c r="H363" s="2">
        <v>42131.294328703705</v>
      </c>
      <c r="I363" t="s">
        <v>13</v>
      </c>
      <c r="J363" t="s">
        <v>130</v>
      </c>
      <c r="K363" s="6">
        <v>68093.84</v>
      </c>
    </row>
    <row r="364" spans="7:11" x14ac:dyDescent="0.25">
      <c r="G364">
        <v>10357</v>
      </c>
      <c r="H364" s="2">
        <v>42271.787858796299</v>
      </c>
      <c r="I364" t="s">
        <v>9</v>
      </c>
      <c r="J364" t="s">
        <v>236</v>
      </c>
      <c r="K364" s="6">
        <v>84589.68</v>
      </c>
    </row>
    <row r="365" spans="7:11" x14ac:dyDescent="0.25">
      <c r="G365">
        <v>10358</v>
      </c>
      <c r="H365" s="2">
        <v>42209.08421296296</v>
      </c>
      <c r="I365" t="s">
        <v>52</v>
      </c>
      <c r="J365" t="s">
        <v>251</v>
      </c>
      <c r="K365" s="6">
        <v>9125.59</v>
      </c>
    </row>
    <row r="366" spans="7:11" x14ac:dyDescent="0.25">
      <c r="G366">
        <v>10359</v>
      </c>
      <c r="H366" s="2">
        <v>42080.167696759258</v>
      </c>
      <c r="I366" t="s">
        <v>23</v>
      </c>
      <c r="J366" t="s">
        <v>252</v>
      </c>
      <c r="K366" s="6">
        <v>4333.4799999999996</v>
      </c>
    </row>
    <row r="367" spans="7:11" x14ac:dyDescent="0.25">
      <c r="G367">
        <v>10360</v>
      </c>
      <c r="H367" s="2">
        <v>42280.184976851851</v>
      </c>
      <c r="I367" t="s">
        <v>11</v>
      </c>
      <c r="J367" t="s">
        <v>194</v>
      </c>
      <c r="K367" s="6">
        <v>54564.28</v>
      </c>
    </row>
    <row r="368" spans="7:11" x14ac:dyDescent="0.25">
      <c r="G368">
        <v>10361</v>
      </c>
      <c r="H368" s="2">
        <v>42200.079710648148</v>
      </c>
      <c r="I368" t="s">
        <v>7</v>
      </c>
      <c r="J368" t="s">
        <v>253</v>
      </c>
      <c r="K368" s="6">
        <v>6005.22</v>
      </c>
    </row>
    <row r="369" spans="7:11" x14ac:dyDescent="0.25">
      <c r="G369">
        <v>10362</v>
      </c>
      <c r="H369" s="2">
        <v>42293.788298611114</v>
      </c>
      <c r="I369" t="s">
        <v>45</v>
      </c>
      <c r="J369" t="s">
        <v>254</v>
      </c>
      <c r="K369" s="6">
        <v>81613.399999999994</v>
      </c>
    </row>
    <row r="370" spans="7:11" x14ac:dyDescent="0.25">
      <c r="G370">
        <v>10363</v>
      </c>
      <c r="H370" s="2">
        <v>42340.233576388891</v>
      </c>
      <c r="I370" t="s">
        <v>26</v>
      </c>
      <c r="J370" t="s">
        <v>113</v>
      </c>
      <c r="K370" s="6">
        <v>46310.239999999998</v>
      </c>
    </row>
    <row r="371" spans="7:11" x14ac:dyDescent="0.25">
      <c r="G371">
        <v>10364</v>
      </c>
      <c r="H371" s="2">
        <v>42257.825208333335</v>
      </c>
      <c r="I371" t="s">
        <v>11</v>
      </c>
      <c r="J371" t="s">
        <v>57</v>
      </c>
      <c r="K371" s="6">
        <v>83397.009999999995</v>
      </c>
    </row>
    <row r="372" spans="7:11" x14ac:dyDescent="0.25">
      <c r="G372">
        <v>10365</v>
      </c>
      <c r="H372" s="2">
        <v>42274.77789351852</v>
      </c>
      <c r="I372" t="s">
        <v>9</v>
      </c>
      <c r="J372" t="s">
        <v>255</v>
      </c>
      <c r="K372" s="6">
        <v>6460.65</v>
      </c>
    </row>
    <row r="373" spans="7:11" x14ac:dyDescent="0.25">
      <c r="G373">
        <v>10366</v>
      </c>
      <c r="H373" s="2">
        <v>42324.370196759257</v>
      </c>
      <c r="I373" t="s">
        <v>29</v>
      </c>
      <c r="J373" t="s">
        <v>130</v>
      </c>
      <c r="K373" s="6">
        <v>43507.4</v>
      </c>
    </row>
    <row r="374" spans="7:11" x14ac:dyDescent="0.25">
      <c r="G374">
        <v>10367</v>
      </c>
      <c r="H374" s="2">
        <v>42244.327870370369</v>
      </c>
      <c r="I374" t="s">
        <v>20</v>
      </c>
      <c r="J374" t="s">
        <v>256</v>
      </c>
      <c r="K374" s="6">
        <v>97474.84</v>
      </c>
    </row>
    <row r="375" spans="7:11" x14ac:dyDescent="0.25">
      <c r="G375">
        <v>10368</v>
      </c>
      <c r="H375" s="2">
        <v>42112.594328703701</v>
      </c>
      <c r="I375" t="s">
        <v>9</v>
      </c>
      <c r="J375" t="s">
        <v>257</v>
      </c>
      <c r="K375" s="6">
        <v>32791.620000000003</v>
      </c>
    </row>
    <row r="376" spans="7:11" x14ac:dyDescent="0.25">
      <c r="G376">
        <v>10369</v>
      </c>
      <c r="H376" s="2">
        <v>42187.284826388888</v>
      </c>
      <c r="I376" t="s">
        <v>45</v>
      </c>
      <c r="J376" t="s">
        <v>220</v>
      </c>
      <c r="K376" s="6">
        <v>56085.99</v>
      </c>
    </row>
    <row r="377" spans="7:11" x14ac:dyDescent="0.25">
      <c r="G377">
        <v>10370</v>
      </c>
      <c r="H377" s="2">
        <v>42105.311863425923</v>
      </c>
      <c r="I377" t="s">
        <v>20</v>
      </c>
      <c r="J377" t="s">
        <v>80</v>
      </c>
      <c r="K377" s="6">
        <v>29691.35</v>
      </c>
    </row>
    <row r="378" spans="7:11" x14ac:dyDescent="0.25">
      <c r="G378">
        <v>10371</v>
      </c>
      <c r="H378" s="2">
        <v>42080.775497685187</v>
      </c>
      <c r="I378" t="s">
        <v>66</v>
      </c>
      <c r="J378" t="s">
        <v>196</v>
      </c>
      <c r="K378" s="6">
        <v>54853.57</v>
      </c>
    </row>
    <row r="379" spans="7:11" x14ac:dyDescent="0.25">
      <c r="G379">
        <v>10372</v>
      </c>
      <c r="H379" s="2">
        <v>42109.045104166667</v>
      </c>
      <c r="I379" t="s">
        <v>66</v>
      </c>
      <c r="J379" t="s">
        <v>258</v>
      </c>
      <c r="K379" s="6">
        <v>12547.84</v>
      </c>
    </row>
    <row r="380" spans="7:11" x14ac:dyDescent="0.25">
      <c r="G380">
        <v>10373</v>
      </c>
      <c r="H380" s="2">
        <v>42026.04247685185</v>
      </c>
      <c r="I380" t="s">
        <v>66</v>
      </c>
      <c r="J380" t="s">
        <v>259</v>
      </c>
      <c r="K380" s="6">
        <v>89418.67</v>
      </c>
    </row>
    <row r="381" spans="7:11" x14ac:dyDescent="0.25">
      <c r="G381">
        <v>10374</v>
      </c>
      <c r="H381" s="2">
        <v>42283.96974537037</v>
      </c>
      <c r="I381" t="s">
        <v>17</v>
      </c>
      <c r="J381" t="s">
        <v>176</v>
      </c>
      <c r="K381" s="6">
        <v>36163.33</v>
      </c>
    </row>
    <row r="382" spans="7:11" x14ac:dyDescent="0.25">
      <c r="G382">
        <v>10375</v>
      </c>
      <c r="H382" s="2">
        <v>42054.44158564815</v>
      </c>
      <c r="I382" t="s">
        <v>20</v>
      </c>
      <c r="J382" t="s">
        <v>260</v>
      </c>
      <c r="K382" s="6">
        <v>50816.55</v>
      </c>
    </row>
    <row r="383" spans="7:11" x14ac:dyDescent="0.25">
      <c r="G383">
        <v>10376</v>
      </c>
      <c r="H383" s="2">
        <v>42096.235300925924</v>
      </c>
      <c r="I383" t="s">
        <v>40</v>
      </c>
      <c r="J383" t="s">
        <v>261</v>
      </c>
      <c r="K383" s="6">
        <v>57521.09</v>
      </c>
    </row>
    <row r="384" spans="7:11" x14ac:dyDescent="0.25">
      <c r="G384">
        <v>10377</v>
      </c>
      <c r="H384" s="2">
        <v>42078.126134259262</v>
      </c>
      <c r="I384" t="s">
        <v>5</v>
      </c>
      <c r="J384" t="s">
        <v>262</v>
      </c>
      <c r="K384" s="6">
        <v>78808.63</v>
      </c>
    </row>
    <row r="385" spans="7:11" x14ac:dyDescent="0.25">
      <c r="G385">
        <v>10378</v>
      </c>
      <c r="H385" s="2">
        <v>42175.604131944441</v>
      </c>
      <c r="I385" t="s">
        <v>9</v>
      </c>
      <c r="J385" t="s">
        <v>227</v>
      </c>
      <c r="K385" s="6">
        <v>99024.65</v>
      </c>
    </row>
    <row r="386" spans="7:11" x14ac:dyDescent="0.25">
      <c r="G386">
        <v>10379</v>
      </c>
      <c r="H386" s="2">
        <v>42361.557858796295</v>
      </c>
      <c r="I386" t="s">
        <v>11</v>
      </c>
      <c r="J386" t="s">
        <v>226</v>
      </c>
      <c r="K386" s="6">
        <v>49406.17</v>
      </c>
    </row>
    <row r="387" spans="7:11" x14ac:dyDescent="0.25">
      <c r="G387">
        <v>10380</v>
      </c>
      <c r="H387" s="2">
        <v>42021.931851851848</v>
      </c>
      <c r="I387" t="s">
        <v>29</v>
      </c>
      <c r="J387" t="s">
        <v>263</v>
      </c>
      <c r="K387" s="6">
        <v>82975.81</v>
      </c>
    </row>
    <row r="388" spans="7:11" x14ac:dyDescent="0.25">
      <c r="G388">
        <v>10381</v>
      </c>
      <c r="H388" s="2">
        <v>42265.856296296297</v>
      </c>
      <c r="I388" t="s">
        <v>13</v>
      </c>
      <c r="J388" t="s">
        <v>264</v>
      </c>
      <c r="K388" s="6">
        <v>91135.81</v>
      </c>
    </row>
    <row r="389" spans="7:11" x14ac:dyDescent="0.25">
      <c r="G389">
        <v>10382</v>
      </c>
      <c r="H389" s="2">
        <v>42158.412789351853</v>
      </c>
      <c r="I389" t="s">
        <v>17</v>
      </c>
      <c r="J389" t="s">
        <v>257</v>
      </c>
      <c r="K389" s="6">
        <v>84392.1</v>
      </c>
    </row>
    <row r="390" spans="7:11" x14ac:dyDescent="0.25">
      <c r="G390">
        <v>10383</v>
      </c>
      <c r="H390" s="2">
        <v>42107.376620370371</v>
      </c>
      <c r="I390" t="s">
        <v>29</v>
      </c>
      <c r="J390" t="s">
        <v>44</v>
      </c>
      <c r="K390" s="6">
        <v>59567.87</v>
      </c>
    </row>
    <row r="391" spans="7:11" x14ac:dyDescent="0.25">
      <c r="G391">
        <v>10384</v>
      </c>
      <c r="H391" s="2">
        <v>42024.511273148149</v>
      </c>
      <c r="I391" t="s">
        <v>13</v>
      </c>
      <c r="J391" t="s">
        <v>199</v>
      </c>
      <c r="K391" s="6">
        <v>75533.3</v>
      </c>
    </row>
    <row r="392" spans="7:11" x14ac:dyDescent="0.25">
      <c r="G392">
        <v>10385</v>
      </c>
      <c r="H392" s="2">
        <v>42101.673576388886</v>
      </c>
      <c r="I392" t="s">
        <v>23</v>
      </c>
      <c r="J392" t="s">
        <v>119</v>
      </c>
      <c r="K392" s="6">
        <v>81367.539999999994</v>
      </c>
    </row>
    <row r="393" spans="7:11" x14ac:dyDescent="0.25">
      <c r="G393">
        <v>10386</v>
      </c>
      <c r="H393" s="2">
        <v>42258.438472222224</v>
      </c>
      <c r="I393" t="s">
        <v>45</v>
      </c>
      <c r="J393" t="s">
        <v>80</v>
      </c>
      <c r="K393" s="6">
        <v>6003.85</v>
      </c>
    </row>
    <row r="394" spans="7:11" x14ac:dyDescent="0.25">
      <c r="G394">
        <v>10387</v>
      </c>
      <c r="H394" s="2">
        <v>42053.91982638889</v>
      </c>
      <c r="I394" t="s">
        <v>38</v>
      </c>
      <c r="J394" t="s">
        <v>265</v>
      </c>
      <c r="K394" s="6">
        <v>91100.81</v>
      </c>
    </row>
    <row r="395" spans="7:11" x14ac:dyDescent="0.25">
      <c r="G395">
        <v>10388</v>
      </c>
      <c r="H395" s="2">
        <v>42243.392731481479</v>
      </c>
      <c r="I395" t="s">
        <v>38</v>
      </c>
      <c r="J395" t="s">
        <v>129</v>
      </c>
      <c r="K395" s="6">
        <v>83673.19</v>
      </c>
    </row>
    <row r="396" spans="7:11" x14ac:dyDescent="0.25">
      <c r="G396">
        <v>10389</v>
      </c>
      <c r="H396" s="2">
        <v>42347.495555555557</v>
      </c>
      <c r="I396" t="s">
        <v>5</v>
      </c>
      <c r="J396" t="s">
        <v>34</v>
      </c>
      <c r="K396" s="6">
        <v>75902.38</v>
      </c>
    </row>
    <row r="397" spans="7:11" x14ac:dyDescent="0.25">
      <c r="G397">
        <v>10390</v>
      </c>
      <c r="H397" s="2">
        <v>42359.648634259262</v>
      </c>
      <c r="I397" t="s">
        <v>38</v>
      </c>
      <c r="J397" t="s">
        <v>229</v>
      </c>
      <c r="K397" s="6">
        <v>9999.3700000000008</v>
      </c>
    </row>
    <row r="398" spans="7:11" x14ac:dyDescent="0.25">
      <c r="G398">
        <v>10391</v>
      </c>
      <c r="H398" s="2">
        <v>42030.251863425925</v>
      </c>
      <c r="I398" t="s">
        <v>66</v>
      </c>
      <c r="J398" t="s">
        <v>266</v>
      </c>
      <c r="K398" s="6">
        <v>12377.62</v>
      </c>
    </row>
    <row r="399" spans="7:11" x14ac:dyDescent="0.25">
      <c r="G399">
        <v>10392</v>
      </c>
      <c r="H399" s="2">
        <v>42234.293749999997</v>
      </c>
      <c r="I399" t="s">
        <v>11</v>
      </c>
      <c r="J399" t="s">
        <v>150</v>
      </c>
      <c r="K399" s="6">
        <v>69859.78</v>
      </c>
    </row>
    <row r="400" spans="7:11" x14ac:dyDescent="0.25">
      <c r="G400">
        <v>10393</v>
      </c>
      <c r="H400" s="2">
        <v>42266.458136574074</v>
      </c>
      <c r="I400" t="s">
        <v>9</v>
      </c>
      <c r="J400" t="s">
        <v>267</v>
      </c>
      <c r="K400" s="6">
        <v>15356.27</v>
      </c>
    </row>
    <row r="401" spans="7:11" x14ac:dyDescent="0.25">
      <c r="G401">
        <v>10394</v>
      </c>
      <c r="H401" s="2">
        <v>42090.170023148145</v>
      </c>
      <c r="I401" t="s">
        <v>20</v>
      </c>
      <c r="J401" t="s">
        <v>268</v>
      </c>
      <c r="K401" s="6">
        <v>35480.94</v>
      </c>
    </row>
    <row r="402" spans="7:11" x14ac:dyDescent="0.25">
      <c r="G402">
        <v>10395</v>
      </c>
      <c r="H402" s="2">
        <v>42306.405243055553</v>
      </c>
      <c r="I402" t="s">
        <v>15</v>
      </c>
      <c r="J402" t="s">
        <v>258</v>
      </c>
      <c r="K402" s="6">
        <v>73470.710000000006</v>
      </c>
    </row>
    <row r="403" spans="7:11" x14ac:dyDescent="0.25">
      <c r="G403">
        <v>10396</v>
      </c>
      <c r="H403" s="2">
        <v>42129.276030092595</v>
      </c>
      <c r="I403" t="s">
        <v>15</v>
      </c>
      <c r="J403" t="s">
        <v>255</v>
      </c>
      <c r="K403" s="6">
        <v>75612.55</v>
      </c>
    </row>
    <row r="404" spans="7:11" x14ac:dyDescent="0.25">
      <c r="G404">
        <v>10397</v>
      </c>
      <c r="H404" s="2">
        <v>42241.802430555559</v>
      </c>
      <c r="I404" t="s">
        <v>38</v>
      </c>
      <c r="J404" t="s">
        <v>269</v>
      </c>
      <c r="K404" s="6">
        <v>74304.13</v>
      </c>
    </row>
    <row r="405" spans="7:11" x14ac:dyDescent="0.25">
      <c r="G405">
        <v>10398</v>
      </c>
      <c r="H405" s="2">
        <v>42109.227303240739</v>
      </c>
      <c r="I405" t="s">
        <v>40</v>
      </c>
      <c r="J405" t="s">
        <v>270</v>
      </c>
      <c r="K405" s="6">
        <v>53512.91</v>
      </c>
    </row>
    <row r="406" spans="7:11" x14ac:dyDescent="0.25">
      <c r="G406">
        <v>10399</v>
      </c>
      <c r="H406" s="2">
        <v>42116.63386574074</v>
      </c>
      <c r="I406" t="s">
        <v>23</v>
      </c>
      <c r="J406" t="s">
        <v>8</v>
      </c>
      <c r="K406" s="6">
        <v>87338.07</v>
      </c>
    </row>
    <row r="407" spans="7:11" x14ac:dyDescent="0.25">
      <c r="G407">
        <v>10400</v>
      </c>
      <c r="H407" s="2">
        <v>42249.035173611112</v>
      </c>
      <c r="I407" t="s">
        <v>13</v>
      </c>
      <c r="J407" t="s">
        <v>208</v>
      </c>
      <c r="K407" s="6">
        <v>47944.65</v>
      </c>
    </row>
    <row r="408" spans="7:11" x14ac:dyDescent="0.25">
      <c r="G408">
        <v>10401</v>
      </c>
      <c r="H408" s="2">
        <v>42219.920740740738</v>
      </c>
      <c r="I408" t="s">
        <v>13</v>
      </c>
      <c r="J408" t="s">
        <v>226</v>
      </c>
      <c r="K408" s="6">
        <v>4951.33</v>
      </c>
    </row>
    <row r="409" spans="7:11" x14ac:dyDescent="0.25">
      <c r="G409">
        <v>10402</v>
      </c>
      <c r="H409" s="2">
        <v>42083.04115740741</v>
      </c>
      <c r="I409" t="s">
        <v>5</v>
      </c>
      <c r="J409" t="s">
        <v>91</v>
      </c>
      <c r="K409" s="6">
        <v>20107.38</v>
      </c>
    </row>
    <row r="410" spans="7:11" x14ac:dyDescent="0.25">
      <c r="G410">
        <v>10403</v>
      </c>
      <c r="H410" s="2">
        <v>42206.038055555553</v>
      </c>
      <c r="I410" t="s">
        <v>9</v>
      </c>
      <c r="J410" t="s">
        <v>271</v>
      </c>
      <c r="K410" s="6">
        <v>68920.759999999995</v>
      </c>
    </row>
    <row r="411" spans="7:11" x14ac:dyDescent="0.25">
      <c r="G411">
        <v>10404</v>
      </c>
      <c r="H411" s="2">
        <v>42321.079131944447</v>
      </c>
      <c r="I411" t="s">
        <v>7</v>
      </c>
      <c r="J411" t="s">
        <v>272</v>
      </c>
      <c r="K411" s="6">
        <v>11968.75</v>
      </c>
    </row>
    <row r="412" spans="7:11" x14ac:dyDescent="0.25">
      <c r="G412">
        <v>10405</v>
      </c>
      <c r="H412" s="2">
        <v>42088.917847222219</v>
      </c>
      <c r="I412" t="s">
        <v>20</v>
      </c>
      <c r="J412" t="s">
        <v>75</v>
      </c>
      <c r="K412" s="6">
        <v>62603.31</v>
      </c>
    </row>
    <row r="413" spans="7:11" x14ac:dyDescent="0.25">
      <c r="G413">
        <v>10406</v>
      </c>
      <c r="H413" s="2">
        <v>42341.992071759261</v>
      </c>
      <c r="I413" t="s">
        <v>29</v>
      </c>
      <c r="J413" t="s">
        <v>69</v>
      </c>
      <c r="K413" s="6">
        <v>81709.09</v>
      </c>
    </row>
    <row r="414" spans="7:11" x14ac:dyDescent="0.25">
      <c r="G414">
        <v>10407</v>
      </c>
      <c r="H414" s="2">
        <v>42194.467997685184</v>
      </c>
      <c r="I414" t="s">
        <v>20</v>
      </c>
      <c r="J414" t="s">
        <v>273</v>
      </c>
      <c r="K414" s="6">
        <v>15917.69</v>
      </c>
    </row>
    <row r="415" spans="7:11" x14ac:dyDescent="0.25">
      <c r="G415">
        <v>10408</v>
      </c>
      <c r="H415" s="2">
        <v>42111.09642361111</v>
      </c>
      <c r="I415" t="s">
        <v>45</v>
      </c>
      <c r="J415" t="s">
        <v>274</v>
      </c>
      <c r="K415" s="6">
        <v>17216.68</v>
      </c>
    </row>
    <row r="416" spans="7:11" x14ac:dyDescent="0.25">
      <c r="G416">
        <v>10409</v>
      </c>
      <c r="H416" s="2">
        <v>42269.091840277775</v>
      </c>
      <c r="I416" t="s">
        <v>40</v>
      </c>
      <c r="J416" t="s">
        <v>275</v>
      </c>
      <c r="K416" s="6">
        <v>63468.44</v>
      </c>
    </row>
    <row r="417" spans="7:11" x14ac:dyDescent="0.25">
      <c r="G417">
        <v>10410</v>
      </c>
      <c r="H417" s="2">
        <v>42265.382465277777</v>
      </c>
      <c r="I417" t="s">
        <v>13</v>
      </c>
      <c r="J417" t="s">
        <v>37</v>
      </c>
      <c r="K417" s="6">
        <v>71758.47</v>
      </c>
    </row>
    <row r="418" spans="7:11" x14ac:dyDescent="0.25">
      <c r="G418">
        <v>10411</v>
      </c>
      <c r="H418" s="2">
        <v>42054.121238425927</v>
      </c>
      <c r="I418" t="s">
        <v>66</v>
      </c>
      <c r="J418" t="s">
        <v>12</v>
      </c>
      <c r="K418" s="6">
        <v>18360.3</v>
      </c>
    </row>
    <row r="419" spans="7:11" x14ac:dyDescent="0.25">
      <c r="G419">
        <v>10412</v>
      </c>
      <c r="H419" s="2">
        <v>42115.466689814813</v>
      </c>
      <c r="I419" t="s">
        <v>40</v>
      </c>
      <c r="J419" t="s">
        <v>152</v>
      </c>
      <c r="K419" s="6">
        <v>54787.16</v>
      </c>
    </row>
    <row r="420" spans="7:11" x14ac:dyDescent="0.25">
      <c r="G420">
        <v>10413</v>
      </c>
      <c r="H420" s="2">
        <v>42077.873252314814</v>
      </c>
      <c r="I420" t="s">
        <v>40</v>
      </c>
      <c r="J420" t="s">
        <v>276</v>
      </c>
      <c r="K420" s="6">
        <v>72546.28</v>
      </c>
    </row>
    <row r="421" spans="7:11" x14ac:dyDescent="0.25">
      <c r="G421">
        <v>10414</v>
      </c>
      <c r="H421" s="2">
        <v>42060.796435185184</v>
      </c>
      <c r="I421" t="s">
        <v>40</v>
      </c>
      <c r="J421" t="s">
        <v>241</v>
      </c>
      <c r="K421" s="6">
        <v>1919.83</v>
      </c>
    </row>
    <row r="422" spans="7:11" x14ac:dyDescent="0.25">
      <c r="G422">
        <v>10415</v>
      </c>
      <c r="H422" s="2">
        <v>42263.684594907405</v>
      </c>
      <c r="I422" t="s">
        <v>38</v>
      </c>
      <c r="J422" t="s">
        <v>277</v>
      </c>
      <c r="K422" s="6">
        <v>71979.820000000007</v>
      </c>
    </row>
    <row r="423" spans="7:11" x14ac:dyDescent="0.25">
      <c r="G423">
        <v>10416</v>
      </c>
      <c r="H423" s="2">
        <v>42211.993495370371</v>
      </c>
      <c r="I423" t="s">
        <v>17</v>
      </c>
      <c r="J423" t="s">
        <v>83</v>
      </c>
      <c r="K423" s="6">
        <v>43404.4</v>
      </c>
    </row>
    <row r="424" spans="7:11" x14ac:dyDescent="0.25">
      <c r="G424">
        <v>10417</v>
      </c>
      <c r="H424" s="2">
        <v>42036.015393518515</v>
      </c>
      <c r="I424" t="s">
        <v>66</v>
      </c>
      <c r="J424" t="s">
        <v>102</v>
      </c>
      <c r="K424" s="6">
        <v>46301.78</v>
      </c>
    </row>
    <row r="425" spans="7:11" x14ac:dyDescent="0.25">
      <c r="G425">
        <v>10418</v>
      </c>
      <c r="H425" s="2">
        <v>42236.646597222221</v>
      </c>
      <c r="I425" t="s">
        <v>45</v>
      </c>
      <c r="J425" t="s">
        <v>125</v>
      </c>
      <c r="K425" s="6">
        <v>89166.42</v>
      </c>
    </row>
    <row r="426" spans="7:11" x14ac:dyDescent="0.25">
      <c r="G426">
        <v>10419</v>
      </c>
      <c r="H426" s="2">
        <v>42017.544444444444</v>
      </c>
      <c r="I426" t="s">
        <v>23</v>
      </c>
      <c r="J426" t="s">
        <v>154</v>
      </c>
      <c r="K426" s="6">
        <v>72623.19</v>
      </c>
    </row>
    <row r="427" spans="7:11" x14ac:dyDescent="0.25">
      <c r="G427">
        <v>10420</v>
      </c>
      <c r="H427" s="2">
        <v>42127.09175925926</v>
      </c>
      <c r="I427" t="s">
        <v>9</v>
      </c>
      <c r="J427" t="s">
        <v>198</v>
      </c>
      <c r="K427" s="6">
        <v>25994.05</v>
      </c>
    </row>
    <row r="428" spans="7:11" x14ac:dyDescent="0.25">
      <c r="G428">
        <v>10421</v>
      </c>
      <c r="H428" s="2">
        <v>42229.294456018521</v>
      </c>
      <c r="I428" t="s">
        <v>29</v>
      </c>
      <c r="J428" t="s">
        <v>220</v>
      </c>
      <c r="K428" s="6">
        <v>77613.48</v>
      </c>
    </row>
    <row r="429" spans="7:11" x14ac:dyDescent="0.25">
      <c r="G429">
        <v>10422</v>
      </c>
      <c r="H429" s="2">
        <v>42204.499918981484</v>
      </c>
      <c r="I429" t="s">
        <v>5</v>
      </c>
      <c r="J429" t="s">
        <v>278</v>
      </c>
      <c r="K429" s="6">
        <v>34503.699999999997</v>
      </c>
    </row>
    <row r="430" spans="7:11" x14ac:dyDescent="0.25">
      <c r="G430">
        <v>10423</v>
      </c>
      <c r="H430" s="2">
        <v>42073.586273148147</v>
      </c>
      <c r="I430" t="s">
        <v>5</v>
      </c>
      <c r="J430" t="s">
        <v>163</v>
      </c>
      <c r="K430" s="6">
        <v>95741.57</v>
      </c>
    </row>
    <row r="431" spans="7:11" x14ac:dyDescent="0.25">
      <c r="G431">
        <v>10424</v>
      </c>
      <c r="H431" s="2">
        <v>42062.398032407407</v>
      </c>
      <c r="I431" t="s">
        <v>23</v>
      </c>
      <c r="J431" t="s">
        <v>101</v>
      </c>
      <c r="K431" s="6">
        <v>33318.26</v>
      </c>
    </row>
    <row r="432" spans="7:11" x14ac:dyDescent="0.25">
      <c r="G432">
        <v>10425</v>
      </c>
      <c r="H432" s="2">
        <v>42242.965682870374</v>
      </c>
      <c r="I432" t="s">
        <v>52</v>
      </c>
      <c r="J432" t="s">
        <v>189</v>
      </c>
      <c r="K432" s="6">
        <v>99895.11</v>
      </c>
    </row>
    <row r="433" spans="7:11" x14ac:dyDescent="0.25">
      <c r="G433">
        <v>10426</v>
      </c>
      <c r="H433" s="2">
        <v>42123.838912037034</v>
      </c>
      <c r="I433" t="s">
        <v>15</v>
      </c>
      <c r="J433" t="s">
        <v>47</v>
      </c>
      <c r="K433" s="6">
        <v>45221.71</v>
      </c>
    </row>
    <row r="434" spans="7:11" x14ac:dyDescent="0.25">
      <c r="G434">
        <v>10427</v>
      </c>
      <c r="H434" s="2">
        <v>42261.878993055558</v>
      </c>
      <c r="I434" t="s">
        <v>29</v>
      </c>
      <c r="J434" t="s">
        <v>279</v>
      </c>
      <c r="K434" s="6">
        <v>49165.26</v>
      </c>
    </row>
    <row r="435" spans="7:11" x14ac:dyDescent="0.25">
      <c r="G435">
        <v>10428</v>
      </c>
      <c r="H435" s="2">
        <v>42173.779108796298</v>
      </c>
      <c r="I435" t="s">
        <v>38</v>
      </c>
      <c r="J435" t="s">
        <v>280</v>
      </c>
      <c r="K435" s="6">
        <v>96813.93</v>
      </c>
    </row>
    <row r="436" spans="7:11" x14ac:dyDescent="0.25">
      <c r="G436">
        <v>10429</v>
      </c>
      <c r="H436" s="2">
        <v>42219.254328703704</v>
      </c>
      <c r="I436" t="s">
        <v>38</v>
      </c>
      <c r="J436" t="s">
        <v>234</v>
      </c>
      <c r="K436" s="6">
        <v>99783.72</v>
      </c>
    </row>
    <row r="437" spans="7:11" x14ac:dyDescent="0.25">
      <c r="G437">
        <v>10430</v>
      </c>
      <c r="H437" s="2">
        <v>42187.311493055553</v>
      </c>
      <c r="I437" t="s">
        <v>61</v>
      </c>
      <c r="J437" t="s">
        <v>206</v>
      </c>
      <c r="K437" s="6">
        <v>2193.2800000000002</v>
      </c>
    </row>
    <row r="438" spans="7:11" x14ac:dyDescent="0.25">
      <c r="G438">
        <v>10431</v>
      </c>
      <c r="H438" s="2">
        <v>42036.950416666667</v>
      </c>
      <c r="I438" t="s">
        <v>35</v>
      </c>
      <c r="J438" t="s">
        <v>281</v>
      </c>
      <c r="K438" s="6">
        <v>45962.06</v>
      </c>
    </row>
    <row r="439" spans="7:11" x14ac:dyDescent="0.25">
      <c r="G439">
        <v>10432</v>
      </c>
      <c r="H439" s="2">
        <v>42123.356446759259</v>
      </c>
      <c r="I439" t="s">
        <v>23</v>
      </c>
      <c r="J439" t="s">
        <v>44</v>
      </c>
      <c r="K439" s="6">
        <v>27807.4</v>
      </c>
    </row>
    <row r="440" spans="7:11" x14ac:dyDescent="0.25">
      <c r="G440">
        <v>10433</v>
      </c>
      <c r="H440" s="2">
        <v>42152.242731481485</v>
      </c>
      <c r="I440" t="s">
        <v>11</v>
      </c>
      <c r="J440" t="s">
        <v>280</v>
      </c>
      <c r="K440" s="6">
        <v>15358.1</v>
      </c>
    </row>
    <row r="441" spans="7:11" x14ac:dyDescent="0.25">
      <c r="G441">
        <v>10434</v>
      </c>
      <c r="H441" s="2">
        <v>42121.057256944441</v>
      </c>
      <c r="I441" t="s">
        <v>17</v>
      </c>
      <c r="J441" t="s">
        <v>172</v>
      </c>
      <c r="K441" s="6">
        <v>44619.29</v>
      </c>
    </row>
    <row r="442" spans="7:11" x14ac:dyDescent="0.25">
      <c r="G442">
        <v>10435</v>
      </c>
      <c r="H442" s="2">
        <v>42137.258460648147</v>
      </c>
      <c r="I442" t="s">
        <v>35</v>
      </c>
      <c r="J442" t="s">
        <v>282</v>
      </c>
      <c r="K442" s="6">
        <v>17247.91</v>
      </c>
    </row>
    <row r="443" spans="7:11" x14ac:dyDescent="0.25">
      <c r="G443">
        <v>10436</v>
      </c>
      <c r="H443" s="2">
        <v>42347.546388888892</v>
      </c>
      <c r="I443" t="s">
        <v>9</v>
      </c>
      <c r="J443" t="s">
        <v>132</v>
      </c>
      <c r="K443" s="6">
        <v>18185.82</v>
      </c>
    </row>
    <row r="444" spans="7:11" x14ac:dyDescent="0.25">
      <c r="G444">
        <v>10437</v>
      </c>
      <c r="H444" s="2">
        <v>42323.192037037035</v>
      </c>
      <c r="I444" t="s">
        <v>15</v>
      </c>
      <c r="J444" t="s">
        <v>182</v>
      </c>
      <c r="K444" s="6">
        <v>43592.160000000003</v>
      </c>
    </row>
    <row r="445" spans="7:11" x14ac:dyDescent="0.25">
      <c r="G445">
        <v>10438</v>
      </c>
      <c r="H445" s="2">
        <v>42158.08489583333</v>
      </c>
      <c r="I445" t="s">
        <v>26</v>
      </c>
      <c r="J445" t="s">
        <v>170</v>
      </c>
      <c r="K445" s="6">
        <v>81046.259999999995</v>
      </c>
    </row>
    <row r="446" spans="7:11" x14ac:dyDescent="0.25">
      <c r="G446">
        <v>10439</v>
      </c>
      <c r="H446" s="2">
        <v>42010.99527777778</v>
      </c>
      <c r="I446" t="s">
        <v>17</v>
      </c>
      <c r="J446" t="s">
        <v>54</v>
      </c>
      <c r="K446" s="6">
        <v>28596.28</v>
      </c>
    </row>
    <row r="447" spans="7:11" x14ac:dyDescent="0.25">
      <c r="G447">
        <v>10440</v>
      </c>
      <c r="H447" s="2">
        <v>42107.441747685189</v>
      </c>
      <c r="I447" t="s">
        <v>66</v>
      </c>
      <c r="J447" t="s">
        <v>191</v>
      </c>
      <c r="K447" s="6">
        <v>47461.440000000002</v>
      </c>
    </row>
    <row r="448" spans="7:11" x14ac:dyDescent="0.25">
      <c r="G448">
        <v>10441</v>
      </c>
      <c r="H448" s="2">
        <v>42300.403726851851</v>
      </c>
      <c r="I448" t="s">
        <v>52</v>
      </c>
      <c r="J448" t="s">
        <v>283</v>
      </c>
      <c r="K448" s="6">
        <v>54352.25</v>
      </c>
    </row>
    <row r="449" spans="7:11" x14ac:dyDescent="0.25">
      <c r="G449">
        <v>10442</v>
      </c>
      <c r="H449" s="2">
        <v>42077.240081018521</v>
      </c>
      <c r="I449" t="s">
        <v>38</v>
      </c>
      <c r="J449" t="s">
        <v>159</v>
      </c>
      <c r="K449" s="6">
        <v>99092.73</v>
      </c>
    </row>
    <row r="450" spans="7:11" x14ac:dyDescent="0.25">
      <c r="G450">
        <v>10443</v>
      </c>
      <c r="H450" s="2">
        <v>42240.717777777776</v>
      </c>
      <c r="I450" t="s">
        <v>9</v>
      </c>
      <c r="J450" t="s">
        <v>74</v>
      </c>
      <c r="K450" s="6">
        <v>50438.92</v>
      </c>
    </row>
    <row r="451" spans="7:11" x14ac:dyDescent="0.25">
      <c r="G451">
        <v>10444</v>
      </c>
      <c r="H451" s="2">
        <v>42119.364386574074</v>
      </c>
      <c r="I451" t="s">
        <v>23</v>
      </c>
      <c r="J451" t="s">
        <v>46</v>
      </c>
      <c r="K451" s="6">
        <v>81078.240000000005</v>
      </c>
    </row>
    <row r="452" spans="7:11" x14ac:dyDescent="0.25">
      <c r="G452">
        <v>10445</v>
      </c>
      <c r="H452" s="2">
        <v>42220.477256944447</v>
      </c>
      <c r="I452" t="s">
        <v>52</v>
      </c>
      <c r="J452" t="s">
        <v>284</v>
      </c>
      <c r="K452" s="6">
        <v>23205.67</v>
      </c>
    </row>
    <row r="453" spans="7:11" x14ac:dyDescent="0.25">
      <c r="G453">
        <v>10446</v>
      </c>
      <c r="H453" s="2">
        <v>42098.340451388889</v>
      </c>
      <c r="I453" t="s">
        <v>66</v>
      </c>
      <c r="J453" t="s">
        <v>285</v>
      </c>
      <c r="K453" s="6">
        <v>77000.009999999995</v>
      </c>
    </row>
    <row r="454" spans="7:11" x14ac:dyDescent="0.25">
      <c r="G454">
        <v>10447</v>
      </c>
      <c r="H454" s="2">
        <v>42005.64398148148</v>
      </c>
      <c r="I454" t="s">
        <v>11</v>
      </c>
      <c r="J454" t="s">
        <v>147</v>
      </c>
      <c r="K454" s="6">
        <v>40345.040000000001</v>
      </c>
    </row>
    <row r="455" spans="7:11" x14ac:dyDescent="0.25">
      <c r="G455">
        <v>10448</v>
      </c>
      <c r="H455" s="2">
        <v>42037.836817129632</v>
      </c>
      <c r="I455" t="s">
        <v>52</v>
      </c>
      <c r="J455" t="s">
        <v>286</v>
      </c>
      <c r="K455" s="6">
        <v>35360.1</v>
      </c>
    </row>
    <row r="456" spans="7:11" x14ac:dyDescent="0.25">
      <c r="G456">
        <v>10449</v>
      </c>
      <c r="H456" s="2">
        <v>42074.741631944446</v>
      </c>
      <c r="I456" t="s">
        <v>40</v>
      </c>
      <c r="J456" t="s">
        <v>287</v>
      </c>
      <c r="K456" s="6">
        <v>35493.53</v>
      </c>
    </row>
    <row r="457" spans="7:11" x14ac:dyDescent="0.25">
      <c r="G457">
        <v>10450</v>
      </c>
      <c r="H457" s="2">
        <v>42239.030405092592</v>
      </c>
      <c r="I457" t="s">
        <v>66</v>
      </c>
      <c r="J457" t="s">
        <v>288</v>
      </c>
      <c r="K457" s="6">
        <v>37155.79</v>
      </c>
    </row>
    <row r="458" spans="7:11" x14ac:dyDescent="0.25">
      <c r="G458">
        <v>10451</v>
      </c>
      <c r="H458" s="2">
        <v>42111.821643518517</v>
      </c>
      <c r="I458" t="s">
        <v>20</v>
      </c>
      <c r="J458" t="s">
        <v>187</v>
      </c>
      <c r="K458" s="6">
        <v>96375.62</v>
      </c>
    </row>
    <row r="459" spans="7:11" x14ac:dyDescent="0.25">
      <c r="G459">
        <v>10452</v>
      </c>
      <c r="H459" s="2">
        <v>42182.827187499999</v>
      </c>
      <c r="I459" t="s">
        <v>66</v>
      </c>
      <c r="J459" t="s">
        <v>197</v>
      </c>
      <c r="K459" s="6">
        <v>91801.2</v>
      </c>
    </row>
    <row r="460" spans="7:11" x14ac:dyDescent="0.25">
      <c r="G460">
        <v>10453</v>
      </c>
      <c r="H460" s="2">
        <v>42143.643738425926</v>
      </c>
      <c r="I460" t="s">
        <v>11</v>
      </c>
      <c r="J460" t="s">
        <v>103</v>
      </c>
      <c r="K460" s="6">
        <v>47149.56</v>
      </c>
    </row>
    <row r="461" spans="7:11" x14ac:dyDescent="0.25">
      <c r="G461">
        <v>10454</v>
      </c>
      <c r="H461" s="2">
        <v>42335.594155092593</v>
      </c>
      <c r="I461" t="s">
        <v>11</v>
      </c>
      <c r="J461" t="s">
        <v>289</v>
      </c>
      <c r="K461" s="6">
        <v>9355.7099999999991</v>
      </c>
    </row>
    <row r="462" spans="7:11" x14ac:dyDescent="0.25">
      <c r="G462">
        <v>10455</v>
      </c>
      <c r="H462" s="2">
        <v>42237.303032407406</v>
      </c>
      <c r="I462" t="s">
        <v>23</v>
      </c>
      <c r="J462" t="s">
        <v>163</v>
      </c>
      <c r="K462" s="6">
        <v>59928.69</v>
      </c>
    </row>
    <row r="463" spans="7:11" x14ac:dyDescent="0.25">
      <c r="G463">
        <v>10456</v>
      </c>
      <c r="H463" s="2">
        <v>42365.389814814815</v>
      </c>
      <c r="I463" t="s">
        <v>15</v>
      </c>
      <c r="J463" t="s">
        <v>269</v>
      </c>
      <c r="K463" s="6">
        <v>37710.67</v>
      </c>
    </row>
    <row r="464" spans="7:11" x14ac:dyDescent="0.25">
      <c r="G464">
        <v>10457</v>
      </c>
      <c r="H464" s="2">
        <v>42186.307395833333</v>
      </c>
      <c r="I464" t="s">
        <v>35</v>
      </c>
      <c r="J464" t="s">
        <v>244</v>
      </c>
      <c r="K464" s="6">
        <v>73539.02</v>
      </c>
    </row>
    <row r="465" spans="7:11" x14ac:dyDescent="0.25">
      <c r="G465">
        <v>10458</v>
      </c>
      <c r="H465" s="2">
        <v>42105.488865740743</v>
      </c>
      <c r="I465" t="s">
        <v>29</v>
      </c>
      <c r="J465" t="s">
        <v>290</v>
      </c>
      <c r="K465" s="6">
        <v>15020.61</v>
      </c>
    </row>
    <row r="466" spans="7:11" x14ac:dyDescent="0.25">
      <c r="G466">
        <v>10459</v>
      </c>
      <c r="H466" s="2">
        <v>42165.897407407407</v>
      </c>
      <c r="I466" t="s">
        <v>61</v>
      </c>
      <c r="J466" t="s">
        <v>277</v>
      </c>
      <c r="K466" s="6">
        <v>82702.91</v>
      </c>
    </row>
    <row r="467" spans="7:11" x14ac:dyDescent="0.25">
      <c r="G467">
        <v>10460</v>
      </c>
      <c r="H467" s="2">
        <v>42075.897719907407</v>
      </c>
      <c r="I467" t="s">
        <v>15</v>
      </c>
      <c r="J467" t="s">
        <v>291</v>
      </c>
      <c r="K467" s="6">
        <v>53958.35</v>
      </c>
    </row>
    <row r="468" spans="7:11" x14ac:dyDescent="0.25">
      <c r="G468">
        <v>10461</v>
      </c>
      <c r="H468" s="2">
        <v>42104.522928240738</v>
      </c>
      <c r="I468" t="s">
        <v>7</v>
      </c>
      <c r="J468" t="s">
        <v>239</v>
      </c>
      <c r="K468" s="6">
        <v>99451.88</v>
      </c>
    </row>
    <row r="469" spans="7:11" x14ac:dyDescent="0.25">
      <c r="G469">
        <v>10462</v>
      </c>
      <c r="H469" s="2">
        <v>42115.758194444446</v>
      </c>
      <c r="I469" t="s">
        <v>66</v>
      </c>
      <c r="J469" t="s">
        <v>292</v>
      </c>
      <c r="K469" s="6">
        <v>2101.0700000000002</v>
      </c>
    </row>
    <row r="470" spans="7:11" x14ac:dyDescent="0.25">
      <c r="G470">
        <v>10463</v>
      </c>
      <c r="H470" s="2">
        <v>42108.358356481483</v>
      </c>
      <c r="I470" t="s">
        <v>11</v>
      </c>
      <c r="J470" t="s">
        <v>34</v>
      </c>
      <c r="K470" s="6">
        <v>44469.03</v>
      </c>
    </row>
    <row r="471" spans="7:11" x14ac:dyDescent="0.25">
      <c r="G471">
        <v>10464</v>
      </c>
      <c r="H471" s="2">
        <v>42107.699166666665</v>
      </c>
      <c r="I471" t="s">
        <v>13</v>
      </c>
      <c r="J471" t="s">
        <v>145</v>
      </c>
      <c r="K471" s="6">
        <v>98505.42</v>
      </c>
    </row>
    <row r="472" spans="7:11" x14ac:dyDescent="0.25">
      <c r="G472">
        <v>10465</v>
      </c>
      <c r="H472" s="2">
        <v>42011.257754629631</v>
      </c>
      <c r="I472" t="s">
        <v>11</v>
      </c>
      <c r="J472" t="s">
        <v>203</v>
      </c>
      <c r="K472" s="6">
        <v>59393.31</v>
      </c>
    </row>
    <row r="473" spans="7:11" x14ac:dyDescent="0.25">
      <c r="G473">
        <v>10466</v>
      </c>
      <c r="H473" s="2">
        <v>42248.093425925923</v>
      </c>
      <c r="I473" t="s">
        <v>61</v>
      </c>
      <c r="J473" t="s">
        <v>276</v>
      </c>
      <c r="K473" s="6">
        <v>43598.8</v>
      </c>
    </row>
    <row r="474" spans="7:11" x14ac:dyDescent="0.25">
      <c r="G474">
        <v>10467</v>
      </c>
      <c r="H474" s="2">
        <v>42188.443159722221</v>
      </c>
      <c r="I474" t="s">
        <v>11</v>
      </c>
      <c r="J474" t="s">
        <v>192</v>
      </c>
      <c r="K474" s="6">
        <v>91679.52</v>
      </c>
    </row>
    <row r="475" spans="7:11" x14ac:dyDescent="0.25">
      <c r="G475">
        <v>10468</v>
      </c>
      <c r="H475" s="2">
        <v>42069.366562499999</v>
      </c>
      <c r="I475" t="s">
        <v>40</v>
      </c>
      <c r="J475" t="s">
        <v>220</v>
      </c>
      <c r="K475" s="6">
        <v>96087.56</v>
      </c>
    </row>
    <row r="476" spans="7:11" x14ac:dyDescent="0.25">
      <c r="G476">
        <v>10469</v>
      </c>
      <c r="H476" s="2">
        <v>42263.566550925927</v>
      </c>
      <c r="I476" t="s">
        <v>15</v>
      </c>
      <c r="J476" t="s">
        <v>209</v>
      </c>
      <c r="K476" s="6">
        <v>4666.4399999999996</v>
      </c>
    </row>
    <row r="477" spans="7:11" x14ac:dyDescent="0.25">
      <c r="G477">
        <v>10470</v>
      </c>
      <c r="H477" s="2">
        <v>42042.97997685185</v>
      </c>
      <c r="I477" t="s">
        <v>40</v>
      </c>
      <c r="J477" t="s">
        <v>247</v>
      </c>
      <c r="K477" s="6">
        <v>20988.54</v>
      </c>
    </row>
    <row r="478" spans="7:11" x14ac:dyDescent="0.25">
      <c r="G478">
        <v>10471</v>
      </c>
      <c r="H478" s="2">
        <v>42252.531886574077</v>
      </c>
      <c r="I478" t="s">
        <v>61</v>
      </c>
      <c r="J478" t="s">
        <v>206</v>
      </c>
      <c r="K478" s="6">
        <v>62622.78</v>
      </c>
    </row>
    <row r="479" spans="7:11" x14ac:dyDescent="0.25">
      <c r="G479">
        <v>10472</v>
      </c>
      <c r="H479" s="2">
        <v>42356.892824074072</v>
      </c>
      <c r="I479" t="s">
        <v>5</v>
      </c>
      <c r="J479" t="s">
        <v>138</v>
      </c>
      <c r="K479" s="6">
        <v>13294.86</v>
      </c>
    </row>
    <row r="480" spans="7:11" x14ac:dyDescent="0.25">
      <c r="G480">
        <v>10473</v>
      </c>
      <c r="H480" s="2">
        <v>42365.190798611111</v>
      </c>
      <c r="I480" t="s">
        <v>9</v>
      </c>
      <c r="J480" t="s">
        <v>267</v>
      </c>
      <c r="K480" s="6">
        <v>30581.14</v>
      </c>
    </row>
    <row r="481" spans="7:11" x14ac:dyDescent="0.25">
      <c r="G481">
        <v>10474</v>
      </c>
      <c r="H481" s="2">
        <v>42132.704965277779</v>
      </c>
      <c r="I481" t="s">
        <v>7</v>
      </c>
      <c r="J481" t="s">
        <v>160</v>
      </c>
      <c r="K481" s="6">
        <v>30561.31</v>
      </c>
    </row>
    <row r="482" spans="7:11" x14ac:dyDescent="0.25">
      <c r="G482">
        <v>10475</v>
      </c>
      <c r="H482" s="2">
        <v>42216.680868055555</v>
      </c>
      <c r="I482" t="s">
        <v>15</v>
      </c>
      <c r="J482" t="s">
        <v>176</v>
      </c>
      <c r="K482" s="6">
        <v>43330.79</v>
      </c>
    </row>
    <row r="483" spans="7:11" x14ac:dyDescent="0.25">
      <c r="G483">
        <v>10476</v>
      </c>
      <c r="H483" s="2">
        <v>42281.325752314813</v>
      </c>
      <c r="I483" t="s">
        <v>45</v>
      </c>
      <c r="J483" t="s">
        <v>293</v>
      </c>
      <c r="K483" s="6">
        <v>36451.68</v>
      </c>
    </row>
    <row r="484" spans="7:11" x14ac:dyDescent="0.25">
      <c r="G484">
        <v>10477</v>
      </c>
      <c r="H484" s="2">
        <v>42166.218252314815</v>
      </c>
      <c r="I484" t="s">
        <v>29</v>
      </c>
      <c r="J484" t="s">
        <v>37</v>
      </c>
      <c r="K484" s="6">
        <v>77057.09</v>
      </c>
    </row>
    <row r="485" spans="7:11" x14ac:dyDescent="0.25">
      <c r="G485">
        <v>10478</v>
      </c>
      <c r="H485" s="2">
        <v>42079.757025462961</v>
      </c>
      <c r="I485" t="s">
        <v>29</v>
      </c>
      <c r="J485" t="s">
        <v>22</v>
      </c>
      <c r="K485" s="6">
        <v>48726.15</v>
      </c>
    </row>
    <row r="486" spans="7:11" x14ac:dyDescent="0.25">
      <c r="G486">
        <v>10479</v>
      </c>
      <c r="H486" s="2">
        <v>42343.174201388887</v>
      </c>
      <c r="I486" t="s">
        <v>26</v>
      </c>
      <c r="J486" t="s">
        <v>222</v>
      </c>
      <c r="K486" s="6">
        <v>40961.22</v>
      </c>
    </row>
    <row r="487" spans="7:11" x14ac:dyDescent="0.25">
      <c r="G487">
        <v>10480</v>
      </c>
      <c r="H487" s="2">
        <v>42226.481689814813</v>
      </c>
      <c r="I487" t="s">
        <v>66</v>
      </c>
      <c r="J487" t="s">
        <v>57</v>
      </c>
      <c r="K487" s="6">
        <v>75676.39</v>
      </c>
    </row>
    <row r="488" spans="7:11" x14ac:dyDescent="0.25">
      <c r="G488">
        <v>10481</v>
      </c>
      <c r="H488" s="2">
        <v>42328.685185185182</v>
      </c>
      <c r="I488" t="s">
        <v>29</v>
      </c>
      <c r="J488" t="s">
        <v>294</v>
      </c>
      <c r="K488" s="6">
        <v>66745.919999999998</v>
      </c>
    </row>
    <row r="489" spans="7:11" x14ac:dyDescent="0.25">
      <c r="G489">
        <v>10482</v>
      </c>
      <c r="H489" s="2">
        <v>42288.264467592591</v>
      </c>
      <c r="I489" t="s">
        <v>66</v>
      </c>
      <c r="J489" t="s">
        <v>295</v>
      </c>
      <c r="K489" s="6">
        <v>36824.07</v>
      </c>
    </row>
    <row r="490" spans="7:11" x14ac:dyDescent="0.25">
      <c r="G490">
        <v>10483</v>
      </c>
      <c r="H490" s="2">
        <v>42251.465879629628</v>
      </c>
      <c r="I490" t="s">
        <v>29</v>
      </c>
      <c r="J490" t="s">
        <v>50</v>
      </c>
      <c r="K490" s="6">
        <v>98376.11</v>
      </c>
    </row>
    <row r="491" spans="7:11" x14ac:dyDescent="0.25">
      <c r="G491">
        <v>10484</v>
      </c>
      <c r="H491" s="2">
        <v>42277.720902777779</v>
      </c>
      <c r="I491" t="s">
        <v>29</v>
      </c>
      <c r="J491" t="s">
        <v>206</v>
      </c>
      <c r="K491" s="6">
        <v>36074.949999999997</v>
      </c>
    </row>
    <row r="492" spans="7:11" x14ac:dyDescent="0.25">
      <c r="G492">
        <v>10485</v>
      </c>
      <c r="H492" s="2">
        <v>42211.085960648146</v>
      </c>
      <c r="I492" t="s">
        <v>61</v>
      </c>
      <c r="J492" t="s">
        <v>296</v>
      </c>
      <c r="K492" s="6">
        <v>65959.7</v>
      </c>
    </row>
    <row r="493" spans="7:11" x14ac:dyDescent="0.25">
      <c r="G493">
        <v>10486</v>
      </c>
      <c r="H493" s="2">
        <v>42335.733611111114</v>
      </c>
      <c r="I493" t="s">
        <v>20</v>
      </c>
      <c r="J493" t="s">
        <v>32</v>
      </c>
      <c r="K493" s="6">
        <v>73704.95</v>
      </c>
    </row>
    <row r="494" spans="7:11" x14ac:dyDescent="0.25">
      <c r="G494">
        <v>10487</v>
      </c>
      <c r="H494" s="2">
        <v>42230.297037037039</v>
      </c>
      <c r="I494" t="s">
        <v>26</v>
      </c>
      <c r="J494" t="s">
        <v>67</v>
      </c>
      <c r="K494" s="6">
        <v>44338.18</v>
      </c>
    </row>
    <row r="495" spans="7:11" x14ac:dyDescent="0.25">
      <c r="G495">
        <v>10488</v>
      </c>
      <c r="H495" s="2">
        <v>42364.652638888889</v>
      </c>
      <c r="I495" t="s">
        <v>38</v>
      </c>
      <c r="J495" t="s">
        <v>297</v>
      </c>
      <c r="K495" s="6">
        <v>88914.240000000005</v>
      </c>
    </row>
    <row r="496" spans="7:11" x14ac:dyDescent="0.25">
      <c r="G496">
        <v>10489</v>
      </c>
      <c r="H496" s="2">
        <v>42294.724733796298</v>
      </c>
      <c r="I496" t="s">
        <v>17</v>
      </c>
      <c r="J496" t="s">
        <v>205</v>
      </c>
      <c r="K496" s="6">
        <v>7999.07</v>
      </c>
    </row>
    <row r="497" spans="7:11" x14ac:dyDescent="0.25">
      <c r="G497">
        <v>10490</v>
      </c>
      <c r="H497" s="2">
        <v>42312.526516203703</v>
      </c>
      <c r="I497" t="s">
        <v>45</v>
      </c>
      <c r="J497" t="s">
        <v>298</v>
      </c>
      <c r="K497" s="6">
        <v>96046.23</v>
      </c>
    </row>
    <row r="498" spans="7:11" x14ac:dyDescent="0.25">
      <c r="G498">
        <v>10491</v>
      </c>
      <c r="H498" s="2">
        <v>42264.22111111111</v>
      </c>
      <c r="I498" t="s">
        <v>15</v>
      </c>
      <c r="J498" t="s">
        <v>161</v>
      </c>
      <c r="K498" s="6">
        <v>45771.34</v>
      </c>
    </row>
    <row r="499" spans="7:11" x14ac:dyDescent="0.25">
      <c r="G499">
        <v>10492</v>
      </c>
      <c r="H499" s="2">
        <v>42175.303252314814</v>
      </c>
      <c r="I499" t="s">
        <v>45</v>
      </c>
      <c r="J499" t="s">
        <v>299</v>
      </c>
      <c r="K499" s="6">
        <v>51601.53</v>
      </c>
    </row>
    <row r="500" spans="7:11" x14ac:dyDescent="0.25">
      <c r="G500">
        <v>10493</v>
      </c>
      <c r="H500" s="2">
        <v>42207.483842592592</v>
      </c>
      <c r="I500" t="s">
        <v>26</v>
      </c>
      <c r="J500" t="s">
        <v>84</v>
      </c>
      <c r="K500" s="6">
        <v>10398.049999999999</v>
      </c>
    </row>
    <row r="501" spans="7:11" x14ac:dyDescent="0.25">
      <c r="G501">
        <v>10494</v>
      </c>
      <c r="H501" s="2">
        <v>42135.921458333331</v>
      </c>
      <c r="I501" t="s">
        <v>5</v>
      </c>
      <c r="J501" t="s">
        <v>300</v>
      </c>
      <c r="K501" s="6">
        <v>44012.86</v>
      </c>
    </row>
    <row r="502" spans="7:11" x14ac:dyDescent="0.25">
      <c r="G502">
        <v>10495</v>
      </c>
      <c r="H502" s="2">
        <v>42229.404861111114</v>
      </c>
      <c r="I502" t="s">
        <v>13</v>
      </c>
      <c r="J502" t="s">
        <v>170</v>
      </c>
      <c r="K502" s="6">
        <v>67914.52</v>
      </c>
    </row>
    <row r="503" spans="7:11" x14ac:dyDescent="0.25">
      <c r="G503">
        <v>10496</v>
      </c>
      <c r="H503" s="2">
        <v>42041.93372685185</v>
      </c>
      <c r="I503" t="s">
        <v>45</v>
      </c>
      <c r="J503" t="s">
        <v>6</v>
      </c>
      <c r="K503" s="6">
        <v>82159.820000000007</v>
      </c>
    </row>
    <row r="504" spans="7:11" x14ac:dyDescent="0.25">
      <c r="G504">
        <v>10497</v>
      </c>
      <c r="H504" s="2">
        <v>42237.439710648148</v>
      </c>
      <c r="I504" t="s">
        <v>11</v>
      </c>
      <c r="J504" t="s">
        <v>141</v>
      </c>
      <c r="K504" s="6">
        <v>96476.27</v>
      </c>
    </row>
    <row r="505" spans="7:11" x14ac:dyDescent="0.25">
      <c r="G505">
        <v>10498</v>
      </c>
      <c r="H505" s="2">
        <v>42181.107777777775</v>
      </c>
      <c r="I505" t="s">
        <v>15</v>
      </c>
      <c r="J505" t="s">
        <v>184</v>
      </c>
      <c r="K505" s="6">
        <v>46708.61</v>
      </c>
    </row>
    <row r="506" spans="7:11" x14ac:dyDescent="0.25">
      <c r="G506">
        <v>10499</v>
      </c>
      <c r="H506" s="2">
        <v>42097.899016203701</v>
      </c>
      <c r="I506" t="s">
        <v>13</v>
      </c>
      <c r="J506" t="s">
        <v>301</v>
      </c>
      <c r="K506" s="6">
        <v>29468.02</v>
      </c>
    </row>
    <row r="507" spans="7:11" x14ac:dyDescent="0.25">
      <c r="G507">
        <v>10500</v>
      </c>
      <c r="H507" s="2">
        <v>42080.013437499998</v>
      </c>
      <c r="I507" t="s">
        <v>52</v>
      </c>
      <c r="J507" t="s">
        <v>10</v>
      </c>
      <c r="K507" s="6">
        <v>92474.34</v>
      </c>
    </row>
    <row r="508" spans="7:11" x14ac:dyDescent="0.25">
      <c r="G508">
        <v>10501</v>
      </c>
      <c r="H508" s="2">
        <v>42141.116805555554</v>
      </c>
      <c r="I508" t="s">
        <v>29</v>
      </c>
      <c r="J508" t="s">
        <v>172</v>
      </c>
      <c r="K508" s="6">
        <v>49640.32</v>
      </c>
    </row>
    <row r="509" spans="7:11" x14ac:dyDescent="0.25">
      <c r="G509">
        <v>10502</v>
      </c>
      <c r="H509" s="2">
        <v>42081.327870370369</v>
      </c>
      <c r="I509" t="s">
        <v>45</v>
      </c>
      <c r="J509" t="s">
        <v>98</v>
      </c>
      <c r="K509" s="6">
        <v>65493.65</v>
      </c>
    </row>
    <row r="510" spans="7:11" x14ac:dyDescent="0.25">
      <c r="G510">
        <v>10503</v>
      </c>
      <c r="H510" s="2">
        <v>42104.171249999999</v>
      </c>
      <c r="I510" t="s">
        <v>66</v>
      </c>
      <c r="J510" t="s">
        <v>302</v>
      </c>
      <c r="K510" s="6">
        <v>68482.16</v>
      </c>
    </row>
    <row r="511" spans="7:11" x14ac:dyDescent="0.25">
      <c r="G511">
        <v>10504</v>
      </c>
      <c r="H511" s="2">
        <v>42161.122037037036</v>
      </c>
      <c r="I511" t="s">
        <v>7</v>
      </c>
      <c r="J511" t="s">
        <v>144</v>
      </c>
      <c r="K511" s="6">
        <v>54636.83</v>
      </c>
    </row>
    <row r="512" spans="7:11" x14ac:dyDescent="0.25">
      <c r="G512">
        <v>10505</v>
      </c>
      <c r="H512" s="2">
        <v>42053.969953703701</v>
      </c>
      <c r="I512" t="s">
        <v>23</v>
      </c>
      <c r="J512" t="s">
        <v>303</v>
      </c>
      <c r="K512" s="6">
        <v>67868.88</v>
      </c>
    </row>
    <row r="513" spans="7:11" x14ac:dyDescent="0.25">
      <c r="G513">
        <v>10506</v>
      </c>
      <c r="H513" s="2">
        <v>42195.658946759257</v>
      </c>
      <c r="I513" t="s">
        <v>17</v>
      </c>
      <c r="J513" t="s">
        <v>304</v>
      </c>
      <c r="K513" s="6">
        <v>78421.87</v>
      </c>
    </row>
    <row r="514" spans="7:11" x14ac:dyDescent="0.25">
      <c r="G514">
        <v>10507</v>
      </c>
      <c r="H514" s="2">
        <v>42325.125069444446</v>
      </c>
      <c r="I514" t="s">
        <v>38</v>
      </c>
      <c r="J514" t="s">
        <v>88</v>
      </c>
      <c r="K514" s="6">
        <v>81863.61</v>
      </c>
    </row>
    <row r="515" spans="7:11" x14ac:dyDescent="0.25">
      <c r="G515">
        <v>10508</v>
      </c>
      <c r="H515" s="2">
        <v>42310.533877314818</v>
      </c>
      <c r="I515" t="s">
        <v>7</v>
      </c>
      <c r="J515" t="s">
        <v>267</v>
      </c>
      <c r="K515" s="6">
        <v>21792.18</v>
      </c>
    </row>
    <row r="516" spans="7:11" x14ac:dyDescent="0.25">
      <c r="G516">
        <v>10509</v>
      </c>
      <c r="H516" s="2">
        <v>42149.14267361111</v>
      </c>
      <c r="I516" t="s">
        <v>17</v>
      </c>
      <c r="J516" t="s">
        <v>305</v>
      </c>
      <c r="K516" s="6">
        <v>99158.61</v>
      </c>
    </row>
    <row r="517" spans="7:11" x14ac:dyDescent="0.25">
      <c r="G517">
        <v>10510</v>
      </c>
      <c r="H517" s="2">
        <v>42247.768159722225</v>
      </c>
      <c r="I517" t="s">
        <v>20</v>
      </c>
      <c r="J517" t="s">
        <v>263</v>
      </c>
      <c r="K517" s="6">
        <v>88431.74</v>
      </c>
    </row>
    <row r="518" spans="7:11" x14ac:dyDescent="0.25">
      <c r="G518">
        <v>10511</v>
      </c>
      <c r="H518" s="2">
        <v>42082.708252314813</v>
      </c>
      <c r="I518" t="s">
        <v>26</v>
      </c>
      <c r="J518" t="s">
        <v>173</v>
      </c>
      <c r="K518" s="6">
        <v>55440.78</v>
      </c>
    </row>
    <row r="519" spans="7:11" x14ac:dyDescent="0.25">
      <c r="G519">
        <v>10512</v>
      </c>
      <c r="H519" s="2">
        <v>42201.515335648146</v>
      </c>
      <c r="I519" t="s">
        <v>45</v>
      </c>
      <c r="J519" t="s">
        <v>69</v>
      </c>
      <c r="K519" s="6">
        <v>6674.33</v>
      </c>
    </row>
    <row r="520" spans="7:11" x14ac:dyDescent="0.25">
      <c r="G520">
        <v>10513</v>
      </c>
      <c r="H520" s="2">
        <v>42344.508310185185</v>
      </c>
      <c r="I520" t="s">
        <v>61</v>
      </c>
      <c r="J520" t="s">
        <v>180</v>
      </c>
      <c r="K520" s="6">
        <v>8014.57</v>
      </c>
    </row>
    <row r="521" spans="7:11" x14ac:dyDescent="0.25">
      <c r="G521">
        <v>10514</v>
      </c>
      <c r="H521" s="2">
        <v>42236.217905092592</v>
      </c>
      <c r="I521" t="s">
        <v>61</v>
      </c>
      <c r="J521" t="s">
        <v>84</v>
      </c>
      <c r="K521" s="6">
        <v>12565.47</v>
      </c>
    </row>
    <row r="522" spans="7:11" x14ac:dyDescent="0.25">
      <c r="G522">
        <v>10515</v>
      </c>
      <c r="H522" s="2">
        <v>42231.493333333332</v>
      </c>
      <c r="I522" t="s">
        <v>45</v>
      </c>
      <c r="J522" t="s">
        <v>303</v>
      </c>
      <c r="K522" s="6">
        <v>87650.91</v>
      </c>
    </row>
    <row r="523" spans="7:11" x14ac:dyDescent="0.25">
      <c r="G523">
        <v>10516</v>
      </c>
      <c r="H523" s="2">
        <v>42199.016840277778</v>
      </c>
      <c r="I523" t="s">
        <v>66</v>
      </c>
      <c r="J523" t="s">
        <v>306</v>
      </c>
      <c r="K523" s="6">
        <v>16682.099999999999</v>
      </c>
    </row>
    <row r="524" spans="7:11" x14ac:dyDescent="0.25">
      <c r="G524">
        <v>10517</v>
      </c>
      <c r="H524" s="2">
        <v>42211.902696759258</v>
      </c>
      <c r="I524" t="s">
        <v>23</v>
      </c>
      <c r="J524" t="s">
        <v>307</v>
      </c>
      <c r="K524" s="6">
        <v>17317.03</v>
      </c>
    </row>
    <row r="525" spans="7:11" x14ac:dyDescent="0.25">
      <c r="G525">
        <v>10518</v>
      </c>
      <c r="H525" s="2">
        <v>42143.522291666668</v>
      </c>
      <c r="I525" t="s">
        <v>13</v>
      </c>
      <c r="J525" t="s">
        <v>308</v>
      </c>
      <c r="K525" s="6">
        <v>6752.1</v>
      </c>
    </row>
    <row r="526" spans="7:11" x14ac:dyDescent="0.25">
      <c r="G526">
        <v>10519</v>
      </c>
      <c r="H526" s="2">
        <v>42061.283020833333</v>
      </c>
      <c r="I526" t="s">
        <v>13</v>
      </c>
      <c r="J526" t="s">
        <v>128</v>
      </c>
      <c r="K526" s="6">
        <v>43882.54</v>
      </c>
    </row>
    <row r="527" spans="7:11" x14ac:dyDescent="0.25">
      <c r="G527">
        <v>10520</v>
      </c>
      <c r="H527" s="2">
        <v>42291.73578703704</v>
      </c>
      <c r="I527" t="s">
        <v>61</v>
      </c>
      <c r="J527" t="s">
        <v>22</v>
      </c>
      <c r="K527" s="6">
        <v>80592.17</v>
      </c>
    </row>
    <row r="528" spans="7:11" x14ac:dyDescent="0.25">
      <c r="G528">
        <v>10521</v>
      </c>
      <c r="H528" s="2">
        <v>42287.128703703704</v>
      </c>
      <c r="I528" t="s">
        <v>38</v>
      </c>
      <c r="J528" t="s">
        <v>309</v>
      </c>
      <c r="K528" s="6">
        <v>60436.58</v>
      </c>
    </row>
    <row r="529" spans="7:11" x14ac:dyDescent="0.25">
      <c r="G529">
        <v>10522</v>
      </c>
      <c r="H529" s="2">
        <v>42339.091817129629</v>
      </c>
      <c r="I529" t="s">
        <v>40</v>
      </c>
      <c r="J529" t="s">
        <v>68</v>
      </c>
      <c r="K529" s="6">
        <v>74261.16</v>
      </c>
    </row>
    <row r="530" spans="7:11" x14ac:dyDescent="0.25">
      <c r="G530">
        <v>10523</v>
      </c>
      <c r="H530" s="2">
        <v>42005.760266203702</v>
      </c>
      <c r="I530" t="s">
        <v>61</v>
      </c>
      <c r="J530" t="s">
        <v>236</v>
      </c>
      <c r="K530" s="6">
        <v>47701.39</v>
      </c>
    </row>
    <row r="531" spans="7:11" x14ac:dyDescent="0.25">
      <c r="G531">
        <v>10524</v>
      </c>
      <c r="H531" s="2">
        <v>42204.100706018522</v>
      </c>
      <c r="I531" t="s">
        <v>66</v>
      </c>
      <c r="J531" t="s">
        <v>101</v>
      </c>
      <c r="K531" s="6">
        <v>9139.5499999999993</v>
      </c>
    </row>
    <row r="532" spans="7:11" x14ac:dyDescent="0.25">
      <c r="G532">
        <v>10525</v>
      </c>
      <c r="H532" s="2">
        <v>42301.460868055554</v>
      </c>
      <c r="I532" t="s">
        <v>20</v>
      </c>
      <c r="J532" t="s">
        <v>39</v>
      </c>
      <c r="K532" s="6">
        <v>29145.05</v>
      </c>
    </row>
    <row r="533" spans="7:11" x14ac:dyDescent="0.25">
      <c r="G533">
        <v>10526</v>
      </c>
      <c r="H533" s="2">
        <v>42164.477303240739</v>
      </c>
      <c r="I533" t="s">
        <v>5</v>
      </c>
      <c r="J533" t="s">
        <v>174</v>
      </c>
      <c r="K533" s="6">
        <v>36087.129999999997</v>
      </c>
    </row>
    <row r="534" spans="7:11" x14ac:dyDescent="0.25">
      <c r="G534">
        <v>10527</v>
      </c>
      <c r="H534" s="2">
        <v>42201.833935185183</v>
      </c>
      <c r="I534" t="s">
        <v>61</v>
      </c>
      <c r="J534" t="s">
        <v>140</v>
      </c>
      <c r="K534" s="6">
        <v>69999.98</v>
      </c>
    </row>
    <row r="535" spans="7:11" x14ac:dyDescent="0.25">
      <c r="G535">
        <v>10528</v>
      </c>
      <c r="H535" s="2">
        <v>42140.555590277778</v>
      </c>
      <c r="I535" t="s">
        <v>35</v>
      </c>
      <c r="J535" t="s">
        <v>34</v>
      </c>
      <c r="K535" s="6">
        <v>12448.15</v>
      </c>
    </row>
    <row r="536" spans="7:11" x14ac:dyDescent="0.25">
      <c r="G536">
        <v>10529</v>
      </c>
      <c r="H536" s="2">
        <v>42160.086539351854</v>
      </c>
      <c r="I536" t="s">
        <v>9</v>
      </c>
      <c r="J536" t="s">
        <v>200</v>
      </c>
      <c r="K536" s="6">
        <v>54559.35</v>
      </c>
    </row>
    <row r="537" spans="7:11" x14ac:dyDescent="0.25">
      <c r="G537">
        <v>10530</v>
      </c>
      <c r="H537" s="2">
        <v>42127.923506944448</v>
      </c>
      <c r="I537" t="s">
        <v>26</v>
      </c>
      <c r="J537" t="s">
        <v>90</v>
      </c>
      <c r="K537" s="6">
        <v>16698.34</v>
      </c>
    </row>
    <row r="538" spans="7:11" x14ac:dyDescent="0.25">
      <c r="G538">
        <v>10531</v>
      </c>
      <c r="H538" s="2">
        <v>42131.252523148149</v>
      </c>
      <c r="I538" t="s">
        <v>38</v>
      </c>
      <c r="J538" t="s">
        <v>104</v>
      </c>
      <c r="K538" s="6">
        <v>80024.3</v>
      </c>
    </row>
    <row r="539" spans="7:11" x14ac:dyDescent="0.25">
      <c r="G539">
        <v>10532</v>
      </c>
      <c r="H539" s="2">
        <v>42203.495034722226</v>
      </c>
      <c r="I539" t="s">
        <v>13</v>
      </c>
      <c r="J539" t="s">
        <v>49</v>
      </c>
      <c r="K539" s="6">
        <v>22148.06</v>
      </c>
    </row>
    <row r="540" spans="7:11" x14ac:dyDescent="0.25">
      <c r="G540">
        <v>10533</v>
      </c>
      <c r="H540" s="2">
        <v>42028.484375</v>
      </c>
      <c r="I540" t="s">
        <v>38</v>
      </c>
      <c r="J540" t="s">
        <v>310</v>
      </c>
      <c r="K540" s="6">
        <v>10531.62</v>
      </c>
    </row>
    <row r="541" spans="7:11" x14ac:dyDescent="0.25">
      <c r="G541">
        <v>10534</v>
      </c>
      <c r="H541" s="2">
        <v>42173.450104166666</v>
      </c>
      <c r="I541" t="s">
        <v>26</v>
      </c>
      <c r="J541" t="s">
        <v>109</v>
      </c>
      <c r="K541" s="6">
        <v>63515.69</v>
      </c>
    </row>
    <row r="542" spans="7:11" x14ac:dyDescent="0.25">
      <c r="G542">
        <v>10535</v>
      </c>
      <c r="H542" s="2">
        <v>42228.856631944444</v>
      </c>
      <c r="I542" t="s">
        <v>5</v>
      </c>
      <c r="J542" t="s">
        <v>311</v>
      </c>
      <c r="K542" s="6">
        <v>55789.24</v>
      </c>
    </row>
    <row r="543" spans="7:11" x14ac:dyDescent="0.25">
      <c r="G543">
        <v>10536</v>
      </c>
      <c r="H543" s="2">
        <v>42169.149259259262</v>
      </c>
      <c r="I543" t="s">
        <v>11</v>
      </c>
      <c r="J543" t="s">
        <v>312</v>
      </c>
      <c r="K543" s="6">
        <v>32959.65</v>
      </c>
    </row>
    <row r="544" spans="7:11" x14ac:dyDescent="0.25">
      <c r="G544">
        <v>10537</v>
      </c>
      <c r="H544" s="2">
        <v>42316.953553240739</v>
      </c>
      <c r="I544" t="s">
        <v>5</v>
      </c>
      <c r="J544" t="s">
        <v>128</v>
      </c>
      <c r="K544" s="6">
        <v>43191.17</v>
      </c>
    </row>
    <row r="545" spans="7:11" x14ac:dyDescent="0.25">
      <c r="G545">
        <v>10538</v>
      </c>
      <c r="H545" s="2">
        <v>42231.201828703706</v>
      </c>
      <c r="I545" t="s">
        <v>20</v>
      </c>
      <c r="J545" t="s">
        <v>129</v>
      </c>
      <c r="K545" s="6">
        <v>32282.03</v>
      </c>
    </row>
    <row r="546" spans="7:11" x14ac:dyDescent="0.25">
      <c r="G546">
        <v>10539</v>
      </c>
      <c r="H546" s="2">
        <v>42085.906886574077</v>
      </c>
      <c r="I546" t="s">
        <v>11</v>
      </c>
      <c r="J546" t="s">
        <v>313</v>
      </c>
      <c r="K546" s="6">
        <v>62782.01</v>
      </c>
    </row>
    <row r="547" spans="7:11" x14ac:dyDescent="0.25">
      <c r="G547">
        <v>10540</v>
      </c>
      <c r="H547" s="2">
        <v>42092.516608796293</v>
      </c>
      <c r="I547" t="s">
        <v>35</v>
      </c>
      <c r="J547" t="s">
        <v>65</v>
      </c>
      <c r="K547" s="6">
        <v>7815.88</v>
      </c>
    </row>
    <row r="548" spans="7:11" x14ac:dyDescent="0.25">
      <c r="G548">
        <v>10541</v>
      </c>
      <c r="H548" s="2">
        <v>42331.021724537037</v>
      </c>
      <c r="I548" t="s">
        <v>26</v>
      </c>
      <c r="J548" t="s">
        <v>314</v>
      </c>
      <c r="K548" s="6">
        <v>36372.620000000003</v>
      </c>
    </row>
    <row r="549" spans="7:11" x14ac:dyDescent="0.25">
      <c r="G549">
        <v>10542</v>
      </c>
      <c r="H549" s="2">
        <v>42022.184583333335</v>
      </c>
      <c r="I549" t="s">
        <v>11</v>
      </c>
      <c r="J549" t="s">
        <v>315</v>
      </c>
      <c r="K549" s="6">
        <v>94362.75</v>
      </c>
    </row>
    <row r="550" spans="7:11" x14ac:dyDescent="0.25">
      <c r="G550">
        <v>10543</v>
      </c>
      <c r="H550" s="2">
        <v>42248.563715277778</v>
      </c>
      <c r="I550" t="s">
        <v>66</v>
      </c>
      <c r="J550" t="s">
        <v>89</v>
      </c>
      <c r="K550" s="6">
        <v>68803.8</v>
      </c>
    </row>
    <row r="551" spans="7:11" x14ac:dyDescent="0.25">
      <c r="G551">
        <v>10544</v>
      </c>
      <c r="H551" s="2">
        <v>42300.517083333332</v>
      </c>
      <c r="I551" t="s">
        <v>52</v>
      </c>
      <c r="J551" t="s">
        <v>316</v>
      </c>
      <c r="K551" s="6">
        <v>51295.35</v>
      </c>
    </row>
    <row r="552" spans="7:11" x14ac:dyDescent="0.25">
      <c r="G552">
        <v>10545</v>
      </c>
      <c r="H552" s="2">
        <v>42271.772812499999</v>
      </c>
      <c r="I552" t="s">
        <v>9</v>
      </c>
      <c r="J552" t="s">
        <v>239</v>
      </c>
      <c r="K552" s="6">
        <v>80246.41</v>
      </c>
    </row>
    <row r="553" spans="7:11" x14ac:dyDescent="0.25">
      <c r="G553">
        <v>10546</v>
      </c>
      <c r="H553" s="2">
        <v>42049.337754629632</v>
      </c>
      <c r="I553" t="s">
        <v>38</v>
      </c>
      <c r="J553" t="s">
        <v>194</v>
      </c>
      <c r="K553" s="6">
        <v>30720.53</v>
      </c>
    </row>
    <row r="554" spans="7:11" x14ac:dyDescent="0.25">
      <c r="G554">
        <v>10547</v>
      </c>
      <c r="H554" s="2">
        <v>42296.431180555555</v>
      </c>
      <c r="I554" t="s">
        <v>29</v>
      </c>
      <c r="J554" t="s">
        <v>274</v>
      </c>
      <c r="K554" s="6">
        <v>43030.06</v>
      </c>
    </row>
    <row r="555" spans="7:11" x14ac:dyDescent="0.25">
      <c r="G555">
        <v>10548</v>
      </c>
      <c r="H555" s="2">
        <v>42337.08457175926</v>
      </c>
      <c r="I555" t="s">
        <v>9</v>
      </c>
      <c r="J555" t="s">
        <v>108</v>
      </c>
      <c r="K555" s="6">
        <v>5960.84</v>
      </c>
    </row>
    <row r="556" spans="7:11" x14ac:dyDescent="0.25">
      <c r="G556">
        <v>10549</v>
      </c>
      <c r="H556" s="2">
        <v>42206.493888888886</v>
      </c>
      <c r="I556" t="s">
        <v>5</v>
      </c>
      <c r="J556" t="s">
        <v>259</v>
      </c>
      <c r="K556" s="6">
        <v>65168.94</v>
      </c>
    </row>
    <row r="557" spans="7:11" x14ac:dyDescent="0.25">
      <c r="G557">
        <v>10550</v>
      </c>
      <c r="H557" s="2">
        <v>42106.717430555553</v>
      </c>
      <c r="I557" t="s">
        <v>45</v>
      </c>
      <c r="J557" t="s">
        <v>162</v>
      </c>
      <c r="K557" s="6">
        <v>18261.009999999998</v>
      </c>
    </row>
    <row r="558" spans="7:11" x14ac:dyDescent="0.25">
      <c r="G558">
        <v>10551</v>
      </c>
      <c r="H558" s="2">
        <v>42019.46434027778</v>
      </c>
      <c r="I558" t="s">
        <v>20</v>
      </c>
      <c r="J558" t="s">
        <v>25</v>
      </c>
      <c r="K558" s="6">
        <v>66872.81</v>
      </c>
    </row>
    <row r="559" spans="7:11" x14ac:dyDescent="0.25">
      <c r="G559">
        <v>10552</v>
      </c>
      <c r="H559" s="2">
        <v>42291.157962962963</v>
      </c>
      <c r="I559" t="s">
        <v>17</v>
      </c>
      <c r="J559" t="s">
        <v>317</v>
      </c>
      <c r="K559" s="6">
        <v>9367.75</v>
      </c>
    </row>
    <row r="560" spans="7:11" x14ac:dyDescent="0.25">
      <c r="G560">
        <v>10553</v>
      </c>
      <c r="H560" s="2">
        <v>42329.067164351851</v>
      </c>
      <c r="I560" t="s">
        <v>35</v>
      </c>
      <c r="J560" t="s">
        <v>42</v>
      </c>
      <c r="K560" s="6">
        <v>60292.98</v>
      </c>
    </row>
    <row r="561" spans="7:11" x14ac:dyDescent="0.25">
      <c r="G561">
        <v>10554</v>
      </c>
      <c r="H561" s="2">
        <v>42038.469085648147</v>
      </c>
      <c r="I561" t="s">
        <v>38</v>
      </c>
      <c r="J561" t="s">
        <v>14</v>
      </c>
      <c r="K561" s="6">
        <v>85237.19</v>
      </c>
    </row>
    <row r="562" spans="7:11" x14ac:dyDescent="0.25">
      <c r="G562">
        <v>10555</v>
      </c>
      <c r="H562" s="2">
        <v>42074.240833333337</v>
      </c>
      <c r="I562" t="s">
        <v>61</v>
      </c>
      <c r="J562" t="s">
        <v>179</v>
      </c>
      <c r="K562" s="6">
        <v>79224.42</v>
      </c>
    </row>
    <row r="563" spans="7:11" x14ac:dyDescent="0.25">
      <c r="G563">
        <v>10556</v>
      </c>
      <c r="H563" s="2">
        <v>42079.331238425926</v>
      </c>
      <c r="I563" t="s">
        <v>26</v>
      </c>
      <c r="J563" t="s">
        <v>85</v>
      </c>
      <c r="K563" s="6">
        <v>14209.35</v>
      </c>
    </row>
    <row r="564" spans="7:11" x14ac:dyDescent="0.25">
      <c r="G564">
        <v>10557</v>
      </c>
      <c r="H564" s="2">
        <v>42351.505312499998</v>
      </c>
      <c r="I564" t="s">
        <v>35</v>
      </c>
      <c r="J564" t="s">
        <v>79</v>
      </c>
      <c r="K564" s="6">
        <v>75478.850000000006</v>
      </c>
    </row>
    <row r="565" spans="7:11" x14ac:dyDescent="0.25">
      <c r="G565">
        <v>10558</v>
      </c>
      <c r="H565" s="2">
        <v>42028.001354166663</v>
      </c>
      <c r="I565" t="s">
        <v>26</v>
      </c>
      <c r="J565" t="s">
        <v>295</v>
      </c>
      <c r="K565" s="6">
        <v>50617.54</v>
      </c>
    </row>
    <row r="566" spans="7:11" x14ac:dyDescent="0.25">
      <c r="G566">
        <v>10559</v>
      </c>
      <c r="H566" s="2">
        <v>42176.302858796298</v>
      </c>
      <c r="I566" t="s">
        <v>38</v>
      </c>
      <c r="J566" t="s">
        <v>298</v>
      </c>
      <c r="K566" s="6">
        <v>59659.38</v>
      </c>
    </row>
    <row r="567" spans="7:11" x14ac:dyDescent="0.25">
      <c r="G567">
        <v>10560</v>
      </c>
      <c r="H567" s="2">
        <v>42048.221192129633</v>
      </c>
      <c r="I567" t="s">
        <v>29</v>
      </c>
      <c r="J567" t="s">
        <v>200</v>
      </c>
      <c r="K567" s="6">
        <v>21614.62</v>
      </c>
    </row>
    <row r="568" spans="7:11" x14ac:dyDescent="0.25">
      <c r="G568">
        <v>10561</v>
      </c>
      <c r="H568" s="2">
        <v>42165.377928240741</v>
      </c>
      <c r="I568" t="s">
        <v>17</v>
      </c>
      <c r="J568" t="s">
        <v>145</v>
      </c>
      <c r="K568" s="6">
        <v>70240.009999999995</v>
      </c>
    </row>
    <row r="569" spans="7:11" x14ac:dyDescent="0.25">
      <c r="G569">
        <v>10562</v>
      </c>
      <c r="H569" s="2">
        <v>42192.677673611113</v>
      </c>
      <c r="I569" t="s">
        <v>7</v>
      </c>
      <c r="J569" t="s">
        <v>193</v>
      </c>
      <c r="K569" s="6">
        <v>72186.62</v>
      </c>
    </row>
    <row r="570" spans="7:11" x14ac:dyDescent="0.25">
      <c r="G570">
        <v>10563</v>
      </c>
      <c r="H570" s="2">
        <v>42251.60434027778</v>
      </c>
      <c r="I570" t="s">
        <v>38</v>
      </c>
      <c r="J570" t="s">
        <v>142</v>
      </c>
      <c r="K570" s="6">
        <v>9507.99</v>
      </c>
    </row>
    <row r="571" spans="7:11" x14ac:dyDescent="0.25">
      <c r="G571">
        <v>10564</v>
      </c>
      <c r="H571" s="2">
        <v>42141.341192129628</v>
      </c>
      <c r="I571" t="s">
        <v>38</v>
      </c>
      <c r="J571" t="s">
        <v>181</v>
      </c>
      <c r="K571" s="6">
        <v>23506.86</v>
      </c>
    </row>
    <row r="572" spans="7:11" x14ac:dyDescent="0.25">
      <c r="G572">
        <v>10565</v>
      </c>
      <c r="H572" s="2">
        <v>42313.846724537034</v>
      </c>
      <c r="I572" t="s">
        <v>35</v>
      </c>
      <c r="J572" t="s">
        <v>204</v>
      </c>
      <c r="K572" s="6">
        <v>87206.88</v>
      </c>
    </row>
    <row r="573" spans="7:11" x14ac:dyDescent="0.25">
      <c r="G573">
        <v>10566</v>
      </c>
      <c r="H573" s="2">
        <v>42349.509826388887</v>
      </c>
      <c r="I573" t="s">
        <v>52</v>
      </c>
      <c r="J573" t="s">
        <v>31</v>
      </c>
      <c r="K573" s="6">
        <v>85428.13</v>
      </c>
    </row>
    <row r="574" spans="7:11" x14ac:dyDescent="0.25">
      <c r="G574">
        <v>10567</v>
      </c>
      <c r="H574" s="2">
        <v>42150.688020833331</v>
      </c>
      <c r="I574" t="s">
        <v>35</v>
      </c>
      <c r="J574" t="s">
        <v>105</v>
      </c>
      <c r="K574" s="6">
        <v>90632.81</v>
      </c>
    </row>
    <row r="575" spans="7:11" x14ac:dyDescent="0.25">
      <c r="G575">
        <v>10568</v>
      </c>
      <c r="H575" s="2">
        <v>42034.152881944443</v>
      </c>
      <c r="I575" t="s">
        <v>23</v>
      </c>
      <c r="J575" t="s">
        <v>258</v>
      </c>
      <c r="K575" s="6">
        <v>34324.089999999997</v>
      </c>
    </row>
    <row r="576" spans="7:11" x14ac:dyDescent="0.25">
      <c r="G576">
        <v>10569</v>
      </c>
      <c r="H576" s="2">
        <v>42018.09002314815</v>
      </c>
      <c r="I576" t="s">
        <v>20</v>
      </c>
      <c r="J576" t="s">
        <v>58</v>
      </c>
      <c r="K576" s="6">
        <v>97538.14</v>
      </c>
    </row>
    <row r="577" spans="7:11" x14ac:dyDescent="0.25">
      <c r="G577">
        <v>10570</v>
      </c>
      <c r="H577" s="2">
        <v>42261.655266203707</v>
      </c>
      <c r="I577" t="s">
        <v>35</v>
      </c>
      <c r="J577" t="s">
        <v>118</v>
      </c>
      <c r="K577" s="6">
        <v>87063.39</v>
      </c>
    </row>
    <row r="578" spans="7:11" x14ac:dyDescent="0.25">
      <c r="G578">
        <v>10571</v>
      </c>
      <c r="H578" s="2">
        <v>42107.527592592596</v>
      </c>
      <c r="I578" t="s">
        <v>11</v>
      </c>
      <c r="J578" t="s">
        <v>318</v>
      </c>
      <c r="K578" s="6">
        <v>2825.42</v>
      </c>
    </row>
    <row r="579" spans="7:11" x14ac:dyDescent="0.25">
      <c r="G579">
        <v>10572</v>
      </c>
      <c r="H579" s="2">
        <v>42035.753784722219</v>
      </c>
      <c r="I579" t="s">
        <v>66</v>
      </c>
      <c r="J579" t="s">
        <v>155</v>
      </c>
      <c r="K579" s="6">
        <v>4498.37</v>
      </c>
    </row>
    <row r="580" spans="7:11" x14ac:dyDescent="0.25">
      <c r="G580">
        <v>10573</v>
      </c>
      <c r="H580" s="2">
        <v>42261.770636574074</v>
      </c>
      <c r="I580" t="s">
        <v>35</v>
      </c>
      <c r="J580" t="s">
        <v>242</v>
      </c>
      <c r="K580" s="6">
        <v>61875.51</v>
      </c>
    </row>
    <row r="581" spans="7:11" x14ac:dyDescent="0.25">
      <c r="G581">
        <v>10574</v>
      </c>
      <c r="H581" s="2">
        <v>42196.460474537038</v>
      </c>
      <c r="I581" t="s">
        <v>52</v>
      </c>
      <c r="J581" t="s">
        <v>65</v>
      </c>
      <c r="K581" s="6">
        <v>78799.62</v>
      </c>
    </row>
    <row r="582" spans="7:11" x14ac:dyDescent="0.25">
      <c r="G582">
        <v>10575</v>
      </c>
      <c r="H582" s="2">
        <v>42058.418263888889</v>
      </c>
      <c r="I582" t="s">
        <v>5</v>
      </c>
      <c r="J582" t="s">
        <v>176</v>
      </c>
      <c r="K582" s="6">
        <v>6096.69</v>
      </c>
    </row>
    <row r="583" spans="7:11" x14ac:dyDescent="0.25">
      <c r="G583">
        <v>10576</v>
      </c>
      <c r="H583" s="2">
        <v>42261.549780092595</v>
      </c>
      <c r="I583" t="s">
        <v>15</v>
      </c>
      <c r="J583" t="s">
        <v>149</v>
      </c>
      <c r="K583" s="6">
        <v>23445.9</v>
      </c>
    </row>
    <row r="584" spans="7:11" x14ac:dyDescent="0.25">
      <c r="G584">
        <v>10577</v>
      </c>
      <c r="H584" s="2">
        <v>42324.060740740744</v>
      </c>
      <c r="I584" t="s">
        <v>52</v>
      </c>
      <c r="J584" t="s">
        <v>47</v>
      </c>
      <c r="K584" s="6">
        <v>77304.83</v>
      </c>
    </row>
    <row r="585" spans="7:11" x14ac:dyDescent="0.25">
      <c r="G585">
        <v>10578</v>
      </c>
      <c r="H585" s="2">
        <v>42239.862592592595</v>
      </c>
      <c r="I585" t="s">
        <v>26</v>
      </c>
      <c r="J585" t="s">
        <v>41</v>
      </c>
      <c r="K585" s="6">
        <v>59381.99</v>
      </c>
    </row>
    <row r="586" spans="7:11" x14ac:dyDescent="0.25">
      <c r="G586">
        <v>10579</v>
      </c>
      <c r="H586" s="2">
        <v>42270.64025462963</v>
      </c>
      <c r="I586" t="s">
        <v>38</v>
      </c>
      <c r="J586" t="s">
        <v>319</v>
      </c>
      <c r="K586" s="6">
        <v>13422.97</v>
      </c>
    </row>
    <row r="587" spans="7:11" x14ac:dyDescent="0.25">
      <c r="G587">
        <v>10580</v>
      </c>
      <c r="H587" s="2">
        <v>42270.357245370367</v>
      </c>
      <c r="I587" t="s">
        <v>7</v>
      </c>
      <c r="J587" t="s">
        <v>90</v>
      </c>
      <c r="K587" s="6">
        <v>47733.85</v>
      </c>
    </row>
    <row r="588" spans="7:11" x14ac:dyDescent="0.25">
      <c r="G588">
        <v>10581</v>
      </c>
      <c r="H588" s="2">
        <v>42044.005902777775</v>
      </c>
      <c r="I588" t="s">
        <v>66</v>
      </c>
      <c r="J588" t="s">
        <v>232</v>
      </c>
      <c r="K588" s="6">
        <v>84571.4</v>
      </c>
    </row>
    <row r="589" spans="7:11" x14ac:dyDescent="0.25">
      <c r="G589">
        <v>10582</v>
      </c>
      <c r="H589" s="2">
        <v>42073.705972222226</v>
      </c>
      <c r="I589" t="s">
        <v>15</v>
      </c>
      <c r="J589" t="s">
        <v>320</v>
      </c>
      <c r="K589" s="6">
        <v>55381.79</v>
      </c>
    </row>
    <row r="590" spans="7:11" x14ac:dyDescent="0.25">
      <c r="G590">
        <v>10583</v>
      </c>
      <c r="H590" s="2">
        <v>42023.462858796294</v>
      </c>
      <c r="I590" t="s">
        <v>13</v>
      </c>
      <c r="J590" t="s">
        <v>321</v>
      </c>
      <c r="K590" s="6">
        <v>92733.97</v>
      </c>
    </row>
    <row r="591" spans="7:11" x14ac:dyDescent="0.25">
      <c r="G591">
        <v>10584</v>
      </c>
      <c r="H591" s="2">
        <v>42123.113009259258</v>
      </c>
      <c r="I591" t="s">
        <v>35</v>
      </c>
      <c r="J591" t="s">
        <v>189</v>
      </c>
      <c r="K591" s="6">
        <v>41339.4</v>
      </c>
    </row>
    <row r="592" spans="7:11" x14ac:dyDescent="0.25">
      <c r="G592">
        <v>10585</v>
      </c>
      <c r="H592" s="2">
        <v>42283.047893518517</v>
      </c>
      <c r="I592" t="s">
        <v>35</v>
      </c>
      <c r="J592" t="s">
        <v>257</v>
      </c>
      <c r="K592" s="6">
        <v>52990.47</v>
      </c>
    </row>
    <row r="593" spans="7:11" x14ac:dyDescent="0.25">
      <c r="G593">
        <v>10586</v>
      </c>
      <c r="H593" s="2">
        <v>42061.28261574074</v>
      </c>
      <c r="I593" t="s">
        <v>66</v>
      </c>
      <c r="J593" t="s">
        <v>250</v>
      </c>
      <c r="K593" s="6">
        <v>74856.47</v>
      </c>
    </row>
    <row r="594" spans="7:11" x14ac:dyDescent="0.25">
      <c r="G594">
        <v>10587</v>
      </c>
      <c r="H594" s="2">
        <v>42238.441064814811</v>
      </c>
      <c r="I594" t="s">
        <v>38</v>
      </c>
      <c r="J594" t="s">
        <v>118</v>
      </c>
      <c r="K594" s="6">
        <v>18987.63</v>
      </c>
    </row>
    <row r="595" spans="7:11" x14ac:dyDescent="0.25">
      <c r="G595">
        <v>10588</v>
      </c>
      <c r="H595" s="2">
        <v>42311.541030092594</v>
      </c>
      <c r="I595" t="s">
        <v>17</v>
      </c>
      <c r="J595" t="s">
        <v>134</v>
      </c>
      <c r="K595" s="6">
        <v>34961.760000000002</v>
      </c>
    </row>
    <row r="596" spans="7:11" x14ac:dyDescent="0.25">
      <c r="G596">
        <v>10589</v>
      </c>
      <c r="H596" s="2">
        <v>42344.491307870368</v>
      </c>
      <c r="I596" t="s">
        <v>52</v>
      </c>
      <c r="J596" t="s">
        <v>167</v>
      </c>
      <c r="K596" s="6">
        <v>35392.39</v>
      </c>
    </row>
    <row r="597" spans="7:11" x14ac:dyDescent="0.25">
      <c r="G597">
        <v>10590</v>
      </c>
      <c r="H597" s="2">
        <v>42108.854305555556</v>
      </c>
      <c r="I597" t="s">
        <v>11</v>
      </c>
      <c r="J597" t="s">
        <v>58</v>
      </c>
      <c r="K597" s="6">
        <v>29776.880000000001</v>
      </c>
    </row>
    <row r="598" spans="7:11" x14ac:dyDescent="0.25">
      <c r="G598">
        <v>10591</v>
      </c>
      <c r="H598" s="2">
        <v>42322.819398148145</v>
      </c>
      <c r="I598" t="s">
        <v>17</v>
      </c>
      <c r="J598" t="s">
        <v>322</v>
      </c>
      <c r="K598" s="6">
        <v>89073.64</v>
      </c>
    </row>
    <row r="599" spans="7:11" x14ac:dyDescent="0.25">
      <c r="G599">
        <v>10592</v>
      </c>
      <c r="H599" s="2">
        <v>42305.5937037037</v>
      </c>
      <c r="I599" t="s">
        <v>9</v>
      </c>
      <c r="J599" t="s">
        <v>106</v>
      </c>
      <c r="K599" s="6">
        <v>76932.429999999993</v>
      </c>
    </row>
    <row r="600" spans="7:11" x14ac:dyDescent="0.25">
      <c r="G600">
        <v>10593</v>
      </c>
      <c r="H600" s="2">
        <v>42309.683333333334</v>
      </c>
      <c r="I600" t="s">
        <v>29</v>
      </c>
      <c r="J600" t="s">
        <v>299</v>
      </c>
      <c r="K600" s="6">
        <v>60992.44</v>
      </c>
    </row>
    <row r="601" spans="7:11" x14ac:dyDescent="0.25">
      <c r="G601">
        <v>10594</v>
      </c>
      <c r="H601" s="2">
        <v>42072.645567129628</v>
      </c>
      <c r="I601" t="s">
        <v>29</v>
      </c>
      <c r="J601" t="s">
        <v>168</v>
      </c>
      <c r="K601" s="6">
        <v>59875.98</v>
      </c>
    </row>
    <row r="602" spans="7:11" x14ac:dyDescent="0.25">
      <c r="G602">
        <v>10595</v>
      </c>
      <c r="H602" s="2">
        <v>42061.198263888888</v>
      </c>
      <c r="I602" t="s">
        <v>20</v>
      </c>
      <c r="J602" t="s">
        <v>323</v>
      </c>
      <c r="K602" s="6">
        <v>50496.55</v>
      </c>
    </row>
    <row r="603" spans="7:11" x14ac:dyDescent="0.25">
      <c r="G603">
        <v>10596</v>
      </c>
      <c r="H603" s="2">
        <v>42222.887384259258</v>
      </c>
      <c r="I603" t="s">
        <v>11</v>
      </c>
      <c r="J603" t="s">
        <v>324</v>
      </c>
      <c r="K603" s="6">
        <v>3181.82</v>
      </c>
    </row>
    <row r="604" spans="7:11" x14ac:dyDescent="0.25">
      <c r="G604">
        <v>10597</v>
      </c>
      <c r="H604" s="2">
        <v>42212.559027777781</v>
      </c>
      <c r="I604" t="s">
        <v>40</v>
      </c>
      <c r="J604" t="s">
        <v>155</v>
      </c>
      <c r="K604" s="6">
        <v>83098.820000000007</v>
      </c>
    </row>
    <row r="605" spans="7:11" x14ac:dyDescent="0.25">
      <c r="G605">
        <v>10598</v>
      </c>
      <c r="H605" s="2">
        <v>42163.662465277775</v>
      </c>
      <c r="I605" t="s">
        <v>11</v>
      </c>
      <c r="J605" t="s">
        <v>268</v>
      </c>
      <c r="K605" s="6">
        <v>54739.51</v>
      </c>
    </row>
    <row r="606" spans="7:11" x14ac:dyDescent="0.25">
      <c r="G606">
        <v>10599</v>
      </c>
      <c r="H606" s="2">
        <v>42360.923067129632</v>
      </c>
      <c r="I606" t="s">
        <v>5</v>
      </c>
      <c r="J606" t="s">
        <v>325</v>
      </c>
      <c r="K606" s="6">
        <v>29234.95</v>
      </c>
    </row>
    <row r="607" spans="7:11" x14ac:dyDescent="0.25">
      <c r="G607">
        <v>10600</v>
      </c>
      <c r="H607" s="2">
        <v>42256.529791666668</v>
      </c>
      <c r="I607" t="s">
        <v>23</v>
      </c>
      <c r="J607" t="s">
        <v>44</v>
      </c>
      <c r="K607" s="6">
        <v>88746.05</v>
      </c>
    </row>
    <row r="608" spans="7:11" x14ac:dyDescent="0.25">
      <c r="G608">
        <v>10601</v>
      </c>
      <c r="H608" s="2">
        <v>42294.123981481483</v>
      </c>
      <c r="I608" t="s">
        <v>66</v>
      </c>
      <c r="J608" t="s">
        <v>326</v>
      </c>
      <c r="K608" s="6">
        <v>93573.35</v>
      </c>
    </row>
    <row r="609" spans="7:11" x14ac:dyDescent="0.25">
      <c r="G609">
        <v>10602</v>
      </c>
      <c r="H609" s="2">
        <v>42307.121701388889</v>
      </c>
      <c r="I609" t="s">
        <v>9</v>
      </c>
      <c r="J609" t="s">
        <v>105</v>
      </c>
      <c r="K609" s="6">
        <v>6094.92</v>
      </c>
    </row>
    <row r="610" spans="7:11" x14ac:dyDescent="0.25">
      <c r="G610">
        <v>10603</v>
      </c>
      <c r="H610" s="2">
        <v>42253.006979166668</v>
      </c>
      <c r="I610" t="s">
        <v>45</v>
      </c>
      <c r="J610" t="s">
        <v>94</v>
      </c>
      <c r="K610" s="6">
        <v>41043.980000000003</v>
      </c>
    </row>
    <row r="611" spans="7:11" x14ac:dyDescent="0.25">
      <c r="G611">
        <v>10604</v>
      </c>
      <c r="H611" s="2">
        <v>42226.051608796297</v>
      </c>
      <c r="I611" t="s">
        <v>13</v>
      </c>
      <c r="J611" t="s">
        <v>246</v>
      </c>
      <c r="K611" s="6">
        <v>3039.39</v>
      </c>
    </row>
    <row r="612" spans="7:11" x14ac:dyDescent="0.25">
      <c r="G612">
        <v>10605</v>
      </c>
      <c r="H612" s="2">
        <v>42189.204780092594</v>
      </c>
      <c r="I612" t="s">
        <v>52</v>
      </c>
      <c r="J612" t="s">
        <v>137</v>
      </c>
      <c r="K612" s="6">
        <v>34058.99</v>
      </c>
    </row>
    <row r="613" spans="7:11" x14ac:dyDescent="0.25">
      <c r="G613">
        <v>10606</v>
      </c>
      <c r="H613" s="2">
        <v>42336.650254629632</v>
      </c>
      <c r="I613" t="s">
        <v>11</v>
      </c>
      <c r="J613" t="s">
        <v>327</v>
      </c>
      <c r="K613" s="6">
        <v>1659.77</v>
      </c>
    </row>
    <row r="614" spans="7:11" x14ac:dyDescent="0.25">
      <c r="G614">
        <v>10607</v>
      </c>
      <c r="H614" s="2">
        <v>42152.441018518519</v>
      </c>
      <c r="I614" t="s">
        <v>66</v>
      </c>
      <c r="J614" t="s">
        <v>207</v>
      </c>
      <c r="K614" s="6">
        <v>74731.37</v>
      </c>
    </row>
    <row r="615" spans="7:11" x14ac:dyDescent="0.25">
      <c r="G615">
        <v>10608</v>
      </c>
      <c r="H615" s="2">
        <v>42136.687604166669</v>
      </c>
      <c r="I615" t="s">
        <v>7</v>
      </c>
      <c r="J615" t="s">
        <v>211</v>
      </c>
      <c r="K615" s="6">
        <v>6679.07</v>
      </c>
    </row>
    <row r="616" spans="7:11" x14ac:dyDescent="0.25">
      <c r="G616">
        <v>10609</v>
      </c>
      <c r="H616" s="2">
        <v>42220.00854166667</v>
      </c>
      <c r="I616" t="s">
        <v>45</v>
      </c>
      <c r="J616" t="s">
        <v>328</v>
      </c>
      <c r="K616" s="6">
        <v>54394.15</v>
      </c>
    </row>
    <row r="617" spans="7:11" x14ac:dyDescent="0.25">
      <c r="G617">
        <v>10610</v>
      </c>
      <c r="H617" s="2">
        <v>42246.277685185189</v>
      </c>
      <c r="I617" t="s">
        <v>61</v>
      </c>
      <c r="J617" t="s">
        <v>300</v>
      </c>
      <c r="K617" s="6">
        <v>1503.3</v>
      </c>
    </row>
    <row r="618" spans="7:11" x14ac:dyDescent="0.25">
      <c r="G618">
        <v>10611</v>
      </c>
      <c r="H618" s="2">
        <v>42102.352638888886</v>
      </c>
      <c r="I618" t="s">
        <v>52</v>
      </c>
      <c r="J618" t="s">
        <v>306</v>
      </c>
      <c r="K618" s="6">
        <v>92348.36</v>
      </c>
    </row>
    <row r="619" spans="7:11" x14ac:dyDescent="0.25">
      <c r="G619">
        <v>10612</v>
      </c>
      <c r="H619" s="2">
        <v>42044.575011574074</v>
      </c>
      <c r="I619" t="s">
        <v>9</v>
      </c>
      <c r="J619" t="s">
        <v>57</v>
      </c>
      <c r="K619" s="6">
        <v>2564.0300000000002</v>
      </c>
    </row>
    <row r="620" spans="7:11" x14ac:dyDescent="0.25">
      <c r="G620">
        <v>10613</v>
      </c>
      <c r="H620" s="2">
        <v>42048.53224537037</v>
      </c>
      <c r="I620" t="s">
        <v>61</v>
      </c>
      <c r="J620" t="s">
        <v>257</v>
      </c>
      <c r="K620" s="6">
        <v>67955.509999999995</v>
      </c>
    </row>
    <row r="621" spans="7:11" x14ac:dyDescent="0.25">
      <c r="G621">
        <v>10614</v>
      </c>
      <c r="H621" s="2">
        <v>42015.50037037037</v>
      </c>
      <c r="I621" t="s">
        <v>45</v>
      </c>
      <c r="J621" t="s">
        <v>134</v>
      </c>
      <c r="K621" s="6">
        <v>60671.5</v>
      </c>
    </row>
    <row r="622" spans="7:11" x14ac:dyDescent="0.25">
      <c r="G622">
        <v>10615</v>
      </c>
      <c r="H622" s="2">
        <v>42109.207627314812</v>
      </c>
      <c r="I622" t="s">
        <v>66</v>
      </c>
      <c r="J622" t="s">
        <v>192</v>
      </c>
      <c r="K622" s="6">
        <v>63822.26</v>
      </c>
    </row>
    <row r="623" spans="7:11" x14ac:dyDescent="0.25">
      <c r="G623">
        <v>10616</v>
      </c>
      <c r="H623" s="2">
        <v>42016.678043981483</v>
      </c>
      <c r="I623" t="s">
        <v>29</v>
      </c>
      <c r="J623" t="s">
        <v>287</v>
      </c>
      <c r="K623" s="6">
        <v>87238.56</v>
      </c>
    </row>
    <row r="624" spans="7:11" x14ac:dyDescent="0.25">
      <c r="G624">
        <v>10617</v>
      </c>
      <c r="H624" s="2">
        <v>42006.988842592589</v>
      </c>
      <c r="I624" t="s">
        <v>17</v>
      </c>
      <c r="J624" t="s">
        <v>145</v>
      </c>
      <c r="K624" s="6">
        <v>43889.42</v>
      </c>
    </row>
    <row r="625" spans="7:11" x14ac:dyDescent="0.25">
      <c r="G625">
        <v>10618</v>
      </c>
      <c r="H625" s="2">
        <v>42206.124895833331</v>
      </c>
      <c r="I625" t="s">
        <v>26</v>
      </c>
      <c r="J625" t="s">
        <v>329</v>
      </c>
      <c r="K625" s="6">
        <v>31778.799999999999</v>
      </c>
    </row>
    <row r="626" spans="7:11" x14ac:dyDescent="0.25">
      <c r="G626">
        <v>10619</v>
      </c>
      <c r="H626" s="2">
        <v>42364.711087962962</v>
      </c>
      <c r="I626" t="s">
        <v>29</v>
      </c>
      <c r="J626" t="s">
        <v>196</v>
      </c>
      <c r="K626" s="6">
        <v>94792.28</v>
      </c>
    </row>
    <row r="627" spans="7:11" x14ac:dyDescent="0.25">
      <c r="G627">
        <v>10620</v>
      </c>
      <c r="H627" s="2">
        <v>42153.81486111111</v>
      </c>
      <c r="I627" t="s">
        <v>23</v>
      </c>
      <c r="J627" t="s">
        <v>232</v>
      </c>
      <c r="K627" s="6">
        <v>90527.61</v>
      </c>
    </row>
    <row r="628" spans="7:11" x14ac:dyDescent="0.25">
      <c r="G628">
        <v>10621</v>
      </c>
      <c r="H628" s="2">
        <v>42184.143969907411</v>
      </c>
      <c r="I628" t="s">
        <v>45</v>
      </c>
      <c r="J628" t="s">
        <v>318</v>
      </c>
      <c r="K628" s="6">
        <v>98214.22</v>
      </c>
    </row>
    <row r="629" spans="7:11" x14ac:dyDescent="0.25">
      <c r="G629">
        <v>10622</v>
      </c>
      <c r="H629" s="2">
        <v>42096.122337962966</v>
      </c>
      <c r="I629" t="s">
        <v>13</v>
      </c>
      <c r="J629" t="s">
        <v>330</v>
      </c>
      <c r="K629" s="6">
        <v>34025.15</v>
      </c>
    </row>
    <row r="630" spans="7:11" x14ac:dyDescent="0.25">
      <c r="G630">
        <v>10623</v>
      </c>
      <c r="H630" s="2">
        <v>42288.900868055556</v>
      </c>
      <c r="I630" t="s">
        <v>5</v>
      </c>
      <c r="J630" t="s">
        <v>247</v>
      </c>
      <c r="K630" s="6">
        <v>39712.629999999997</v>
      </c>
    </row>
    <row r="631" spans="7:11" x14ac:dyDescent="0.25">
      <c r="G631">
        <v>10624</v>
      </c>
      <c r="H631" s="2">
        <v>42184.022465277776</v>
      </c>
      <c r="I631" t="s">
        <v>9</v>
      </c>
      <c r="J631" t="s">
        <v>287</v>
      </c>
      <c r="K631" s="6">
        <v>55730.69</v>
      </c>
    </row>
    <row r="632" spans="7:11" x14ac:dyDescent="0.25">
      <c r="G632">
        <v>10625</v>
      </c>
      <c r="H632" s="2">
        <v>42356.899386574078</v>
      </c>
      <c r="I632" t="s">
        <v>26</v>
      </c>
      <c r="J632" t="s">
        <v>56</v>
      </c>
      <c r="K632" s="6">
        <v>31277.07</v>
      </c>
    </row>
    <row r="633" spans="7:11" x14ac:dyDescent="0.25">
      <c r="G633">
        <v>10626</v>
      </c>
      <c r="H633" s="2">
        <v>42310.569432870368</v>
      </c>
      <c r="I633" t="s">
        <v>23</v>
      </c>
      <c r="J633" t="s">
        <v>285</v>
      </c>
      <c r="K633" s="6">
        <v>18949.77</v>
      </c>
    </row>
    <row r="634" spans="7:11" x14ac:dyDescent="0.25">
      <c r="G634">
        <v>10627</v>
      </c>
      <c r="H634" s="2">
        <v>42083.107627314814</v>
      </c>
      <c r="I634" t="s">
        <v>15</v>
      </c>
      <c r="J634" t="s">
        <v>268</v>
      </c>
      <c r="K634" s="6">
        <v>64637.41</v>
      </c>
    </row>
    <row r="635" spans="7:11" x14ac:dyDescent="0.25">
      <c r="G635">
        <v>10628</v>
      </c>
      <c r="H635" s="2">
        <v>42242.152557870373</v>
      </c>
      <c r="I635" t="s">
        <v>29</v>
      </c>
      <c r="J635" t="s">
        <v>300</v>
      </c>
      <c r="K635" s="6">
        <v>24823.1</v>
      </c>
    </row>
    <row r="636" spans="7:11" x14ac:dyDescent="0.25">
      <c r="G636">
        <v>10629</v>
      </c>
      <c r="H636" s="2">
        <v>42231.617905092593</v>
      </c>
      <c r="I636" t="s">
        <v>61</v>
      </c>
      <c r="J636" t="s">
        <v>291</v>
      </c>
      <c r="K636" s="6">
        <v>44313.8</v>
      </c>
    </row>
    <row r="637" spans="7:11" x14ac:dyDescent="0.25">
      <c r="G637">
        <v>10630</v>
      </c>
      <c r="H637" s="2">
        <v>42239.794074074074</v>
      </c>
      <c r="I637" t="s">
        <v>11</v>
      </c>
      <c r="J637" t="s">
        <v>10</v>
      </c>
      <c r="K637" s="6">
        <v>58510.39</v>
      </c>
    </row>
    <row r="638" spans="7:11" x14ac:dyDescent="0.25">
      <c r="G638">
        <v>10631</v>
      </c>
      <c r="H638" s="2">
        <v>42111.664490740739</v>
      </c>
      <c r="I638" t="s">
        <v>29</v>
      </c>
      <c r="J638" t="s">
        <v>118</v>
      </c>
      <c r="K638" s="6">
        <v>72520.240000000005</v>
      </c>
    </row>
    <row r="639" spans="7:11" x14ac:dyDescent="0.25">
      <c r="G639">
        <v>10632</v>
      </c>
      <c r="H639" s="2">
        <v>42034.233217592591</v>
      </c>
      <c r="I639" t="s">
        <v>7</v>
      </c>
      <c r="J639" t="s">
        <v>126</v>
      </c>
      <c r="K639" s="6">
        <v>30802.05</v>
      </c>
    </row>
    <row r="640" spans="7:11" x14ac:dyDescent="0.25">
      <c r="G640">
        <v>10633</v>
      </c>
      <c r="H640" s="2">
        <v>42029.286481481482</v>
      </c>
      <c r="I640" t="s">
        <v>15</v>
      </c>
      <c r="J640" t="s">
        <v>185</v>
      </c>
      <c r="K640" s="6">
        <v>79140.490000000005</v>
      </c>
    </row>
    <row r="641" spans="7:11" x14ac:dyDescent="0.25">
      <c r="G641">
        <v>10634</v>
      </c>
      <c r="H641" s="2">
        <v>42237.842546296299</v>
      </c>
      <c r="I641" t="s">
        <v>61</v>
      </c>
      <c r="J641" t="s">
        <v>263</v>
      </c>
      <c r="K641" s="6">
        <v>14838.75</v>
      </c>
    </row>
    <row r="642" spans="7:11" x14ac:dyDescent="0.25">
      <c r="G642">
        <v>10635</v>
      </c>
      <c r="H642" s="2">
        <v>42332.874537037038</v>
      </c>
      <c r="I642" t="s">
        <v>20</v>
      </c>
      <c r="J642" t="s">
        <v>331</v>
      </c>
      <c r="K642" s="6">
        <v>99308.07</v>
      </c>
    </row>
    <row r="643" spans="7:11" x14ac:dyDescent="0.25">
      <c r="G643">
        <v>10636</v>
      </c>
      <c r="H643" s="2">
        <v>42254.805277777778</v>
      </c>
      <c r="I643" t="s">
        <v>17</v>
      </c>
      <c r="J643" t="s">
        <v>158</v>
      </c>
      <c r="K643" s="6">
        <v>27233.69</v>
      </c>
    </row>
    <row r="644" spans="7:11" x14ac:dyDescent="0.25">
      <c r="G644">
        <v>10637</v>
      </c>
      <c r="H644" s="2">
        <v>42270.494004629632</v>
      </c>
      <c r="I644" t="s">
        <v>45</v>
      </c>
      <c r="J644" t="s">
        <v>80</v>
      </c>
      <c r="K644" s="6">
        <v>11485.32</v>
      </c>
    </row>
    <row r="645" spans="7:11" x14ac:dyDescent="0.25">
      <c r="G645">
        <v>10638</v>
      </c>
      <c r="H645" s="2">
        <v>42142.703449074077</v>
      </c>
      <c r="I645" t="s">
        <v>66</v>
      </c>
      <c r="J645" t="s">
        <v>274</v>
      </c>
      <c r="K645" s="6">
        <v>35483.42</v>
      </c>
    </row>
    <row r="646" spans="7:11" x14ac:dyDescent="0.25">
      <c r="G646">
        <v>10639</v>
      </c>
      <c r="H646" s="2">
        <v>42196.166701388887</v>
      </c>
      <c r="I646" t="s">
        <v>20</v>
      </c>
      <c r="J646" t="s">
        <v>144</v>
      </c>
      <c r="K646" s="6">
        <v>50262.25</v>
      </c>
    </row>
    <row r="647" spans="7:11" x14ac:dyDescent="0.25">
      <c r="G647">
        <v>10640</v>
      </c>
      <c r="H647" s="2">
        <v>42023.389027777775</v>
      </c>
      <c r="I647" t="s">
        <v>5</v>
      </c>
      <c r="J647" t="s">
        <v>43</v>
      </c>
      <c r="K647" s="6">
        <v>60844.35</v>
      </c>
    </row>
    <row r="648" spans="7:11" x14ac:dyDescent="0.25">
      <c r="G648">
        <v>10641</v>
      </c>
      <c r="H648" s="2">
        <v>42014.286631944444</v>
      </c>
      <c r="I648" t="s">
        <v>15</v>
      </c>
      <c r="J648" t="s">
        <v>226</v>
      </c>
      <c r="K648" s="6">
        <v>11590.33</v>
      </c>
    </row>
    <row r="649" spans="7:11" x14ac:dyDescent="0.25">
      <c r="G649">
        <v>10642</v>
      </c>
      <c r="H649" s="2">
        <v>42057.001828703702</v>
      </c>
      <c r="I649" t="s">
        <v>52</v>
      </c>
      <c r="J649" t="s">
        <v>30</v>
      </c>
      <c r="K649" s="6">
        <v>13291.39</v>
      </c>
    </row>
    <row r="650" spans="7:11" x14ac:dyDescent="0.25">
      <c r="G650">
        <v>10643</v>
      </c>
      <c r="H650" s="2">
        <v>42158.993622685186</v>
      </c>
      <c r="I650" t="s">
        <v>17</v>
      </c>
      <c r="J650" t="s">
        <v>12</v>
      </c>
      <c r="K650" s="6">
        <v>67562.14</v>
      </c>
    </row>
    <row r="651" spans="7:11" x14ac:dyDescent="0.25">
      <c r="G651">
        <v>10644</v>
      </c>
      <c r="H651" s="2">
        <v>42123.987071759257</v>
      </c>
      <c r="I651" t="s">
        <v>13</v>
      </c>
      <c r="J651" t="s">
        <v>332</v>
      </c>
      <c r="K651" s="6">
        <v>37924.07</v>
      </c>
    </row>
    <row r="652" spans="7:11" x14ac:dyDescent="0.25">
      <c r="G652">
        <v>10645</v>
      </c>
      <c r="H652" s="2">
        <v>42315.534432870372</v>
      </c>
      <c r="I652" t="s">
        <v>20</v>
      </c>
      <c r="J652" t="s">
        <v>249</v>
      </c>
      <c r="K652" s="6">
        <v>81484.03</v>
      </c>
    </row>
    <row r="653" spans="7:11" x14ac:dyDescent="0.25">
      <c r="G653">
        <v>10646</v>
      </c>
      <c r="H653" s="2">
        <v>42306.573645833334</v>
      </c>
      <c r="I653" t="s">
        <v>20</v>
      </c>
      <c r="J653" t="s">
        <v>144</v>
      </c>
      <c r="K653" s="6">
        <v>41552.129999999997</v>
      </c>
    </row>
    <row r="654" spans="7:11" x14ac:dyDescent="0.25">
      <c r="G654">
        <v>10647</v>
      </c>
      <c r="H654" s="2">
        <v>42202.811168981483</v>
      </c>
      <c r="I654" t="s">
        <v>26</v>
      </c>
      <c r="J654" t="s">
        <v>333</v>
      </c>
      <c r="K654" s="6">
        <v>20640.68</v>
      </c>
    </row>
    <row r="655" spans="7:11" x14ac:dyDescent="0.25">
      <c r="G655">
        <v>10648</v>
      </c>
      <c r="H655" s="2">
        <v>42159.936307870368</v>
      </c>
      <c r="I655" t="s">
        <v>26</v>
      </c>
      <c r="J655" t="s">
        <v>83</v>
      </c>
      <c r="K655" s="6">
        <v>17861.150000000001</v>
      </c>
    </row>
    <row r="656" spans="7:11" x14ac:dyDescent="0.25">
      <c r="G656">
        <v>10649</v>
      </c>
      <c r="H656" s="2">
        <v>42230.930532407408</v>
      </c>
      <c r="I656" t="s">
        <v>7</v>
      </c>
      <c r="J656" t="s">
        <v>235</v>
      </c>
      <c r="K656" s="6">
        <v>55462.720000000001</v>
      </c>
    </row>
    <row r="657" spans="7:11" x14ac:dyDescent="0.25">
      <c r="G657">
        <v>10650</v>
      </c>
      <c r="H657" s="2">
        <v>42254.010451388887</v>
      </c>
      <c r="I657" t="s">
        <v>35</v>
      </c>
      <c r="J657" t="s">
        <v>334</v>
      </c>
      <c r="K657" s="6">
        <v>74266.5</v>
      </c>
    </row>
    <row r="658" spans="7:11" x14ac:dyDescent="0.25">
      <c r="G658">
        <v>10651</v>
      </c>
      <c r="H658" s="2">
        <v>42050.199930555558</v>
      </c>
      <c r="I658" t="s">
        <v>7</v>
      </c>
      <c r="J658" t="s">
        <v>297</v>
      </c>
      <c r="K658" s="6">
        <v>40219.68</v>
      </c>
    </row>
    <row r="659" spans="7:11" x14ac:dyDescent="0.25">
      <c r="G659">
        <v>10652</v>
      </c>
      <c r="H659" s="2">
        <v>42107.087650462963</v>
      </c>
      <c r="I659" t="s">
        <v>52</v>
      </c>
      <c r="J659" t="s">
        <v>295</v>
      </c>
      <c r="K659" s="6">
        <v>94288.07</v>
      </c>
    </row>
    <row r="660" spans="7:11" x14ac:dyDescent="0.25">
      <c r="G660">
        <v>10653</v>
      </c>
      <c r="H660" s="2">
        <v>42277.711840277778</v>
      </c>
      <c r="I660" t="s">
        <v>9</v>
      </c>
      <c r="J660" t="s">
        <v>130</v>
      </c>
      <c r="K660" s="6">
        <v>41229.18</v>
      </c>
    </row>
    <row r="661" spans="7:11" x14ac:dyDescent="0.25">
      <c r="G661">
        <v>10654</v>
      </c>
      <c r="H661" s="2">
        <v>42303.412222222221</v>
      </c>
      <c r="I661" t="s">
        <v>17</v>
      </c>
      <c r="J661" t="s">
        <v>119</v>
      </c>
      <c r="K661" s="6">
        <v>75103.64</v>
      </c>
    </row>
    <row r="662" spans="7:11" x14ac:dyDescent="0.25">
      <c r="G662">
        <v>10655</v>
      </c>
      <c r="H662" s="2">
        <v>42248.273159722223</v>
      </c>
      <c r="I662" t="s">
        <v>29</v>
      </c>
      <c r="J662" t="s">
        <v>272</v>
      </c>
      <c r="K662" s="6">
        <v>56210.28</v>
      </c>
    </row>
    <row r="663" spans="7:11" x14ac:dyDescent="0.25">
      <c r="G663">
        <v>10656</v>
      </c>
      <c r="H663" s="2">
        <v>42336.301747685182</v>
      </c>
      <c r="I663" t="s">
        <v>15</v>
      </c>
      <c r="J663" t="s">
        <v>6</v>
      </c>
      <c r="K663" s="6">
        <v>8690.3799999999992</v>
      </c>
    </row>
    <row r="664" spans="7:11" x14ac:dyDescent="0.25">
      <c r="G664">
        <v>10657</v>
      </c>
      <c r="H664" s="2">
        <v>42324.759872685187</v>
      </c>
      <c r="I664" t="s">
        <v>13</v>
      </c>
      <c r="J664" t="s">
        <v>273</v>
      </c>
      <c r="K664" s="6">
        <v>66812.89</v>
      </c>
    </row>
    <row r="665" spans="7:11" x14ac:dyDescent="0.25">
      <c r="G665">
        <v>10658</v>
      </c>
      <c r="H665" s="2">
        <v>42228.273055555554</v>
      </c>
      <c r="I665" t="s">
        <v>40</v>
      </c>
      <c r="J665" t="s">
        <v>212</v>
      </c>
      <c r="K665" s="6">
        <v>63424.68</v>
      </c>
    </row>
    <row r="666" spans="7:11" x14ac:dyDescent="0.25">
      <c r="G666">
        <v>10659</v>
      </c>
      <c r="H666" s="2">
        <v>42151.902395833335</v>
      </c>
      <c r="I666" t="s">
        <v>29</v>
      </c>
      <c r="J666" t="s">
        <v>174</v>
      </c>
      <c r="K666" s="6">
        <v>59828.9</v>
      </c>
    </row>
    <row r="667" spans="7:11" x14ac:dyDescent="0.25">
      <c r="G667">
        <v>10660</v>
      </c>
      <c r="H667" s="2">
        <v>42119.482523148145</v>
      </c>
      <c r="I667" t="s">
        <v>17</v>
      </c>
      <c r="J667" t="s">
        <v>275</v>
      </c>
      <c r="K667" s="6">
        <v>93475.14</v>
      </c>
    </row>
    <row r="668" spans="7:11" x14ac:dyDescent="0.25">
      <c r="G668">
        <v>10661</v>
      </c>
      <c r="H668" s="2">
        <v>42028.011122685188</v>
      </c>
      <c r="I668" t="s">
        <v>7</v>
      </c>
      <c r="J668" t="s">
        <v>78</v>
      </c>
      <c r="K668" s="6">
        <v>64458.31</v>
      </c>
    </row>
    <row r="669" spans="7:11" x14ac:dyDescent="0.25">
      <c r="G669">
        <v>10662</v>
      </c>
      <c r="H669" s="2">
        <v>42073.797314814816</v>
      </c>
      <c r="I669" t="s">
        <v>20</v>
      </c>
      <c r="J669" t="s">
        <v>232</v>
      </c>
      <c r="K669" s="6">
        <v>86006.7</v>
      </c>
    </row>
    <row r="670" spans="7:11" x14ac:dyDescent="0.25">
      <c r="G670">
        <v>10663</v>
      </c>
      <c r="H670" s="2">
        <v>42096.179097222222</v>
      </c>
      <c r="I670" t="s">
        <v>17</v>
      </c>
      <c r="J670" t="s">
        <v>39</v>
      </c>
      <c r="K670" s="6">
        <v>40232.720000000001</v>
      </c>
    </row>
    <row r="671" spans="7:11" x14ac:dyDescent="0.25">
      <c r="G671">
        <v>10664</v>
      </c>
      <c r="H671" s="2">
        <v>42057.039710648147</v>
      </c>
      <c r="I671" t="s">
        <v>45</v>
      </c>
      <c r="J671" t="s">
        <v>177</v>
      </c>
      <c r="K671" s="6">
        <v>6720.76</v>
      </c>
    </row>
    <row r="672" spans="7:11" x14ac:dyDescent="0.25">
      <c r="G672">
        <v>10665</v>
      </c>
      <c r="H672" s="2">
        <v>42273.540462962963</v>
      </c>
      <c r="I672" t="s">
        <v>23</v>
      </c>
      <c r="J672" t="s">
        <v>211</v>
      </c>
      <c r="K672" s="6">
        <v>71531.13</v>
      </c>
    </row>
    <row r="673" spans="7:11" x14ac:dyDescent="0.25">
      <c r="G673">
        <v>10666</v>
      </c>
      <c r="H673" s="2">
        <v>42261.134780092594</v>
      </c>
      <c r="I673" t="s">
        <v>61</v>
      </c>
      <c r="J673" t="s">
        <v>25</v>
      </c>
      <c r="K673" s="6">
        <v>95611.82</v>
      </c>
    </row>
    <row r="674" spans="7:11" x14ac:dyDescent="0.25">
      <c r="G674">
        <v>10667</v>
      </c>
      <c r="H674" s="2">
        <v>42257.891655092593</v>
      </c>
      <c r="I674" t="s">
        <v>40</v>
      </c>
      <c r="J674" t="s">
        <v>21</v>
      </c>
      <c r="K674" s="6">
        <v>98315.69</v>
      </c>
    </row>
    <row r="675" spans="7:11" x14ac:dyDescent="0.25">
      <c r="G675">
        <v>10668</v>
      </c>
      <c r="H675" s="2">
        <v>42062.059861111113</v>
      </c>
      <c r="I675" t="s">
        <v>29</v>
      </c>
      <c r="J675" t="s">
        <v>251</v>
      </c>
      <c r="K675" s="6">
        <v>69672.38</v>
      </c>
    </row>
    <row r="676" spans="7:11" x14ac:dyDescent="0.25">
      <c r="G676">
        <v>10669</v>
      </c>
      <c r="H676" s="2">
        <v>42270.572384259256</v>
      </c>
      <c r="I676" t="s">
        <v>38</v>
      </c>
      <c r="J676" t="s">
        <v>90</v>
      </c>
      <c r="K676" s="6">
        <v>46054.39</v>
      </c>
    </row>
    <row r="677" spans="7:11" x14ac:dyDescent="0.25">
      <c r="G677">
        <v>10670</v>
      </c>
      <c r="H677" s="2">
        <v>42223.143090277779</v>
      </c>
      <c r="I677" t="s">
        <v>45</v>
      </c>
      <c r="J677" t="s">
        <v>265</v>
      </c>
      <c r="K677" s="6">
        <v>81460.820000000007</v>
      </c>
    </row>
    <row r="678" spans="7:11" x14ac:dyDescent="0.25">
      <c r="G678">
        <v>10671</v>
      </c>
      <c r="H678" s="2">
        <v>42345.970532407409</v>
      </c>
      <c r="I678" t="s">
        <v>29</v>
      </c>
      <c r="J678" t="s">
        <v>262</v>
      </c>
      <c r="K678" s="6">
        <v>39475.9</v>
      </c>
    </row>
    <row r="679" spans="7:11" x14ac:dyDescent="0.25">
      <c r="G679">
        <v>10672</v>
      </c>
      <c r="H679" s="2">
        <v>42061.61451388889</v>
      </c>
      <c r="I679" t="s">
        <v>15</v>
      </c>
      <c r="J679" t="s">
        <v>329</v>
      </c>
      <c r="K679" s="6">
        <v>61429.06</v>
      </c>
    </row>
    <row r="680" spans="7:11" x14ac:dyDescent="0.25">
      <c r="G680">
        <v>10673</v>
      </c>
      <c r="H680" s="2">
        <v>42013.096365740741</v>
      </c>
      <c r="I680" t="s">
        <v>9</v>
      </c>
      <c r="J680" t="s">
        <v>98</v>
      </c>
      <c r="K680" s="6">
        <v>76707.03</v>
      </c>
    </row>
    <row r="681" spans="7:11" x14ac:dyDescent="0.25">
      <c r="G681">
        <v>10674</v>
      </c>
      <c r="H681" s="2">
        <v>42200.745358796295</v>
      </c>
      <c r="I681" t="s">
        <v>23</v>
      </c>
      <c r="J681" t="s">
        <v>262</v>
      </c>
      <c r="K681" s="6">
        <v>54658.12</v>
      </c>
    </row>
    <row r="682" spans="7:11" x14ac:dyDescent="0.25">
      <c r="G682">
        <v>10675</v>
      </c>
      <c r="H682" s="2">
        <v>42009.803773148145</v>
      </c>
      <c r="I682" t="s">
        <v>40</v>
      </c>
      <c r="J682" t="s">
        <v>164</v>
      </c>
      <c r="K682" s="6">
        <v>65005.77</v>
      </c>
    </row>
    <row r="683" spans="7:11" x14ac:dyDescent="0.25">
      <c r="G683">
        <v>10676</v>
      </c>
      <c r="H683" s="2">
        <v>42155.168900462966</v>
      </c>
      <c r="I683" t="s">
        <v>7</v>
      </c>
      <c r="J683" t="s">
        <v>246</v>
      </c>
      <c r="K683" s="6">
        <v>83859.87</v>
      </c>
    </row>
    <row r="684" spans="7:11" x14ac:dyDescent="0.25">
      <c r="G684">
        <v>10677</v>
      </c>
      <c r="H684" s="2">
        <v>42328.380949074075</v>
      </c>
      <c r="I684" t="s">
        <v>7</v>
      </c>
      <c r="J684" t="s">
        <v>334</v>
      </c>
      <c r="K684" s="6">
        <v>9984.69</v>
      </c>
    </row>
    <row r="685" spans="7:11" x14ac:dyDescent="0.25">
      <c r="G685">
        <v>10678</v>
      </c>
      <c r="H685" s="2">
        <v>42046.206574074073</v>
      </c>
      <c r="I685" t="s">
        <v>52</v>
      </c>
      <c r="J685" t="s">
        <v>212</v>
      </c>
      <c r="K685" s="6">
        <v>71701.72</v>
      </c>
    </row>
    <row r="686" spans="7:11" x14ac:dyDescent="0.25">
      <c r="G686">
        <v>10679</v>
      </c>
      <c r="H686" s="2">
        <v>42243.367002314815</v>
      </c>
      <c r="I686" t="s">
        <v>20</v>
      </c>
      <c r="J686" t="s">
        <v>128</v>
      </c>
      <c r="K686" s="6">
        <v>18746.919999999998</v>
      </c>
    </row>
    <row r="687" spans="7:11" x14ac:dyDescent="0.25">
      <c r="G687">
        <v>10680</v>
      </c>
      <c r="H687" s="2">
        <v>42014.961678240739</v>
      </c>
      <c r="I687" t="s">
        <v>5</v>
      </c>
      <c r="J687" t="s">
        <v>233</v>
      </c>
      <c r="K687" s="6">
        <v>29791.94</v>
      </c>
    </row>
    <row r="688" spans="7:11" x14ac:dyDescent="0.25">
      <c r="G688">
        <v>10681</v>
      </c>
      <c r="H688" s="2">
        <v>42038.685439814813</v>
      </c>
      <c r="I688" t="s">
        <v>40</v>
      </c>
      <c r="J688" t="s">
        <v>297</v>
      </c>
      <c r="K688" s="6">
        <v>21246.1</v>
      </c>
    </row>
    <row r="689" spans="7:11" x14ac:dyDescent="0.25">
      <c r="G689">
        <v>10682</v>
      </c>
      <c r="H689" s="2">
        <v>42149.719502314816</v>
      </c>
      <c r="I689" t="s">
        <v>23</v>
      </c>
      <c r="J689" t="s">
        <v>130</v>
      </c>
      <c r="K689" s="6">
        <v>5690.4</v>
      </c>
    </row>
    <row r="690" spans="7:11" x14ac:dyDescent="0.25">
      <c r="G690">
        <v>10683</v>
      </c>
      <c r="H690" s="2">
        <v>42132.945752314816</v>
      </c>
      <c r="I690" t="s">
        <v>26</v>
      </c>
      <c r="J690" t="s">
        <v>207</v>
      </c>
      <c r="K690" s="6">
        <v>61432.95</v>
      </c>
    </row>
    <row r="691" spans="7:11" x14ac:dyDescent="0.25">
      <c r="G691">
        <v>10684</v>
      </c>
      <c r="H691" s="2">
        <v>42020.202511574076</v>
      </c>
      <c r="I691" t="s">
        <v>26</v>
      </c>
      <c r="J691" t="s">
        <v>335</v>
      </c>
      <c r="K691" s="6">
        <v>20355.89</v>
      </c>
    </row>
    <row r="692" spans="7:11" x14ac:dyDescent="0.25">
      <c r="G692">
        <v>10685</v>
      </c>
      <c r="H692" s="2">
        <v>42227.587766203702</v>
      </c>
      <c r="I692" t="s">
        <v>20</v>
      </c>
      <c r="J692" t="s">
        <v>217</v>
      </c>
      <c r="K692" s="6">
        <v>31587.91</v>
      </c>
    </row>
    <row r="693" spans="7:11" x14ac:dyDescent="0.25">
      <c r="G693">
        <v>10686</v>
      </c>
      <c r="H693" s="2">
        <v>42168.11414351852</v>
      </c>
      <c r="I693" t="s">
        <v>52</v>
      </c>
      <c r="J693" t="s">
        <v>153</v>
      </c>
      <c r="K693" s="6">
        <v>77967.990000000005</v>
      </c>
    </row>
    <row r="694" spans="7:11" x14ac:dyDescent="0.25">
      <c r="G694">
        <v>10687</v>
      </c>
      <c r="H694" s="2">
        <v>42243.131145833337</v>
      </c>
      <c r="I694" t="s">
        <v>26</v>
      </c>
      <c r="J694" t="s">
        <v>267</v>
      </c>
      <c r="K694" s="6">
        <v>24764.400000000001</v>
      </c>
    </row>
    <row r="695" spans="7:11" x14ac:dyDescent="0.25">
      <c r="G695">
        <v>10688</v>
      </c>
      <c r="H695" s="2">
        <v>42336.165266203701</v>
      </c>
      <c r="I695" t="s">
        <v>15</v>
      </c>
      <c r="J695" t="s">
        <v>336</v>
      </c>
      <c r="K695" s="6">
        <v>78916.850000000006</v>
      </c>
    </row>
    <row r="696" spans="7:11" x14ac:dyDescent="0.25">
      <c r="G696">
        <v>10689</v>
      </c>
      <c r="H696" s="2">
        <v>42306.368113425924</v>
      </c>
      <c r="I696" t="s">
        <v>66</v>
      </c>
      <c r="J696" t="s">
        <v>102</v>
      </c>
      <c r="K696" s="6">
        <v>26277.919999999998</v>
      </c>
    </row>
    <row r="697" spans="7:11" x14ac:dyDescent="0.25">
      <c r="G697">
        <v>10690</v>
      </c>
      <c r="H697" s="2">
        <v>42024.952291666668</v>
      </c>
      <c r="I697" t="s">
        <v>5</v>
      </c>
      <c r="J697" t="s">
        <v>282</v>
      </c>
      <c r="K697" s="6">
        <v>3363.11</v>
      </c>
    </row>
    <row r="698" spans="7:11" x14ac:dyDescent="0.25">
      <c r="G698">
        <v>10691</v>
      </c>
      <c r="H698" s="2">
        <v>42066.410902777781</v>
      </c>
      <c r="I698" t="s">
        <v>29</v>
      </c>
      <c r="J698" t="s">
        <v>337</v>
      </c>
      <c r="K698" s="6">
        <v>55152.29</v>
      </c>
    </row>
    <row r="699" spans="7:11" x14ac:dyDescent="0.25">
      <c r="G699">
        <v>10692</v>
      </c>
      <c r="H699" s="2">
        <v>42040.606249999997</v>
      </c>
      <c r="I699" t="s">
        <v>23</v>
      </c>
      <c r="J699" t="s">
        <v>184</v>
      </c>
      <c r="K699" s="6">
        <v>93435.27</v>
      </c>
    </row>
    <row r="700" spans="7:11" x14ac:dyDescent="0.25">
      <c r="G700">
        <v>10693</v>
      </c>
      <c r="H700" s="2">
        <v>42323.993819444448</v>
      </c>
      <c r="I700" t="s">
        <v>35</v>
      </c>
      <c r="J700" t="s">
        <v>284</v>
      </c>
      <c r="K700" s="6">
        <v>29341.75</v>
      </c>
    </row>
    <row r="701" spans="7:11" x14ac:dyDescent="0.25">
      <c r="G701">
        <v>10694</v>
      </c>
      <c r="H701" s="2">
        <v>42184.546284722222</v>
      </c>
      <c r="I701" t="s">
        <v>45</v>
      </c>
      <c r="J701" t="s">
        <v>30</v>
      </c>
      <c r="K701" s="6">
        <v>28602.21</v>
      </c>
    </row>
    <row r="702" spans="7:11" x14ac:dyDescent="0.25">
      <c r="G702">
        <v>10695</v>
      </c>
      <c r="H702" s="2">
        <v>42302.099652777775</v>
      </c>
      <c r="I702" t="s">
        <v>9</v>
      </c>
      <c r="J702" t="s">
        <v>172</v>
      </c>
      <c r="K702" s="6">
        <v>55037.26</v>
      </c>
    </row>
    <row r="703" spans="7:11" x14ac:dyDescent="0.25">
      <c r="G703">
        <v>10696</v>
      </c>
      <c r="H703" s="2">
        <v>42291.360081018516</v>
      </c>
      <c r="I703" t="s">
        <v>5</v>
      </c>
      <c r="J703" t="s">
        <v>98</v>
      </c>
      <c r="K703" s="6">
        <v>33709.42</v>
      </c>
    </row>
    <row r="704" spans="7:11" x14ac:dyDescent="0.25">
      <c r="G704">
        <v>10697</v>
      </c>
      <c r="H704" s="2">
        <v>42111.198206018518</v>
      </c>
      <c r="I704" t="s">
        <v>66</v>
      </c>
      <c r="J704" t="s">
        <v>279</v>
      </c>
      <c r="K704" s="6">
        <v>49917.83</v>
      </c>
    </row>
    <row r="705" spans="7:11" x14ac:dyDescent="0.25">
      <c r="G705">
        <v>10698</v>
      </c>
      <c r="H705" s="2">
        <v>42115.610300925924</v>
      </c>
      <c r="I705" t="s">
        <v>13</v>
      </c>
      <c r="J705" t="s">
        <v>308</v>
      </c>
      <c r="K705" s="6">
        <v>59515.91</v>
      </c>
    </row>
    <row r="706" spans="7:11" x14ac:dyDescent="0.25">
      <c r="G706">
        <v>10699</v>
      </c>
      <c r="H706" s="2">
        <v>42095.967002314814</v>
      </c>
      <c r="I706" t="s">
        <v>35</v>
      </c>
      <c r="J706" t="s">
        <v>338</v>
      </c>
      <c r="K706" s="6">
        <v>52569.279999999999</v>
      </c>
    </row>
    <row r="707" spans="7:11" x14ac:dyDescent="0.25">
      <c r="G707">
        <v>10700</v>
      </c>
      <c r="H707" s="2">
        <v>42060.614537037036</v>
      </c>
      <c r="I707" t="s">
        <v>13</v>
      </c>
      <c r="J707" t="s">
        <v>339</v>
      </c>
      <c r="K707" s="6">
        <v>57173.63</v>
      </c>
    </row>
    <row r="708" spans="7:11" x14ac:dyDescent="0.25">
      <c r="G708">
        <v>10701</v>
      </c>
      <c r="H708" s="2">
        <v>42116.289641203701</v>
      </c>
      <c r="I708" t="s">
        <v>7</v>
      </c>
      <c r="J708" t="s">
        <v>39</v>
      </c>
      <c r="K708" s="6">
        <v>1419.32</v>
      </c>
    </row>
    <row r="709" spans="7:11" x14ac:dyDescent="0.25">
      <c r="G709">
        <v>10702</v>
      </c>
      <c r="H709" s="2">
        <v>42106.467106481483</v>
      </c>
      <c r="I709" t="s">
        <v>7</v>
      </c>
      <c r="J709" t="s">
        <v>218</v>
      </c>
      <c r="K709" s="6">
        <v>47445.919999999998</v>
      </c>
    </row>
    <row r="710" spans="7:11" x14ac:dyDescent="0.25">
      <c r="G710">
        <v>10703</v>
      </c>
      <c r="H710" s="2">
        <v>42088.185636574075</v>
      </c>
      <c r="I710" t="s">
        <v>45</v>
      </c>
      <c r="J710" t="s">
        <v>124</v>
      </c>
      <c r="K710" s="6">
        <v>75530.33</v>
      </c>
    </row>
    <row r="711" spans="7:11" x14ac:dyDescent="0.25">
      <c r="G711">
        <v>10704</v>
      </c>
      <c r="H711" s="2">
        <v>42328.500613425924</v>
      </c>
      <c r="I711" t="s">
        <v>45</v>
      </c>
      <c r="J711" t="s">
        <v>120</v>
      </c>
      <c r="K711" s="6">
        <v>26638.11</v>
      </c>
    </row>
    <row r="712" spans="7:11" x14ac:dyDescent="0.25">
      <c r="G712">
        <v>10705</v>
      </c>
      <c r="H712" s="2">
        <v>42089.465127314812</v>
      </c>
      <c r="I712" t="s">
        <v>26</v>
      </c>
      <c r="J712" t="s">
        <v>134</v>
      </c>
      <c r="K712" s="6">
        <v>10517.49</v>
      </c>
    </row>
    <row r="713" spans="7:11" x14ac:dyDescent="0.25">
      <c r="G713">
        <v>10706</v>
      </c>
      <c r="H713" s="2">
        <v>42015.06355324074</v>
      </c>
      <c r="I713" t="s">
        <v>66</v>
      </c>
      <c r="J713" t="s">
        <v>192</v>
      </c>
      <c r="K713" s="6">
        <v>26701.54</v>
      </c>
    </row>
    <row r="714" spans="7:11" x14ac:dyDescent="0.25">
      <c r="G714">
        <v>10707</v>
      </c>
      <c r="H714" s="2">
        <v>42074.501516203702</v>
      </c>
      <c r="I714" t="s">
        <v>15</v>
      </c>
      <c r="J714" t="s">
        <v>340</v>
      </c>
      <c r="K714" s="6">
        <v>67898.64</v>
      </c>
    </row>
    <row r="715" spans="7:11" x14ac:dyDescent="0.25">
      <c r="G715">
        <v>10708</v>
      </c>
      <c r="H715" s="2">
        <v>42031.904641203706</v>
      </c>
      <c r="I715" t="s">
        <v>29</v>
      </c>
      <c r="J715" t="s">
        <v>136</v>
      </c>
      <c r="K715" s="6">
        <v>93619.42</v>
      </c>
    </row>
    <row r="716" spans="7:11" x14ac:dyDescent="0.25">
      <c r="G716">
        <v>10709</v>
      </c>
      <c r="H716" s="2">
        <v>42078.370150462964</v>
      </c>
      <c r="I716" t="s">
        <v>61</v>
      </c>
      <c r="J716" t="s">
        <v>341</v>
      </c>
      <c r="K716" s="6">
        <v>10430.049999999999</v>
      </c>
    </row>
    <row r="717" spans="7:11" x14ac:dyDescent="0.25">
      <c r="G717">
        <v>10710</v>
      </c>
      <c r="H717" s="2">
        <v>42125.607546296298</v>
      </c>
      <c r="I717" t="s">
        <v>26</v>
      </c>
      <c r="J717" t="s">
        <v>75</v>
      </c>
      <c r="K717" s="6">
        <v>37831.629999999997</v>
      </c>
    </row>
    <row r="718" spans="7:11" x14ac:dyDescent="0.25">
      <c r="G718">
        <v>10711</v>
      </c>
      <c r="H718" s="2">
        <v>42063.362719907411</v>
      </c>
      <c r="I718" t="s">
        <v>7</v>
      </c>
      <c r="J718" t="s">
        <v>251</v>
      </c>
      <c r="K718" s="6">
        <v>99569.7</v>
      </c>
    </row>
    <row r="719" spans="7:11" x14ac:dyDescent="0.25">
      <c r="G719">
        <v>10712</v>
      </c>
      <c r="H719" s="2">
        <v>42257.193333333336</v>
      </c>
      <c r="I719" t="s">
        <v>66</v>
      </c>
      <c r="J719" t="s">
        <v>342</v>
      </c>
      <c r="K719" s="6">
        <v>99063.7</v>
      </c>
    </row>
    <row r="720" spans="7:11" x14ac:dyDescent="0.25">
      <c r="G720">
        <v>10713</v>
      </c>
      <c r="H720" s="2">
        <v>42357.969282407408</v>
      </c>
      <c r="I720" t="s">
        <v>17</v>
      </c>
      <c r="J720" t="s">
        <v>101</v>
      </c>
      <c r="K720" s="6">
        <v>4749.54</v>
      </c>
    </row>
    <row r="721" spans="7:11" x14ac:dyDescent="0.25">
      <c r="G721">
        <v>10714</v>
      </c>
      <c r="H721" s="2">
        <v>42045.484479166669</v>
      </c>
      <c r="I721" t="s">
        <v>15</v>
      </c>
      <c r="J721" t="s">
        <v>338</v>
      </c>
      <c r="K721" s="6">
        <v>34655.120000000003</v>
      </c>
    </row>
    <row r="722" spans="7:11" x14ac:dyDescent="0.25">
      <c r="G722">
        <v>10715</v>
      </c>
      <c r="H722" s="2">
        <v>42155.30773148148</v>
      </c>
      <c r="I722" t="s">
        <v>5</v>
      </c>
      <c r="J722" t="s">
        <v>343</v>
      </c>
      <c r="K722" s="6">
        <v>37259.730000000003</v>
      </c>
    </row>
    <row r="723" spans="7:11" x14ac:dyDescent="0.25">
      <c r="G723">
        <v>10716</v>
      </c>
      <c r="H723" s="2">
        <v>42271.14234953704</v>
      </c>
      <c r="I723" t="s">
        <v>29</v>
      </c>
      <c r="J723" t="s">
        <v>329</v>
      </c>
      <c r="K723" s="6">
        <v>47733.25</v>
      </c>
    </row>
    <row r="724" spans="7:11" x14ac:dyDescent="0.25">
      <c r="G724">
        <v>10717</v>
      </c>
      <c r="H724" s="2">
        <v>42320.591087962966</v>
      </c>
      <c r="I724" t="s">
        <v>23</v>
      </c>
      <c r="J724" t="s">
        <v>102</v>
      </c>
      <c r="K724" s="6">
        <v>6314.05</v>
      </c>
    </row>
    <row r="725" spans="7:11" x14ac:dyDescent="0.25">
      <c r="G725">
        <v>10718</v>
      </c>
      <c r="H725" s="2">
        <v>42088.835173611114</v>
      </c>
      <c r="I725" t="s">
        <v>23</v>
      </c>
      <c r="J725" t="s">
        <v>206</v>
      </c>
      <c r="K725" s="6">
        <v>8549.1299999999992</v>
      </c>
    </row>
    <row r="726" spans="7:11" x14ac:dyDescent="0.25">
      <c r="G726">
        <v>10719</v>
      </c>
      <c r="H726" s="2">
        <v>42343.361527777779</v>
      </c>
      <c r="I726" t="s">
        <v>40</v>
      </c>
      <c r="J726" t="s">
        <v>204</v>
      </c>
      <c r="K726" s="6">
        <v>94613.84</v>
      </c>
    </row>
    <row r="727" spans="7:11" x14ac:dyDescent="0.25">
      <c r="G727">
        <v>10720</v>
      </c>
      <c r="H727" s="2">
        <v>42170.055520833332</v>
      </c>
      <c r="I727" t="s">
        <v>66</v>
      </c>
      <c r="J727" t="s">
        <v>314</v>
      </c>
      <c r="K727" s="6">
        <v>18161.45</v>
      </c>
    </row>
    <row r="728" spans="7:11" x14ac:dyDescent="0.25">
      <c r="G728">
        <v>10721</v>
      </c>
      <c r="H728" s="2">
        <v>42310.170254629629</v>
      </c>
      <c r="I728" t="s">
        <v>40</v>
      </c>
      <c r="J728" t="s">
        <v>315</v>
      </c>
      <c r="K728" s="6">
        <v>59673.2</v>
      </c>
    </row>
    <row r="729" spans="7:11" x14ac:dyDescent="0.25">
      <c r="G729">
        <v>10722</v>
      </c>
      <c r="H729" s="2">
        <v>42352.953923611109</v>
      </c>
      <c r="I729" t="s">
        <v>9</v>
      </c>
      <c r="J729" t="s">
        <v>76</v>
      </c>
      <c r="K729" s="6">
        <v>75001.05</v>
      </c>
    </row>
    <row r="730" spans="7:11" x14ac:dyDescent="0.25">
      <c r="G730">
        <v>10723</v>
      </c>
      <c r="H730" s="2">
        <v>42056.841377314813</v>
      </c>
      <c r="I730" t="s">
        <v>26</v>
      </c>
      <c r="J730" t="s">
        <v>344</v>
      </c>
      <c r="K730" s="6">
        <v>23266.91</v>
      </c>
    </row>
    <row r="731" spans="7:11" x14ac:dyDescent="0.25">
      <c r="G731">
        <v>10724</v>
      </c>
      <c r="H731" s="2">
        <v>42015.226886574077</v>
      </c>
      <c r="I731" t="s">
        <v>5</v>
      </c>
      <c r="J731" t="s">
        <v>99</v>
      </c>
      <c r="K731" s="6">
        <v>13863.38</v>
      </c>
    </row>
    <row r="732" spans="7:11" x14ac:dyDescent="0.25">
      <c r="G732">
        <v>10725</v>
      </c>
      <c r="H732" s="2">
        <v>42365.226747685185</v>
      </c>
      <c r="I732" t="s">
        <v>9</v>
      </c>
      <c r="J732" t="s">
        <v>298</v>
      </c>
      <c r="K732" s="6">
        <v>21209.45</v>
      </c>
    </row>
    <row r="733" spans="7:11" x14ac:dyDescent="0.25">
      <c r="G733">
        <v>10726</v>
      </c>
      <c r="H733" s="2">
        <v>42044.944363425922</v>
      </c>
      <c r="I733" t="s">
        <v>61</v>
      </c>
      <c r="J733" t="s">
        <v>6</v>
      </c>
      <c r="K733" s="6">
        <v>72704.09</v>
      </c>
    </row>
    <row r="734" spans="7:11" x14ac:dyDescent="0.25">
      <c r="G734">
        <v>10727</v>
      </c>
      <c r="H734" s="2">
        <v>42086.086261574077</v>
      </c>
      <c r="I734" t="s">
        <v>17</v>
      </c>
      <c r="J734" t="s">
        <v>208</v>
      </c>
      <c r="K734" s="6">
        <v>11023.3</v>
      </c>
    </row>
    <row r="735" spans="7:11" x14ac:dyDescent="0.25">
      <c r="G735">
        <v>10728</v>
      </c>
      <c r="H735" s="2">
        <v>42210.409861111111</v>
      </c>
      <c r="I735" t="s">
        <v>11</v>
      </c>
      <c r="J735" t="s">
        <v>345</v>
      </c>
      <c r="K735" s="6">
        <v>17842.73</v>
      </c>
    </row>
    <row r="736" spans="7:11" x14ac:dyDescent="0.25">
      <c r="G736">
        <v>10729</v>
      </c>
      <c r="H736" s="2">
        <v>42245.914872685185</v>
      </c>
      <c r="I736" t="s">
        <v>66</v>
      </c>
      <c r="J736" t="s">
        <v>192</v>
      </c>
      <c r="K736" s="6">
        <v>49920.83</v>
      </c>
    </row>
    <row r="737" spans="7:11" x14ac:dyDescent="0.25">
      <c r="G737">
        <v>10730</v>
      </c>
      <c r="H737" s="2">
        <v>42162.549189814818</v>
      </c>
      <c r="I737" t="s">
        <v>7</v>
      </c>
      <c r="J737" t="s">
        <v>162</v>
      </c>
      <c r="K737" s="6">
        <v>57489.62</v>
      </c>
    </row>
    <row r="738" spans="7:11" x14ac:dyDescent="0.25">
      <c r="G738">
        <v>10731</v>
      </c>
      <c r="H738" s="2">
        <v>42274.227847222224</v>
      </c>
      <c r="I738" t="s">
        <v>29</v>
      </c>
      <c r="J738" t="s">
        <v>201</v>
      </c>
      <c r="K738" s="6">
        <v>89730.6</v>
      </c>
    </row>
    <row r="739" spans="7:11" x14ac:dyDescent="0.25">
      <c r="G739">
        <v>10732</v>
      </c>
      <c r="H739" s="2">
        <v>42048.11136574074</v>
      </c>
      <c r="I739" t="s">
        <v>35</v>
      </c>
      <c r="J739" t="s">
        <v>241</v>
      </c>
      <c r="K739" s="6">
        <v>69872.53</v>
      </c>
    </row>
    <row r="740" spans="7:11" x14ac:dyDescent="0.25">
      <c r="G740">
        <v>10733</v>
      </c>
      <c r="H740" s="2">
        <v>42162.820706018516</v>
      </c>
      <c r="I740" t="s">
        <v>26</v>
      </c>
      <c r="J740" t="s">
        <v>346</v>
      </c>
      <c r="K740" s="6">
        <v>63831.71</v>
      </c>
    </row>
    <row r="741" spans="7:11" x14ac:dyDescent="0.25">
      <c r="G741">
        <v>10734</v>
      </c>
      <c r="H741" s="2">
        <v>42125.198460648149</v>
      </c>
      <c r="I741" t="s">
        <v>5</v>
      </c>
      <c r="J741" t="s">
        <v>77</v>
      </c>
      <c r="K741" s="6">
        <v>88119.3</v>
      </c>
    </row>
    <row r="742" spans="7:11" x14ac:dyDescent="0.25">
      <c r="G742">
        <v>10735</v>
      </c>
      <c r="H742" s="2">
        <v>42358.558506944442</v>
      </c>
      <c r="I742" t="s">
        <v>7</v>
      </c>
      <c r="J742" t="s">
        <v>291</v>
      </c>
      <c r="K742" s="6">
        <v>70748.539999999994</v>
      </c>
    </row>
    <row r="743" spans="7:11" x14ac:dyDescent="0.25">
      <c r="G743">
        <v>10736</v>
      </c>
      <c r="H743" s="2">
        <v>42018.435162037036</v>
      </c>
      <c r="I743" t="s">
        <v>38</v>
      </c>
      <c r="J743" t="s">
        <v>347</v>
      </c>
      <c r="K743" s="6">
        <v>68404.490000000005</v>
      </c>
    </row>
    <row r="744" spans="7:11" x14ac:dyDescent="0.25">
      <c r="G744">
        <v>10737</v>
      </c>
      <c r="H744" s="2">
        <v>42165.122175925928</v>
      </c>
      <c r="I744" t="s">
        <v>23</v>
      </c>
      <c r="J744" t="s">
        <v>282</v>
      </c>
      <c r="K744" s="6">
        <v>64884.02</v>
      </c>
    </row>
    <row r="745" spans="7:11" x14ac:dyDescent="0.25">
      <c r="G745">
        <v>10738</v>
      </c>
      <c r="H745" s="2">
        <v>42136.105254629627</v>
      </c>
      <c r="I745" t="s">
        <v>23</v>
      </c>
      <c r="J745" t="s">
        <v>175</v>
      </c>
      <c r="K745" s="6">
        <v>62495.41</v>
      </c>
    </row>
    <row r="746" spans="7:11" x14ac:dyDescent="0.25">
      <c r="G746">
        <v>10739</v>
      </c>
      <c r="H746" s="2">
        <v>42114.177395833336</v>
      </c>
      <c r="I746" t="s">
        <v>11</v>
      </c>
      <c r="J746" t="s">
        <v>348</v>
      </c>
      <c r="K746" s="6">
        <v>40560.94</v>
      </c>
    </row>
    <row r="747" spans="7:11" x14ac:dyDescent="0.25">
      <c r="G747">
        <v>10740</v>
      </c>
      <c r="H747" s="2">
        <v>42303.955810185187</v>
      </c>
      <c r="I747" t="s">
        <v>11</v>
      </c>
      <c r="J747" t="s">
        <v>178</v>
      </c>
      <c r="K747" s="6">
        <v>96825.23</v>
      </c>
    </row>
    <row r="748" spans="7:11" x14ac:dyDescent="0.25">
      <c r="G748">
        <v>10741</v>
      </c>
      <c r="H748" s="2">
        <v>42049.528715277775</v>
      </c>
      <c r="I748" t="s">
        <v>5</v>
      </c>
      <c r="J748" t="s">
        <v>240</v>
      </c>
      <c r="K748" s="6">
        <v>22151.47</v>
      </c>
    </row>
    <row r="749" spans="7:11" x14ac:dyDescent="0.25">
      <c r="G749">
        <v>10742</v>
      </c>
      <c r="H749" s="2">
        <v>42046.238171296296</v>
      </c>
      <c r="I749" t="s">
        <v>29</v>
      </c>
      <c r="J749" t="s">
        <v>198</v>
      </c>
      <c r="K749" s="6">
        <v>63570.48</v>
      </c>
    </row>
    <row r="750" spans="7:11" x14ac:dyDescent="0.25">
      <c r="G750">
        <v>10743</v>
      </c>
      <c r="H750" s="2">
        <v>42229.301238425927</v>
      </c>
      <c r="I750" t="s">
        <v>52</v>
      </c>
      <c r="J750" t="s">
        <v>176</v>
      </c>
      <c r="K750" s="6">
        <v>29762.71</v>
      </c>
    </row>
    <row r="751" spans="7:11" x14ac:dyDescent="0.25">
      <c r="G751">
        <v>10744</v>
      </c>
      <c r="H751" s="2">
        <v>42280.969525462962</v>
      </c>
      <c r="I751" t="s">
        <v>52</v>
      </c>
      <c r="J751" t="s">
        <v>246</v>
      </c>
      <c r="K751" s="6">
        <v>33237.040000000001</v>
      </c>
    </row>
    <row r="752" spans="7:11" x14ac:dyDescent="0.25">
      <c r="G752">
        <v>10745</v>
      </c>
      <c r="H752" s="2">
        <v>42029.842349537037</v>
      </c>
      <c r="I752" t="s">
        <v>5</v>
      </c>
      <c r="J752" t="s">
        <v>325</v>
      </c>
      <c r="K752" s="6">
        <v>89423.09</v>
      </c>
    </row>
    <row r="753" spans="7:11" x14ac:dyDescent="0.25">
      <c r="G753">
        <v>10746</v>
      </c>
      <c r="H753" s="2">
        <v>42363.836261574077</v>
      </c>
      <c r="I753" t="s">
        <v>61</v>
      </c>
      <c r="J753" t="s">
        <v>16</v>
      </c>
      <c r="K753" s="6">
        <v>7722.81</v>
      </c>
    </row>
    <row r="754" spans="7:11" x14ac:dyDescent="0.25">
      <c r="G754">
        <v>10747</v>
      </c>
      <c r="H754" s="2">
        <v>42052.071550925924</v>
      </c>
      <c r="I754" t="s">
        <v>35</v>
      </c>
      <c r="J754" t="s">
        <v>349</v>
      </c>
      <c r="K754" s="6">
        <v>83047.289999999994</v>
      </c>
    </row>
    <row r="755" spans="7:11" x14ac:dyDescent="0.25">
      <c r="G755">
        <v>10748</v>
      </c>
      <c r="H755" s="2">
        <v>42316.61613425926</v>
      </c>
      <c r="I755" t="s">
        <v>23</v>
      </c>
      <c r="J755" t="s">
        <v>322</v>
      </c>
      <c r="K755" s="6">
        <v>91874.11</v>
      </c>
    </row>
    <row r="756" spans="7:11" x14ac:dyDescent="0.25">
      <c r="G756">
        <v>10749</v>
      </c>
      <c r="H756" s="2">
        <v>42104.872199074074</v>
      </c>
      <c r="I756" t="s">
        <v>40</v>
      </c>
      <c r="J756" t="s">
        <v>350</v>
      </c>
      <c r="K756" s="6">
        <v>36852.04</v>
      </c>
    </row>
    <row r="757" spans="7:11" x14ac:dyDescent="0.25">
      <c r="G757">
        <v>10750</v>
      </c>
      <c r="H757" s="2">
        <v>42060.569097222222</v>
      </c>
      <c r="I757" t="s">
        <v>11</v>
      </c>
      <c r="J757" t="s">
        <v>130</v>
      </c>
      <c r="K757" s="6">
        <v>77949.100000000006</v>
      </c>
    </row>
    <row r="758" spans="7:11" x14ac:dyDescent="0.25">
      <c r="G758">
        <v>10751</v>
      </c>
      <c r="H758" s="2">
        <v>42011.844039351854</v>
      </c>
      <c r="I758" t="s">
        <v>26</v>
      </c>
      <c r="J758" t="s">
        <v>215</v>
      </c>
      <c r="K758" s="6">
        <v>63997.59</v>
      </c>
    </row>
    <row r="759" spans="7:11" x14ac:dyDescent="0.25">
      <c r="G759">
        <v>10752</v>
      </c>
      <c r="H759" s="2">
        <v>42157.871724537035</v>
      </c>
      <c r="I759" t="s">
        <v>38</v>
      </c>
      <c r="J759" t="s">
        <v>75</v>
      </c>
      <c r="K759" s="6">
        <v>93401.32</v>
      </c>
    </row>
    <row r="760" spans="7:11" x14ac:dyDescent="0.25">
      <c r="G760">
        <v>10753</v>
      </c>
      <c r="H760" s="2">
        <v>42298.751712962963</v>
      </c>
      <c r="I760" t="s">
        <v>52</v>
      </c>
      <c r="J760" t="s">
        <v>205</v>
      </c>
      <c r="K760" s="6">
        <v>27642.1</v>
      </c>
    </row>
    <row r="761" spans="7:11" x14ac:dyDescent="0.25">
      <c r="G761">
        <v>10754</v>
      </c>
      <c r="H761" s="2">
        <v>42245.78869212963</v>
      </c>
      <c r="I761" t="s">
        <v>40</v>
      </c>
      <c r="J761" t="s">
        <v>90</v>
      </c>
      <c r="K761" s="6">
        <v>60889.26</v>
      </c>
    </row>
    <row r="762" spans="7:11" x14ac:dyDescent="0.25">
      <c r="G762">
        <v>10755</v>
      </c>
      <c r="H762" s="2">
        <v>42221.359178240738</v>
      </c>
      <c r="I762" t="s">
        <v>29</v>
      </c>
      <c r="J762" t="s">
        <v>326</v>
      </c>
      <c r="K762" s="6">
        <v>48237.97</v>
      </c>
    </row>
    <row r="763" spans="7:11" x14ac:dyDescent="0.25">
      <c r="G763">
        <v>10756</v>
      </c>
      <c r="H763" s="2">
        <v>42007.679594907408</v>
      </c>
      <c r="I763" t="s">
        <v>26</v>
      </c>
      <c r="J763" t="s">
        <v>97</v>
      </c>
      <c r="K763" s="6">
        <v>26676.22</v>
      </c>
    </row>
    <row r="764" spans="7:11" x14ac:dyDescent="0.25">
      <c r="G764">
        <v>10757</v>
      </c>
      <c r="H764" s="2">
        <v>42187.260405092595</v>
      </c>
      <c r="I764" t="s">
        <v>7</v>
      </c>
      <c r="J764" t="s">
        <v>351</v>
      </c>
      <c r="K764" s="6">
        <v>6890.76</v>
      </c>
    </row>
    <row r="765" spans="7:11" x14ac:dyDescent="0.25">
      <c r="G765">
        <v>10758</v>
      </c>
      <c r="H765" s="2">
        <v>42043.164618055554</v>
      </c>
      <c r="I765" t="s">
        <v>45</v>
      </c>
      <c r="J765" t="s">
        <v>189</v>
      </c>
      <c r="K765" s="6">
        <v>82989.460000000006</v>
      </c>
    </row>
    <row r="766" spans="7:11" x14ac:dyDescent="0.25">
      <c r="G766">
        <v>10759</v>
      </c>
      <c r="H766" s="2">
        <v>42176.354398148149</v>
      </c>
      <c r="I766" t="s">
        <v>7</v>
      </c>
      <c r="J766" t="s">
        <v>105</v>
      </c>
      <c r="K766" s="6">
        <v>93058.99</v>
      </c>
    </row>
    <row r="767" spans="7:11" x14ac:dyDescent="0.25">
      <c r="G767">
        <v>10760</v>
      </c>
      <c r="H767" s="2">
        <v>42164.732731481483</v>
      </c>
      <c r="I767" t="s">
        <v>20</v>
      </c>
      <c r="J767" t="s">
        <v>352</v>
      </c>
      <c r="K767" s="6">
        <v>64277.63</v>
      </c>
    </row>
    <row r="768" spans="7:11" x14ac:dyDescent="0.25">
      <c r="G768">
        <v>10761</v>
      </c>
      <c r="H768" s="2">
        <v>42074.953009259261</v>
      </c>
      <c r="I768" t="s">
        <v>38</v>
      </c>
      <c r="J768" t="s">
        <v>194</v>
      </c>
      <c r="K768" s="6">
        <v>1468.64</v>
      </c>
    </row>
    <row r="769" spans="7:11" x14ac:dyDescent="0.25">
      <c r="G769">
        <v>10762</v>
      </c>
      <c r="H769" s="2">
        <v>42217.288414351853</v>
      </c>
      <c r="I769" t="s">
        <v>15</v>
      </c>
      <c r="J769" t="s">
        <v>199</v>
      </c>
      <c r="K769" s="6">
        <v>47387.51</v>
      </c>
    </row>
    <row r="770" spans="7:11" x14ac:dyDescent="0.25">
      <c r="G770">
        <v>10763</v>
      </c>
      <c r="H770" s="2">
        <v>42098.312858796293</v>
      </c>
      <c r="I770" t="s">
        <v>66</v>
      </c>
      <c r="J770" t="s">
        <v>333</v>
      </c>
      <c r="K770" s="6">
        <v>38580.449999999997</v>
      </c>
    </row>
    <row r="771" spans="7:11" x14ac:dyDescent="0.25">
      <c r="G771">
        <v>10764</v>
      </c>
      <c r="H771" s="2">
        <v>42162.851388888892</v>
      </c>
      <c r="I771" t="s">
        <v>15</v>
      </c>
      <c r="J771" t="s">
        <v>115</v>
      </c>
      <c r="K771" s="6">
        <v>61114.18</v>
      </c>
    </row>
    <row r="772" spans="7:11" x14ac:dyDescent="0.25">
      <c r="G772">
        <v>10765</v>
      </c>
      <c r="H772" s="2">
        <v>42180.223414351851</v>
      </c>
      <c r="I772" t="s">
        <v>61</v>
      </c>
      <c r="J772" t="s">
        <v>143</v>
      </c>
      <c r="K772" s="6">
        <v>69218.009999999995</v>
      </c>
    </row>
    <row r="773" spans="7:11" x14ac:dyDescent="0.25">
      <c r="G773">
        <v>10766</v>
      </c>
      <c r="H773" s="2">
        <v>42128.069849537038</v>
      </c>
      <c r="I773" t="s">
        <v>15</v>
      </c>
      <c r="J773" t="s">
        <v>342</v>
      </c>
      <c r="K773" s="6">
        <v>54000.29</v>
      </c>
    </row>
    <row r="774" spans="7:11" x14ac:dyDescent="0.25">
      <c r="G774">
        <v>10767</v>
      </c>
      <c r="H774" s="2">
        <v>42197.235567129632</v>
      </c>
      <c r="I774" t="s">
        <v>17</v>
      </c>
      <c r="J774" t="s">
        <v>330</v>
      </c>
      <c r="K774" s="6">
        <v>44289.58</v>
      </c>
    </row>
    <row r="775" spans="7:11" x14ac:dyDescent="0.25">
      <c r="G775">
        <v>10768</v>
      </c>
      <c r="H775" s="2">
        <v>42223.444895833331</v>
      </c>
      <c r="I775" t="s">
        <v>26</v>
      </c>
      <c r="J775" t="s">
        <v>211</v>
      </c>
      <c r="K775" s="6">
        <v>51320.87</v>
      </c>
    </row>
    <row r="776" spans="7:11" x14ac:dyDescent="0.25">
      <c r="G776">
        <v>10769</v>
      </c>
      <c r="H776" s="2">
        <v>42044.558194444442</v>
      </c>
      <c r="I776" t="s">
        <v>35</v>
      </c>
      <c r="J776" t="s">
        <v>327</v>
      </c>
      <c r="K776" s="6">
        <v>68433.100000000006</v>
      </c>
    </row>
    <row r="777" spans="7:11" x14ac:dyDescent="0.25">
      <c r="G777">
        <v>10770</v>
      </c>
      <c r="H777" s="2">
        <v>42159.476180555554</v>
      </c>
      <c r="I777" t="s">
        <v>61</v>
      </c>
      <c r="J777" t="s">
        <v>353</v>
      </c>
      <c r="K777" s="6">
        <v>28555.8</v>
      </c>
    </row>
    <row r="778" spans="7:11" x14ac:dyDescent="0.25">
      <c r="G778">
        <v>10771</v>
      </c>
      <c r="H778" s="2">
        <v>42215.281377314815</v>
      </c>
      <c r="I778" t="s">
        <v>23</v>
      </c>
      <c r="J778" t="s">
        <v>157</v>
      </c>
      <c r="K778" s="6">
        <v>19948.12</v>
      </c>
    </row>
    <row r="779" spans="7:11" x14ac:dyDescent="0.25">
      <c r="G779">
        <v>10772</v>
      </c>
      <c r="H779" s="2">
        <v>42323.824525462966</v>
      </c>
      <c r="I779" t="s">
        <v>52</v>
      </c>
      <c r="J779" t="s">
        <v>85</v>
      </c>
      <c r="K779" s="6">
        <v>27353.63</v>
      </c>
    </row>
    <row r="780" spans="7:11" x14ac:dyDescent="0.25">
      <c r="G780">
        <v>10773</v>
      </c>
      <c r="H780" s="2">
        <v>42215.236076388886</v>
      </c>
      <c r="I780" t="s">
        <v>66</v>
      </c>
      <c r="J780" t="s">
        <v>106</v>
      </c>
      <c r="K780" s="6">
        <v>8530.58</v>
      </c>
    </row>
    <row r="781" spans="7:11" x14ac:dyDescent="0.25">
      <c r="G781">
        <v>10774</v>
      </c>
      <c r="H781" s="2">
        <v>42157.152083333334</v>
      </c>
      <c r="I781" t="s">
        <v>23</v>
      </c>
      <c r="J781" t="s">
        <v>119</v>
      </c>
      <c r="K781" s="6">
        <v>28467.15</v>
      </c>
    </row>
    <row r="782" spans="7:11" x14ac:dyDescent="0.25">
      <c r="G782">
        <v>10775</v>
      </c>
      <c r="H782" s="2">
        <v>42124.643437500003</v>
      </c>
      <c r="I782" t="s">
        <v>61</v>
      </c>
      <c r="J782" t="s">
        <v>128</v>
      </c>
      <c r="K782" s="6">
        <v>56275.01</v>
      </c>
    </row>
    <row r="783" spans="7:11" x14ac:dyDescent="0.25">
      <c r="G783">
        <v>10776</v>
      </c>
      <c r="H783" s="2">
        <v>42235.810914351852</v>
      </c>
      <c r="I783" t="s">
        <v>13</v>
      </c>
      <c r="J783" t="s">
        <v>354</v>
      </c>
      <c r="K783" s="6">
        <v>8360.02</v>
      </c>
    </row>
    <row r="784" spans="7:11" x14ac:dyDescent="0.25">
      <c r="G784">
        <v>10777</v>
      </c>
      <c r="H784" s="2">
        <v>42187.786180555559</v>
      </c>
      <c r="I784" t="s">
        <v>11</v>
      </c>
      <c r="J784" t="s">
        <v>30</v>
      </c>
      <c r="K784" s="6">
        <v>89138.77</v>
      </c>
    </row>
    <row r="785" spans="7:11" x14ac:dyDescent="0.25">
      <c r="G785">
        <v>10778</v>
      </c>
      <c r="H785" s="2">
        <v>42170.822094907409</v>
      </c>
      <c r="I785" t="s">
        <v>35</v>
      </c>
      <c r="J785" t="s">
        <v>255</v>
      </c>
      <c r="K785" s="6">
        <v>46601.25</v>
      </c>
    </row>
    <row r="786" spans="7:11" x14ac:dyDescent="0.25">
      <c r="G786">
        <v>10779</v>
      </c>
      <c r="H786" s="2">
        <v>42318.292268518519</v>
      </c>
      <c r="I786" t="s">
        <v>52</v>
      </c>
      <c r="J786" t="s">
        <v>282</v>
      </c>
      <c r="K786" s="6">
        <v>86234.27</v>
      </c>
    </row>
    <row r="787" spans="7:11" x14ac:dyDescent="0.25">
      <c r="G787">
        <v>10780</v>
      </c>
      <c r="H787" s="2">
        <v>42025.169027777774</v>
      </c>
      <c r="I787" t="s">
        <v>52</v>
      </c>
      <c r="J787" t="s">
        <v>139</v>
      </c>
      <c r="K787" s="6">
        <v>55510.25</v>
      </c>
    </row>
    <row r="788" spans="7:11" x14ac:dyDescent="0.25">
      <c r="G788">
        <v>10781</v>
      </c>
      <c r="H788" s="2">
        <v>42120.292013888888</v>
      </c>
      <c r="I788" t="s">
        <v>26</v>
      </c>
      <c r="J788" t="s">
        <v>355</v>
      </c>
      <c r="K788" s="6">
        <v>94189.62</v>
      </c>
    </row>
    <row r="789" spans="7:11" x14ac:dyDescent="0.25">
      <c r="G789">
        <v>10782</v>
      </c>
      <c r="H789" s="2">
        <v>42199.313391203701</v>
      </c>
      <c r="I789" t="s">
        <v>26</v>
      </c>
      <c r="J789" t="s">
        <v>128</v>
      </c>
      <c r="K789" s="6">
        <v>69407.48</v>
      </c>
    </row>
    <row r="790" spans="7:11" x14ac:dyDescent="0.25">
      <c r="G790">
        <v>10783</v>
      </c>
      <c r="H790" s="2">
        <v>42189.997731481482</v>
      </c>
      <c r="I790" t="s">
        <v>61</v>
      </c>
      <c r="J790" t="s">
        <v>300</v>
      </c>
      <c r="K790" s="6">
        <v>98261.21</v>
      </c>
    </row>
    <row r="791" spans="7:11" x14ac:dyDescent="0.25">
      <c r="G791">
        <v>10784</v>
      </c>
      <c r="H791" s="2">
        <v>42046.753831018519</v>
      </c>
      <c r="I791" t="s">
        <v>15</v>
      </c>
      <c r="J791" t="s">
        <v>49</v>
      </c>
      <c r="K791" s="6">
        <v>26011.81</v>
      </c>
    </row>
    <row r="792" spans="7:11" x14ac:dyDescent="0.25">
      <c r="G792">
        <v>10785</v>
      </c>
      <c r="H792" s="2">
        <v>42259.756215277775</v>
      </c>
      <c r="I792" t="s">
        <v>45</v>
      </c>
      <c r="J792" t="s">
        <v>221</v>
      </c>
      <c r="K792" s="6">
        <v>38082.46</v>
      </c>
    </row>
    <row r="793" spans="7:11" x14ac:dyDescent="0.25">
      <c r="G793">
        <v>10786</v>
      </c>
      <c r="H793" s="2">
        <v>42025.324467592596</v>
      </c>
      <c r="I793" t="s">
        <v>5</v>
      </c>
      <c r="J793" t="s">
        <v>352</v>
      </c>
      <c r="K793" s="6">
        <v>7368.73</v>
      </c>
    </row>
    <row r="794" spans="7:11" x14ac:dyDescent="0.25">
      <c r="G794">
        <v>10787</v>
      </c>
      <c r="H794" s="2">
        <v>42274.999618055554</v>
      </c>
      <c r="I794" t="s">
        <v>11</v>
      </c>
      <c r="J794" t="s">
        <v>201</v>
      </c>
      <c r="K794" s="6">
        <v>80203.740000000005</v>
      </c>
    </row>
    <row r="795" spans="7:11" x14ac:dyDescent="0.25">
      <c r="G795">
        <v>10788</v>
      </c>
      <c r="H795" s="2">
        <v>42322.271319444444</v>
      </c>
      <c r="I795" t="s">
        <v>66</v>
      </c>
      <c r="J795" t="s">
        <v>128</v>
      </c>
      <c r="K795" s="6">
        <v>18506.05</v>
      </c>
    </row>
    <row r="796" spans="7:11" x14ac:dyDescent="0.25">
      <c r="G796">
        <v>10789</v>
      </c>
      <c r="H796" s="2">
        <v>42157.507951388892</v>
      </c>
      <c r="I796" t="s">
        <v>35</v>
      </c>
      <c r="J796" t="s">
        <v>326</v>
      </c>
      <c r="K796" s="6">
        <v>49375.96</v>
      </c>
    </row>
    <row r="797" spans="7:11" x14ac:dyDescent="0.25">
      <c r="G797">
        <v>10790</v>
      </c>
      <c r="H797" s="2">
        <v>42365.936307870368</v>
      </c>
      <c r="I797" t="s">
        <v>7</v>
      </c>
      <c r="J797" t="s">
        <v>249</v>
      </c>
      <c r="K797" s="6">
        <v>7067.87</v>
      </c>
    </row>
    <row r="798" spans="7:11" x14ac:dyDescent="0.25">
      <c r="G798">
        <v>10791</v>
      </c>
      <c r="H798" s="2">
        <v>42267.297384259262</v>
      </c>
      <c r="I798" t="s">
        <v>15</v>
      </c>
      <c r="J798" t="s">
        <v>62</v>
      </c>
      <c r="K798" s="6">
        <v>51133.88</v>
      </c>
    </row>
    <row r="799" spans="7:11" x14ac:dyDescent="0.25">
      <c r="G799">
        <v>10792</v>
      </c>
      <c r="H799" s="2">
        <v>42296.979768518519</v>
      </c>
      <c r="I799" t="s">
        <v>26</v>
      </c>
      <c r="J799" t="s">
        <v>96</v>
      </c>
      <c r="K799" s="6">
        <v>17618.64</v>
      </c>
    </row>
    <row r="800" spans="7:11" x14ac:dyDescent="0.25">
      <c r="G800">
        <v>10793</v>
      </c>
      <c r="H800" s="2">
        <v>42363.791238425925</v>
      </c>
      <c r="I800" t="s">
        <v>66</v>
      </c>
      <c r="J800" t="s">
        <v>280</v>
      </c>
      <c r="K800" s="6">
        <v>58344.2</v>
      </c>
    </row>
    <row r="801" spans="7:11" x14ac:dyDescent="0.25">
      <c r="G801">
        <v>10794</v>
      </c>
      <c r="H801" s="2">
        <v>42220.088159722225</v>
      </c>
      <c r="I801" t="s">
        <v>45</v>
      </c>
      <c r="J801" t="s">
        <v>349</v>
      </c>
      <c r="K801" s="6">
        <v>71262.38</v>
      </c>
    </row>
    <row r="802" spans="7:11" x14ac:dyDescent="0.25">
      <c r="G802">
        <v>10795</v>
      </c>
      <c r="H802" s="2">
        <v>42172.314444444448</v>
      </c>
      <c r="I802" t="s">
        <v>9</v>
      </c>
      <c r="J802" t="s">
        <v>219</v>
      </c>
      <c r="K802" s="6">
        <v>44711.7</v>
      </c>
    </row>
    <row r="803" spans="7:11" x14ac:dyDescent="0.25">
      <c r="G803">
        <v>10796</v>
      </c>
      <c r="H803" s="2">
        <v>42308.440613425926</v>
      </c>
      <c r="I803" t="s">
        <v>17</v>
      </c>
      <c r="J803" t="s">
        <v>124</v>
      </c>
      <c r="K803" s="6">
        <v>68955.710000000006</v>
      </c>
    </row>
    <row r="804" spans="7:11" x14ac:dyDescent="0.25">
      <c r="G804">
        <v>10797</v>
      </c>
      <c r="H804" s="2">
        <v>42158.443888888891</v>
      </c>
      <c r="I804" t="s">
        <v>20</v>
      </c>
      <c r="J804" t="s">
        <v>57</v>
      </c>
      <c r="K804" s="6">
        <v>11675.86</v>
      </c>
    </row>
    <row r="805" spans="7:11" x14ac:dyDescent="0.25">
      <c r="G805">
        <v>10798</v>
      </c>
      <c r="H805" s="2">
        <v>42172.683506944442</v>
      </c>
      <c r="I805" t="s">
        <v>23</v>
      </c>
      <c r="J805" t="s">
        <v>42</v>
      </c>
      <c r="K805" s="6">
        <v>66242.3</v>
      </c>
    </row>
    <row r="806" spans="7:11" x14ac:dyDescent="0.25">
      <c r="G806">
        <v>10799</v>
      </c>
      <c r="H806" s="2">
        <v>42106.326192129629</v>
      </c>
      <c r="I806" t="s">
        <v>13</v>
      </c>
      <c r="J806" t="s">
        <v>202</v>
      </c>
      <c r="K806" s="6">
        <v>38935.15</v>
      </c>
    </row>
    <row r="807" spans="7:11" x14ac:dyDescent="0.25">
      <c r="G807">
        <v>10800</v>
      </c>
      <c r="H807" s="2">
        <v>42083.051053240742</v>
      </c>
      <c r="I807" t="s">
        <v>11</v>
      </c>
      <c r="J807" t="s">
        <v>307</v>
      </c>
      <c r="K807" s="6">
        <v>90845.69</v>
      </c>
    </row>
    <row r="808" spans="7:11" x14ac:dyDescent="0.25">
      <c r="G808">
        <v>10801</v>
      </c>
      <c r="H808" s="2">
        <v>42246.088888888888</v>
      </c>
      <c r="I808" t="s">
        <v>11</v>
      </c>
      <c r="J808" t="s">
        <v>329</v>
      </c>
      <c r="K808" s="6">
        <v>26749.119999999999</v>
      </c>
    </row>
    <row r="809" spans="7:11" x14ac:dyDescent="0.25">
      <c r="G809">
        <v>10802</v>
      </c>
      <c r="H809" s="2">
        <v>42006.176527777781</v>
      </c>
      <c r="I809" t="s">
        <v>23</v>
      </c>
      <c r="J809" t="s">
        <v>27</v>
      </c>
      <c r="K809" s="6">
        <v>44755.28</v>
      </c>
    </row>
    <row r="810" spans="7:11" x14ac:dyDescent="0.25">
      <c r="G810">
        <v>10803</v>
      </c>
      <c r="H810" s="2">
        <v>42057.996886574074</v>
      </c>
      <c r="I810" t="s">
        <v>7</v>
      </c>
      <c r="J810" t="s">
        <v>321</v>
      </c>
      <c r="K810" s="6">
        <v>92699.32</v>
      </c>
    </row>
    <row r="811" spans="7:11" x14ac:dyDescent="0.25">
      <c r="G811">
        <v>10804</v>
      </c>
      <c r="H811" s="2">
        <v>42228.907199074078</v>
      </c>
      <c r="I811" t="s">
        <v>20</v>
      </c>
      <c r="J811" t="s">
        <v>217</v>
      </c>
      <c r="K811" s="6">
        <v>35657.730000000003</v>
      </c>
    </row>
    <row r="812" spans="7:11" x14ac:dyDescent="0.25">
      <c r="G812">
        <v>10805</v>
      </c>
      <c r="H812" s="2">
        <v>42355.907500000001</v>
      </c>
      <c r="I812" t="s">
        <v>7</v>
      </c>
      <c r="J812" t="s">
        <v>356</v>
      </c>
      <c r="K812" s="6">
        <v>54613.71</v>
      </c>
    </row>
    <row r="813" spans="7:11" x14ac:dyDescent="0.25">
      <c r="G813">
        <v>10806</v>
      </c>
      <c r="H813" s="2">
        <v>42198.452928240738</v>
      </c>
      <c r="I813" t="s">
        <v>15</v>
      </c>
      <c r="J813" t="s">
        <v>311</v>
      </c>
      <c r="K813" s="6">
        <v>13049.22</v>
      </c>
    </row>
    <row r="814" spans="7:11" x14ac:dyDescent="0.25">
      <c r="G814">
        <v>10807</v>
      </c>
      <c r="H814" s="2">
        <v>42293.729074074072</v>
      </c>
      <c r="I814" t="s">
        <v>23</v>
      </c>
      <c r="J814" t="s">
        <v>168</v>
      </c>
      <c r="K814" s="6">
        <v>13842.52</v>
      </c>
    </row>
    <row r="815" spans="7:11" x14ac:dyDescent="0.25">
      <c r="G815">
        <v>10808</v>
      </c>
      <c r="H815" s="2">
        <v>42055.85533564815</v>
      </c>
      <c r="I815" t="s">
        <v>17</v>
      </c>
      <c r="J815" t="s">
        <v>205</v>
      </c>
      <c r="K815" s="6">
        <v>87037.4</v>
      </c>
    </row>
    <row r="816" spans="7:11" x14ac:dyDescent="0.25">
      <c r="G816">
        <v>10809</v>
      </c>
      <c r="H816" s="2">
        <v>42212.536238425928</v>
      </c>
      <c r="I816" t="s">
        <v>15</v>
      </c>
      <c r="J816" t="s">
        <v>128</v>
      </c>
      <c r="K816" s="6">
        <v>83378.7</v>
      </c>
    </row>
    <row r="817" spans="7:11" x14ac:dyDescent="0.25">
      <c r="G817">
        <v>10810</v>
      </c>
      <c r="H817" s="2">
        <v>42023.644270833334</v>
      </c>
      <c r="I817" t="s">
        <v>15</v>
      </c>
      <c r="J817" t="s">
        <v>357</v>
      </c>
      <c r="K817" s="6">
        <v>35650.46</v>
      </c>
    </row>
    <row r="818" spans="7:11" x14ac:dyDescent="0.25">
      <c r="G818">
        <v>10811</v>
      </c>
      <c r="H818" s="2">
        <v>42259.672071759262</v>
      </c>
      <c r="I818" t="s">
        <v>15</v>
      </c>
      <c r="J818" t="s">
        <v>149</v>
      </c>
      <c r="K818" s="6">
        <v>53743.19</v>
      </c>
    </row>
    <row r="819" spans="7:11" x14ac:dyDescent="0.25">
      <c r="G819">
        <v>10812</v>
      </c>
      <c r="H819" s="2">
        <v>42343.511319444442</v>
      </c>
      <c r="I819" t="s">
        <v>29</v>
      </c>
      <c r="J819" t="s">
        <v>22</v>
      </c>
      <c r="K819" s="6">
        <v>78917.289999999994</v>
      </c>
    </row>
    <row r="820" spans="7:11" x14ac:dyDescent="0.25">
      <c r="G820">
        <v>10813</v>
      </c>
      <c r="H820" s="2">
        <v>42175.951631944445</v>
      </c>
      <c r="I820" t="s">
        <v>17</v>
      </c>
      <c r="J820" t="s">
        <v>214</v>
      </c>
      <c r="K820" s="6">
        <v>64910.45</v>
      </c>
    </row>
    <row r="821" spans="7:11" x14ac:dyDescent="0.25">
      <c r="G821">
        <v>10814</v>
      </c>
      <c r="H821" s="2">
        <v>42320.803587962961</v>
      </c>
      <c r="I821" t="s">
        <v>5</v>
      </c>
      <c r="J821" t="s">
        <v>207</v>
      </c>
      <c r="K821" s="6">
        <v>96591.32</v>
      </c>
    </row>
    <row r="822" spans="7:11" x14ac:dyDescent="0.25">
      <c r="G822">
        <v>10815</v>
      </c>
      <c r="H822" s="2">
        <v>42109.874479166669</v>
      </c>
      <c r="I822" t="s">
        <v>17</v>
      </c>
      <c r="J822" t="s">
        <v>332</v>
      </c>
      <c r="K822" s="6">
        <v>63763.19</v>
      </c>
    </row>
    <row r="823" spans="7:11" x14ac:dyDescent="0.25">
      <c r="G823">
        <v>10816</v>
      </c>
      <c r="H823" s="2">
        <v>42166.072002314817</v>
      </c>
      <c r="I823" t="s">
        <v>20</v>
      </c>
      <c r="J823" t="s">
        <v>242</v>
      </c>
      <c r="K823" s="6">
        <v>73678.210000000006</v>
      </c>
    </row>
    <row r="824" spans="7:11" x14ac:dyDescent="0.25">
      <c r="G824">
        <v>10817</v>
      </c>
      <c r="H824" s="2">
        <v>42249.544999999998</v>
      </c>
      <c r="I824" t="s">
        <v>13</v>
      </c>
      <c r="J824" t="s">
        <v>358</v>
      </c>
      <c r="K824" s="6">
        <v>84449.600000000006</v>
      </c>
    </row>
    <row r="825" spans="7:11" x14ac:dyDescent="0.25">
      <c r="G825">
        <v>10818</v>
      </c>
      <c r="H825" s="2">
        <v>42204.107546296298</v>
      </c>
      <c r="I825" t="s">
        <v>7</v>
      </c>
      <c r="J825" t="s">
        <v>163</v>
      </c>
      <c r="K825" s="6">
        <v>22997.09</v>
      </c>
    </row>
    <row r="826" spans="7:11" x14ac:dyDescent="0.25">
      <c r="G826">
        <v>10819</v>
      </c>
      <c r="H826" s="2">
        <v>42259.177106481482</v>
      </c>
      <c r="I826" t="s">
        <v>35</v>
      </c>
      <c r="J826" t="s">
        <v>252</v>
      </c>
      <c r="K826" s="6">
        <v>53303.75</v>
      </c>
    </row>
    <row r="827" spans="7:11" x14ac:dyDescent="0.25">
      <c r="G827">
        <v>10820</v>
      </c>
      <c r="H827" s="2">
        <v>42091.701886574076</v>
      </c>
      <c r="I827" t="s">
        <v>45</v>
      </c>
      <c r="J827" t="s">
        <v>359</v>
      </c>
      <c r="K827" s="6">
        <v>43369.71</v>
      </c>
    </row>
    <row r="828" spans="7:11" x14ac:dyDescent="0.25">
      <c r="G828">
        <v>10821</v>
      </c>
      <c r="H828" s="2">
        <v>42219.223101851851</v>
      </c>
      <c r="I828" t="s">
        <v>52</v>
      </c>
      <c r="J828" t="s">
        <v>36</v>
      </c>
      <c r="K828" s="6">
        <v>51675.93</v>
      </c>
    </row>
    <row r="829" spans="7:11" x14ac:dyDescent="0.25">
      <c r="G829">
        <v>10822</v>
      </c>
      <c r="H829" s="2">
        <v>42334.290555555555</v>
      </c>
      <c r="I829" t="s">
        <v>26</v>
      </c>
      <c r="J829" t="s">
        <v>348</v>
      </c>
      <c r="K829" s="6">
        <v>76716.05</v>
      </c>
    </row>
    <row r="830" spans="7:11" x14ac:dyDescent="0.25">
      <c r="G830">
        <v>10823</v>
      </c>
      <c r="H830" s="2">
        <v>42083.360115740739</v>
      </c>
      <c r="I830" t="s">
        <v>38</v>
      </c>
      <c r="J830" t="s">
        <v>144</v>
      </c>
      <c r="K830" s="6">
        <v>20446.13</v>
      </c>
    </row>
    <row r="831" spans="7:11" x14ac:dyDescent="0.25">
      <c r="G831">
        <v>10824</v>
      </c>
      <c r="H831" s="2">
        <v>42154.770624999997</v>
      </c>
      <c r="I831" t="s">
        <v>45</v>
      </c>
      <c r="J831" t="s">
        <v>297</v>
      </c>
      <c r="K831" s="6">
        <v>93010.62</v>
      </c>
    </row>
    <row r="832" spans="7:11" x14ac:dyDescent="0.25">
      <c r="G832">
        <v>10825</v>
      </c>
      <c r="H832" s="2">
        <v>42328.828055555554</v>
      </c>
      <c r="I832" t="s">
        <v>23</v>
      </c>
      <c r="J832" t="s">
        <v>138</v>
      </c>
      <c r="K832" s="6">
        <v>95248.92</v>
      </c>
    </row>
    <row r="833" spans="7:11" x14ac:dyDescent="0.25">
      <c r="G833">
        <v>10826</v>
      </c>
      <c r="H833" s="2">
        <v>42199.190798611111</v>
      </c>
      <c r="I833" t="s">
        <v>35</v>
      </c>
      <c r="J833" t="s">
        <v>360</v>
      </c>
      <c r="K833" s="6">
        <v>42577.43</v>
      </c>
    </row>
    <row r="834" spans="7:11" x14ac:dyDescent="0.25">
      <c r="G834">
        <v>10827</v>
      </c>
      <c r="H834" s="2">
        <v>42131.842939814815</v>
      </c>
      <c r="I834" t="s">
        <v>13</v>
      </c>
      <c r="J834" t="s">
        <v>188</v>
      </c>
      <c r="K834" s="6">
        <v>42789.09</v>
      </c>
    </row>
    <row r="835" spans="7:11" x14ac:dyDescent="0.25">
      <c r="G835">
        <v>10828</v>
      </c>
      <c r="H835" s="2">
        <v>42165.628912037035</v>
      </c>
      <c r="I835" t="s">
        <v>35</v>
      </c>
      <c r="J835" t="s">
        <v>106</v>
      </c>
      <c r="K835" s="6">
        <v>42049.79</v>
      </c>
    </row>
    <row r="836" spans="7:11" x14ac:dyDescent="0.25">
      <c r="G836">
        <v>10829</v>
      </c>
      <c r="H836" s="2">
        <v>42063.821180555555</v>
      </c>
      <c r="I836" t="s">
        <v>29</v>
      </c>
      <c r="J836" t="s">
        <v>215</v>
      </c>
      <c r="K836" s="6">
        <v>28537.85</v>
      </c>
    </row>
    <row r="837" spans="7:11" x14ac:dyDescent="0.25">
      <c r="G837">
        <v>10830</v>
      </c>
      <c r="H837" s="2">
        <v>42130.974942129629</v>
      </c>
      <c r="I837" t="s">
        <v>52</v>
      </c>
      <c r="J837" t="s">
        <v>212</v>
      </c>
      <c r="K837" s="6">
        <v>7973.37</v>
      </c>
    </row>
    <row r="838" spans="7:11" x14ac:dyDescent="0.25">
      <c r="G838">
        <v>10831</v>
      </c>
      <c r="H838" s="2">
        <v>42261.352858796294</v>
      </c>
      <c r="I838" t="s">
        <v>38</v>
      </c>
      <c r="J838" t="s">
        <v>167</v>
      </c>
      <c r="K838" s="6">
        <v>53669.18</v>
      </c>
    </row>
    <row r="839" spans="7:11" x14ac:dyDescent="0.25">
      <c r="G839">
        <v>10832</v>
      </c>
      <c r="H839" s="2">
        <v>42050.49763888889</v>
      </c>
      <c r="I839" t="s">
        <v>13</v>
      </c>
      <c r="J839" t="s">
        <v>151</v>
      </c>
      <c r="K839" s="6">
        <v>88309.119999999995</v>
      </c>
    </row>
    <row r="840" spans="7:11" x14ac:dyDescent="0.25">
      <c r="G840">
        <v>10833</v>
      </c>
      <c r="H840" s="2">
        <v>42051.249386574076</v>
      </c>
      <c r="I840" t="s">
        <v>11</v>
      </c>
      <c r="J840" t="s">
        <v>59</v>
      </c>
      <c r="K840" s="6">
        <v>49463.07</v>
      </c>
    </row>
    <row r="841" spans="7:11" x14ac:dyDescent="0.25">
      <c r="G841">
        <v>10834</v>
      </c>
      <c r="H841" s="2">
        <v>42332.536817129629</v>
      </c>
      <c r="I841" t="s">
        <v>66</v>
      </c>
      <c r="J841" t="s">
        <v>316</v>
      </c>
      <c r="K841" s="6">
        <v>40393.25</v>
      </c>
    </row>
    <row r="842" spans="7:11" x14ac:dyDescent="0.25">
      <c r="G842">
        <v>10835</v>
      </c>
      <c r="H842" s="2">
        <v>42084.03974537037</v>
      </c>
      <c r="I842" t="s">
        <v>15</v>
      </c>
      <c r="J842" t="s">
        <v>361</v>
      </c>
      <c r="K842" s="6">
        <v>13721.81</v>
      </c>
    </row>
    <row r="843" spans="7:11" x14ac:dyDescent="0.25">
      <c r="G843">
        <v>10836</v>
      </c>
      <c r="H843" s="2">
        <v>42332.444837962961</v>
      </c>
      <c r="I843" t="s">
        <v>26</v>
      </c>
      <c r="J843" t="s">
        <v>322</v>
      </c>
      <c r="K843" s="6">
        <v>27616.42</v>
      </c>
    </row>
    <row r="844" spans="7:11" x14ac:dyDescent="0.25">
      <c r="G844">
        <v>10837</v>
      </c>
      <c r="H844" s="2">
        <v>42227.05096064815</v>
      </c>
      <c r="I844" t="s">
        <v>35</v>
      </c>
      <c r="J844" t="s">
        <v>130</v>
      </c>
      <c r="K844" s="6">
        <v>55714.89</v>
      </c>
    </row>
    <row r="845" spans="7:11" x14ac:dyDescent="0.25">
      <c r="G845">
        <v>10838</v>
      </c>
      <c r="H845" s="2">
        <v>42056.70648148148</v>
      </c>
      <c r="I845" t="s">
        <v>20</v>
      </c>
      <c r="J845" t="s">
        <v>341</v>
      </c>
      <c r="K845" s="6">
        <v>28585.4</v>
      </c>
    </row>
    <row r="846" spans="7:11" x14ac:dyDescent="0.25">
      <c r="G846">
        <v>10839</v>
      </c>
      <c r="H846" s="2">
        <v>42329.207175925927</v>
      </c>
      <c r="I846" t="s">
        <v>13</v>
      </c>
      <c r="J846" t="s">
        <v>279</v>
      </c>
      <c r="K846" s="6">
        <v>68107.679999999993</v>
      </c>
    </row>
    <row r="847" spans="7:11" x14ac:dyDescent="0.25">
      <c r="G847">
        <v>10840</v>
      </c>
      <c r="H847" s="2">
        <v>42062.065358796295</v>
      </c>
      <c r="I847" t="s">
        <v>5</v>
      </c>
      <c r="J847" t="s">
        <v>326</v>
      </c>
      <c r="K847" s="6">
        <v>17909.939999999999</v>
      </c>
    </row>
    <row r="848" spans="7:11" x14ac:dyDescent="0.25">
      <c r="G848">
        <v>10841</v>
      </c>
      <c r="H848" s="2">
        <v>42233.244097222225</v>
      </c>
      <c r="I848" t="s">
        <v>17</v>
      </c>
      <c r="J848" t="s">
        <v>225</v>
      </c>
      <c r="K848" s="6">
        <v>91404.85</v>
      </c>
    </row>
    <row r="849" spans="7:11" x14ac:dyDescent="0.25">
      <c r="G849">
        <v>10842</v>
      </c>
      <c r="H849" s="2">
        <v>42175.694363425922</v>
      </c>
      <c r="I849" t="s">
        <v>40</v>
      </c>
      <c r="J849" t="s">
        <v>197</v>
      </c>
      <c r="K849" s="6">
        <v>76984.240000000005</v>
      </c>
    </row>
    <row r="850" spans="7:11" x14ac:dyDescent="0.25">
      <c r="G850">
        <v>10843</v>
      </c>
      <c r="H850" s="2">
        <v>42310.570868055554</v>
      </c>
      <c r="I850" t="s">
        <v>17</v>
      </c>
      <c r="J850" t="s">
        <v>169</v>
      </c>
      <c r="K850" s="6">
        <v>68425.009999999995</v>
      </c>
    </row>
    <row r="851" spans="7:11" x14ac:dyDescent="0.25">
      <c r="G851">
        <v>10844</v>
      </c>
      <c r="H851" s="2">
        <v>42119.137037037035</v>
      </c>
      <c r="I851" t="s">
        <v>66</v>
      </c>
      <c r="J851" t="s">
        <v>209</v>
      </c>
      <c r="K851" s="6">
        <v>61380.800000000003</v>
      </c>
    </row>
    <row r="852" spans="7:11" x14ac:dyDescent="0.25">
      <c r="G852">
        <v>10845</v>
      </c>
      <c r="H852" s="2">
        <v>42284.54546296296</v>
      </c>
      <c r="I852" t="s">
        <v>9</v>
      </c>
      <c r="J852" t="s">
        <v>73</v>
      </c>
      <c r="K852" s="6">
        <v>69022.399999999994</v>
      </c>
    </row>
    <row r="853" spans="7:11" x14ac:dyDescent="0.25">
      <c r="G853">
        <v>10846</v>
      </c>
      <c r="H853" s="2">
        <v>42257.058599537035</v>
      </c>
      <c r="I853" t="s">
        <v>35</v>
      </c>
      <c r="J853" t="s">
        <v>305</v>
      </c>
      <c r="K853" s="6">
        <v>23319.51</v>
      </c>
    </row>
    <row r="854" spans="7:11" x14ac:dyDescent="0.25">
      <c r="G854">
        <v>10847</v>
      </c>
      <c r="H854" s="2">
        <v>42279.297627314816</v>
      </c>
      <c r="I854" t="s">
        <v>13</v>
      </c>
      <c r="J854" t="s">
        <v>50</v>
      </c>
      <c r="K854" s="6">
        <v>22803.79</v>
      </c>
    </row>
    <row r="855" spans="7:11" x14ac:dyDescent="0.25">
      <c r="G855">
        <v>10848</v>
      </c>
      <c r="H855" s="2">
        <v>42363.193703703706</v>
      </c>
      <c r="I855" t="s">
        <v>13</v>
      </c>
      <c r="J855" t="s">
        <v>250</v>
      </c>
      <c r="K855" s="6">
        <v>18076.330000000002</v>
      </c>
    </row>
    <row r="856" spans="7:11" x14ac:dyDescent="0.25">
      <c r="G856">
        <v>10849</v>
      </c>
      <c r="H856" s="2">
        <v>42257.544270833336</v>
      </c>
      <c r="I856" t="s">
        <v>23</v>
      </c>
      <c r="J856" t="s">
        <v>362</v>
      </c>
      <c r="K856" s="6">
        <v>84704.07</v>
      </c>
    </row>
    <row r="857" spans="7:11" x14ac:dyDescent="0.25">
      <c r="G857">
        <v>10850</v>
      </c>
      <c r="H857" s="2">
        <v>42106.660196759258</v>
      </c>
      <c r="I857" t="s">
        <v>15</v>
      </c>
      <c r="J857" t="s">
        <v>350</v>
      </c>
      <c r="K857" s="6">
        <v>59556.639999999999</v>
      </c>
    </row>
    <row r="858" spans="7:11" x14ac:dyDescent="0.25">
      <c r="G858">
        <v>10851</v>
      </c>
      <c r="H858" s="2">
        <v>42359.724386574075</v>
      </c>
      <c r="I858" t="s">
        <v>29</v>
      </c>
      <c r="J858" t="s">
        <v>105</v>
      </c>
      <c r="K858" s="6">
        <v>97076.19</v>
      </c>
    </row>
    <row r="859" spans="7:11" x14ac:dyDescent="0.25">
      <c r="G859">
        <v>10852</v>
      </c>
      <c r="H859" s="2">
        <v>42363.302291666667</v>
      </c>
      <c r="I859" t="s">
        <v>20</v>
      </c>
      <c r="J859" t="s">
        <v>277</v>
      </c>
      <c r="K859" s="6">
        <v>7222.04</v>
      </c>
    </row>
    <row r="860" spans="7:11" x14ac:dyDescent="0.25">
      <c r="G860">
        <v>10853</v>
      </c>
      <c r="H860" s="2">
        <v>42072.415636574071</v>
      </c>
      <c r="I860" t="s">
        <v>17</v>
      </c>
      <c r="J860" t="s">
        <v>224</v>
      </c>
      <c r="K860" s="6">
        <v>84445.57</v>
      </c>
    </row>
    <row r="861" spans="7:11" x14ac:dyDescent="0.25">
      <c r="G861">
        <v>10854</v>
      </c>
      <c r="H861" s="2">
        <v>42153.420266203706</v>
      </c>
      <c r="I861" t="s">
        <v>45</v>
      </c>
      <c r="J861" t="s">
        <v>62</v>
      </c>
      <c r="K861" s="6">
        <v>25486.15</v>
      </c>
    </row>
    <row r="862" spans="7:11" x14ac:dyDescent="0.25">
      <c r="G862">
        <v>10855</v>
      </c>
      <c r="H862" s="2">
        <v>42028.383067129631</v>
      </c>
      <c r="I862" t="s">
        <v>17</v>
      </c>
      <c r="J862" t="s">
        <v>259</v>
      </c>
      <c r="K862" s="6">
        <v>13713.14</v>
      </c>
    </row>
    <row r="863" spans="7:11" x14ac:dyDescent="0.25">
      <c r="G863">
        <v>10856</v>
      </c>
      <c r="H863" s="2">
        <v>42148.248611111114</v>
      </c>
      <c r="I863" t="s">
        <v>52</v>
      </c>
      <c r="J863" t="s">
        <v>296</v>
      </c>
      <c r="K863" s="6">
        <v>16988.32</v>
      </c>
    </row>
    <row r="864" spans="7:11" x14ac:dyDescent="0.25">
      <c r="G864">
        <v>10857</v>
      </c>
      <c r="H864" s="2">
        <v>42112.282777777778</v>
      </c>
      <c r="I864" t="s">
        <v>52</v>
      </c>
      <c r="J864" t="s">
        <v>180</v>
      </c>
      <c r="K864" s="6">
        <v>9348.16</v>
      </c>
    </row>
    <row r="865" spans="7:11" x14ac:dyDescent="0.25">
      <c r="G865">
        <v>10858</v>
      </c>
      <c r="H865" s="2">
        <v>42152.148032407407</v>
      </c>
      <c r="I865" t="s">
        <v>61</v>
      </c>
      <c r="J865" t="s">
        <v>136</v>
      </c>
      <c r="K865" s="6">
        <v>48512.12</v>
      </c>
    </row>
    <row r="866" spans="7:11" x14ac:dyDescent="0.25">
      <c r="G866">
        <v>10859</v>
      </c>
      <c r="H866" s="2">
        <v>42125.043414351851</v>
      </c>
      <c r="I866" t="s">
        <v>5</v>
      </c>
      <c r="J866" t="s">
        <v>121</v>
      </c>
      <c r="K866" s="6">
        <v>94796.29</v>
      </c>
    </row>
    <row r="867" spans="7:11" x14ac:dyDescent="0.25">
      <c r="G867">
        <v>10860</v>
      </c>
      <c r="H867" s="2">
        <v>42193.712164351855</v>
      </c>
      <c r="I867" t="s">
        <v>17</v>
      </c>
      <c r="J867" t="s">
        <v>249</v>
      </c>
      <c r="K867" s="6">
        <v>72127.649999999994</v>
      </c>
    </row>
    <row r="868" spans="7:11" x14ac:dyDescent="0.25">
      <c r="G868">
        <v>10861</v>
      </c>
      <c r="H868" s="2">
        <v>42350.552627314813</v>
      </c>
      <c r="I868" t="s">
        <v>29</v>
      </c>
      <c r="J868" t="s">
        <v>68</v>
      </c>
      <c r="K868" s="6">
        <v>35329.629999999997</v>
      </c>
    </row>
    <row r="869" spans="7:11" x14ac:dyDescent="0.25">
      <c r="G869">
        <v>10862</v>
      </c>
      <c r="H869" s="2">
        <v>42286.071342592593</v>
      </c>
      <c r="I869" t="s">
        <v>5</v>
      </c>
      <c r="J869" t="s">
        <v>130</v>
      </c>
      <c r="K869" s="6">
        <v>1113.28</v>
      </c>
    </row>
    <row r="870" spans="7:11" x14ac:dyDescent="0.25">
      <c r="G870">
        <v>10863</v>
      </c>
      <c r="H870" s="2">
        <v>42201.211053240739</v>
      </c>
      <c r="I870" t="s">
        <v>52</v>
      </c>
      <c r="J870" t="s">
        <v>166</v>
      </c>
      <c r="K870" s="6">
        <v>64170.9</v>
      </c>
    </row>
    <row r="871" spans="7:11" x14ac:dyDescent="0.25">
      <c r="G871">
        <v>10864</v>
      </c>
      <c r="H871" s="2">
        <v>42143.635879629626</v>
      </c>
      <c r="I871" t="s">
        <v>23</v>
      </c>
      <c r="J871" t="s">
        <v>155</v>
      </c>
      <c r="K871" s="6">
        <v>49826.67</v>
      </c>
    </row>
    <row r="872" spans="7:11" x14ac:dyDescent="0.25">
      <c r="G872">
        <v>10865</v>
      </c>
      <c r="H872" s="2">
        <v>42183.118333333332</v>
      </c>
      <c r="I872" t="s">
        <v>66</v>
      </c>
      <c r="J872" t="s">
        <v>47</v>
      </c>
      <c r="K872" s="6">
        <v>72940.55</v>
      </c>
    </row>
    <row r="873" spans="7:11" x14ac:dyDescent="0.25">
      <c r="G873">
        <v>10866</v>
      </c>
      <c r="H873" s="2">
        <v>42326.587523148148</v>
      </c>
      <c r="I873" t="s">
        <v>26</v>
      </c>
      <c r="J873" t="s">
        <v>363</v>
      </c>
      <c r="K873" s="6">
        <v>81961.460000000006</v>
      </c>
    </row>
    <row r="874" spans="7:11" x14ac:dyDescent="0.25">
      <c r="G874">
        <v>10867</v>
      </c>
      <c r="H874" s="2">
        <v>42106.549293981479</v>
      </c>
      <c r="I874" t="s">
        <v>38</v>
      </c>
      <c r="J874" t="s">
        <v>189</v>
      </c>
      <c r="K874" s="6">
        <v>23818.51</v>
      </c>
    </row>
    <row r="875" spans="7:11" x14ac:dyDescent="0.25">
      <c r="G875">
        <v>10868</v>
      </c>
      <c r="H875" s="2">
        <v>42155.1721875</v>
      </c>
      <c r="I875" t="s">
        <v>52</v>
      </c>
      <c r="J875" t="s">
        <v>216</v>
      </c>
      <c r="K875" s="6">
        <v>70273.27</v>
      </c>
    </row>
    <row r="876" spans="7:11" x14ac:dyDescent="0.25">
      <c r="G876">
        <v>10869</v>
      </c>
      <c r="H876" s="2">
        <v>42136.90247685185</v>
      </c>
      <c r="I876" t="s">
        <v>52</v>
      </c>
      <c r="J876" t="s">
        <v>25</v>
      </c>
      <c r="K876" s="6">
        <v>48276.3</v>
      </c>
    </row>
    <row r="877" spans="7:11" x14ac:dyDescent="0.25">
      <c r="G877">
        <v>10870</v>
      </c>
      <c r="H877" s="2">
        <v>42205.568148148152</v>
      </c>
      <c r="I877" t="s">
        <v>7</v>
      </c>
      <c r="J877" t="s">
        <v>122</v>
      </c>
      <c r="K877" s="6">
        <v>19116.63</v>
      </c>
    </row>
    <row r="878" spans="7:11" x14ac:dyDescent="0.25">
      <c r="G878">
        <v>10871</v>
      </c>
      <c r="H878" s="2">
        <v>42063.542534722219</v>
      </c>
      <c r="I878" t="s">
        <v>35</v>
      </c>
      <c r="J878" t="s">
        <v>331</v>
      </c>
      <c r="K878" s="6">
        <v>2802.06</v>
      </c>
    </row>
    <row r="879" spans="7:11" x14ac:dyDescent="0.25">
      <c r="G879">
        <v>10872</v>
      </c>
      <c r="H879" s="2">
        <v>42110.389907407407</v>
      </c>
      <c r="I879" t="s">
        <v>23</v>
      </c>
      <c r="J879" t="s">
        <v>141</v>
      </c>
      <c r="K879" s="6">
        <v>90947.88</v>
      </c>
    </row>
    <row r="880" spans="7:11" x14ac:dyDescent="0.25">
      <c r="G880">
        <v>10873</v>
      </c>
      <c r="H880" s="2">
        <v>42319.835532407407</v>
      </c>
      <c r="I880" t="s">
        <v>23</v>
      </c>
      <c r="J880" t="s">
        <v>216</v>
      </c>
      <c r="K880" s="6">
        <v>44417.279999999999</v>
      </c>
    </row>
    <row r="881" spans="7:11" x14ac:dyDescent="0.25">
      <c r="G881">
        <v>10874</v>
      </c>
      <c r="H881" s="2">
        <v>42228.816365740742</v>
      </c>
      <c r="I881" t="s">
        <v>11</v>
      </c>
      <c r="J881" t="s">
        <v>193</v>
      </c>
      <c r="K881" s="6">
        <v>78516.39</v>
      </c>
    </row>
    <row r="882" spans="7:11" x14ac:dyDescent="0.25">
      <c r="G882">
        <v>10875</v>
      </c>
      <c r="H882" s="2">
        <v>42014.298703703702</v>
      </c>
      <c r="I882" t="s">
        <v>29</v>
      </c>
      <c r="J882" t="s">
        <v>157</v>
      </c>
      <c r="K882" s="6">
        <v>11375.94</v>
      </c>
    </row>
    <row r="883" spans="7:11" x14ac:dyDescent="0.25">
      <c r="G883">
        <v>10876</v>
      </c>
      <c r="H883" s="2">
        <v>42081.444513888891</v>
      </c>
      <c r="I883" t="s">
        <v>13</v>
      </c>
      <c r="J883" t="s">
        <v>214</v>
      </c>
      <c r="K883" s="6">
        <v>70872.460000000006</v>
      </c>
    </row>
    <row r="884" spans="7:11" x14ac:dyDescent="0.25">
      <c r="G884">
        <v>10877</v>
      </c>
      <c r="H884" s="2">
        <v>42208.917083333334</v>
      </c>
      <c r="I884" t="s">
        <v>35</v>
      </c>
      <c r="J884" t="s">
        <v>18</v>
      </c>
      <c r="K884" s="6">
        <v>46706.13</v>
      </c>
    </row>
    <row r="885" spans="7:11" x14ac:dyDescent="0.25">
      <c r="G885">
        <v>10878</v>
      </c>
      <c r="H885" s="2">
        <v>42115.323055555556</v>
      </c>
      <c r="I885" t="s">
        <v>13</v>
      </c>
      <c r="J885" t="s">
        <v>279</v>
      </c>
      <c r="K885" s="6">
        <v>62417.23</v>
      </c>
    </row>
    <row r="886" spans="7:11" x14ac:dyDescent="0.25">
      <c r="G886">
        <v>10879</v>
      </c>
      <c r="H886" s="2">
        <v>42284.23778935185</v>
      </c>
      <c r="I886" t="s">
        <v>15</v>
      </c>
      <c r="J886" t="s">
        <v>228</v>
      </c>
      <c r="K886" s="6">
        <v>78314.36</v>
      </c>
    </row>
    <row r="887" spans="7:11" x14ac:dyDescent="0.25">
      <c r="G887">
        <v>10880</v>
      </c>
      <c r="H887" s="2">
        <v>42026.418090277781</v>
      </c>
      <c r="I887" t="s">
        <v>29</v>
      </c>
      <c r="J887" t="s">
        <v>200</v>
      </c>
      <c r="K887" s="6">
        <v>45412.76</v>
      </c>
    </row>
    <row r="888" spans="7:11" x14ac:dyDescent="0.25">
      <c r="G888">
        <v>10881</v>
      </c>
      <c r="H888" s="2">
        <v>42224.689108796294</v>
      </c>
      <c r="I888" t="s">
        <v>40</v>
      </c>
      <c r="J888" t="s">
        <v>197</v>
      </c>
      <c r="K888" s="6">
        <v>16807.490000000002</v>
      </c>
    </row>
    <row r="889" spans="7:11" x14ac:dyDescent="0.25">
      <c r="G889">
        <v>10882</v>
      </c>
      <c r="H889" s="2">
        <v>42010.285810185182</v>
      </c>
      <c r="I889" t="s">
        <v>35</v>
      </c>
      <c r="J889" t="s">
        <v>31</v>
      </c>
      <c r="K889" s="6">
        <v>86254.68</v>
      </c>
    </row>
    <row r="890" spans="7:11" x14ac:dyDescent="0.25">
      <c r="G890">
        <v>10883</v>
      </c>
      <c r="H890" s="2">
        <v>42247.249652777777</v>
      </c>
      <c r="I890" t="s">
        <v>40</v>
      </c>
      <c r="J890" t="s">
        <v>99</v>
      </c>
      <c r="K890" s="6">
        <v>85105.73</v>
      </c>
    </row>
    <row r="891" spans="7:11" x14ac:dyDescent="0.25">
      <c r="G891">
        <v>10884</v>
      </c>
      <c r="H891" s="2">
        <v>42300.786446759259</v>
      </c>
      <c r="I891" t="s">
        <v>23</v>
      </c>
      <c r="J891" t="s">
        <v>181</v>
      </c>
      <c r="K891" s="6">
        <v>31428.66</v>
      </c>
    </row>
    <row r="892" spans="7:11" x14ac:dyDescent="0.25">
      <c r="G892">
        <v>10885</v>
      </c>
      <c r="H892" s="2">
        <v>42336.121504629627</v>
      </c>
      <c r="I892" t="s">
        <v>15</v>
      </c>
      <c r="J892" t="s">
        <v>113</v>
      </c>
      <c r="K892" s="6">
        <v>42072.38</v>
      </c>
    </row>
    <row r="893" spans="7:11" x14ac:dyDescent="0.25">
      <c r="G893">
        <v>10886</v>
      </c>
      <c r="H893" s="2">
        <v>42175.040960648148</v>
      </c>
      <c r="I893" t="s">
        <v>17</v>
      </c>
      <c r="J893" t="s">
        <v>253</v>
      </c>
      <c r="K893" s="6">
        <v>56161.74</v>
      </c>
    </row>
    <row r="894" spans="7:11" x14ac:dyDescent="0.25">
      <c r="G894">
        <v>10887</v>
      </c>
      <c r="H894" s="2">
        <v>42222.952453703707</v>
      </c>
      <c r="I894" t="s">
        <v>66</v>
      </c>
      <c r="J894" t="s">
        <v>364</v>
      </c>
      <c r="K894" s="6">
        <v>15815.16</v>
      </c>
    </row>
    <row r="895" spans="7:11" x14ac:dyDescent="0.25">
      <c r="G895">
        <v>10888</v>
      </c>
      <c r="H895" s="2">
        <v>42322.968958333331</v>
      </c>
      <c r="I895" t="s">
        <v>52</v>
      </c>
      <c r="J895" t="s">
        <v>222</v>
      </c>
      <c r="K895" s="6">
        <v>50694.22</v>
      </c>
    </row>
    <row r="896" spans="7:11" x14ac:dyDescent="0.25">
      <c r="G896">
        <v>10889</v>
      </c>
      <c r="H896" s="2">
        <v>42048.295115740744</v>
      </c>
      <c r="I896" t="s">
        <v>7</v>
      </c>
      <c r="J896" t="s">
        <v>206</v>
      </c>
      <c r="K896" s="6">
        <v>38288.949999999997</v>
      </c>
    </row>
    <row r="897" spans="7:11" x14ac:dyDescent="0.25">
      <c r="G897">
        <v>10890</v>
      </c>
      <c r="H897" s="2">
        <v>42006.052268518521</v>
      </c>
      <c r="I897" t="s">
        <v>35</v>
      </c>
      <c r="J897" t="s">
        <v>229</v>
      </c>
      <c r="K897" s="6">
        <v>87767.42</v>
      </c>
    </row>
    <row r="898" spans="7:11" x14ac:dyDescent="0.25">
      <c r="G898">
        <v>10891</v>
      </c>
      <c r="H898" s="2">
        <v>42161.587881944448</v>
      </c>
      <c r="I898" t="s">
        <v>13</v>
      </c>
      <c r="J898" t="s">
        <v>239</v>
      </c>
      <c r="K898" s="6">
        <v>74328.81</v>
      </c>
    </row>
    <row r="899" spans="7:11" x14ac:dyDescent="0.25">
      <c r="G899">
        <v>10892</v>
      </c>
      <c r="H899" s="2">
        <v>42327.522013888891</v>
      </c>
      <c r="I899" t="s">
        <v>20</v>
      </c>
      <c r="J899" t="s">
        <v>37</v>
      </c>
      <c r="K899" s="6">
        <v>40119.56</v>
      </c>
    </row>
    <row r="900" spans="7:11" x14ac:dyDescent="0.25">
      <c r="G900">
        <v>10893</v>
      </c>
      <c r="H900" s="2">
        <v>42302.019490740742</v>
      </c>
      <c r="I900" t="s">
        <v>9</v>
      </c>
      <c r="J900" t="s">
        <v>194</v>
      </c>
      <c r="K900" s="6">
        <v>87566.77</v>
      </c>
    </row>
    <row r="901" spans="7:11" x14ac:dyDescent="0.25">
      <c r="G901">
        <v>10894</v>
      </c>
      <c r="H901" s="2">
        <v>42117.391805555555</v>
      </c>
      <c r="I901" t="s">
        <v>11</v>
      </c>
      <c r="J901" t="s">
        <v>36</v>
      </c>
      <c r="K901" s="6">
        <v>12076.88</v>
      </c>
    </row>
    <row r="902" spans="7:11" x14ac:dyDescent="0.25">
      <c r="G902">
        <v>10895</v>
      </c>
      <c r="H902" s="2">
        <v>42114.103530092594</v>
      </c>
      <c r="I902" t="s">
        <v>40</v>
      </c>
      <c r="J902" t="s">
        <v>121</v>
      </c>
      <c r="K902" s="6">
        <v>9713.09</v>
      </c>
    </row>
    <row r="903" spans="7:11" x14ac:dyDescent="0.25">
      <c r="G903">
        <v>10896</v>
      </c>
      <c r="H903" s="2">
        <v>42111.5940162037</v>
      </c>
      <c r="I903" t="s">
        <v>20</v>
      </c>
      <c r="J903" t="s">
        <v>365</v>
      </c>
      <c r="K903" s="6">
        <v>1314.79</v>
      </c>
    </row>
    <row r="904" spans="7:11" x14ac:dyDescent="0.25">
      <c r="G904">
        <v>10897</v>
      </c>
      <c r="H904" s="2">
        <v>42207.512013888889</v>
      </c>
      <c r="I904" t="s">
        <v>61</v>
      </c>
      <c r="J904" t="s">
        <v>153</v>
      </c>
      <c r="K904" s="6">
        <v>60449.71</v>
      </c>
    </row>
    <row r="905" spans="7:11" x14ac:dyDescent="0.25">
      <c r="G905">
        <v>10898</v>
      </c>
      <c r="H905" s="2">
        <v>42020.428263888891</v>
      </c>
      <c r="I905" t="s">
        <v>52</v>
      </c>
      <c r="J905" t="s">
        <v>363</v>
      </c>
      <c r="K905" s="6">
        <v>46465.56</v>
      </c>
    </row>
    <row r="906" spans="7:11" x14ac:dyDescent="0.25">
      <c r="G906">
        <v>10899</v>
      </c>
      <c r="H906" s="2">
        <v>42085.120358796295</v>
      </c>
      <c r="I906" t="s">
        <v>38</v>
      </c>
      <c r="J906" t="s">
        <v>182</v>
      </c>
      <c r="K906" s="6">
        <v>20367.669999999998</v>
      </c>
    </row>
    <row r="907" spans="7:11" x14ac:dyDescent="0.25">
      <c r="G907">
        <v>10900</v>
      </c>
      <c r="H907" s="2">
        <v>42272.801365740743</v>
      </c>
      <c r="I907" t="s">
        <v>5</v>
      </c>
      <c r="J907" t="s">
        <v>68</v>
      </c>
      <c r="K907" s="6">
        <v>49439.99</v>
      </c>
    </row>
    <row r="908" spans="7:11" x14ac:dyDescent="0.25">
      <c r="G908">
        <v>10901</v>
      </c>
      <c r="H908" s="2">
        <v>42051.22216435185</v>
      </c>
      <c r="I908" t="s">
        <v>40</v>
      </c>
      <c r="J908" t="s">
        <v>202</v>
      </c>
      <c r="K908" s="6">
        <v>29440.400000000001</v>
      </c>
    </row>
    <row r="909" spans="7:11" x14ac:dyDescent="0.25">
      <c r="G909">
        <v>10902</v>
      </c>
      <c r="H909" s="2">
        <v>42090.809386574074</v>
      </c>
      <c r="I909" t="s">
        <v>61</v>
      </c>
      <c r="J909" t="s">
        <v>158</v>
      </c>
      <c r="K909" s="6">
        <v>90733.9</v>
      </c>
    </row>
    <row r="910" spans="7:11" x14ac:dyDescent="0.25">
      <c r="G910">
        <v>10903</v>
      </c>
      <c r="H910" s="2">
        <v>42122.078043981484</v>
      </c>
      <c r="I910" t="s">
        <v>29</v>
      </c>
      <c r="J910" t="s">
        <v>91</v>
      </c>
      <c r="K910" s="6">
        <v>13103.28</v>
      </c>
    </row>
    <row r="911" spans="7:11" x14ac:dyDescent="0.25">
      <c r="G911">
        <v>10904</v>
      </c>
      <c r="H911" s="2">
        <v>42126.303784722222</v>
      </c>
      <c r="I911" t="s">
        <v>38</v>
      </c>
      <c r="J911" t="s">
        <v>286</v>
      </c>
      <c r="K911" s="6">
        <v>62744.19</v>
      </c>
    </row>
    <row r="912" spans="7:11" x14ac:dyDescent="0.25">
      <c r="G912">
        <v>10905</v>
      </c>
      <c r="H912" s="2">
        <v>42328.969074074077</v>
      </c>
      <c r="I912" t="s">
        <v>15</v>
      </c>
      <c r="J912" t="s">
        <v>294</v>
      </c>
      <c r="K912" s="6">
        <v>18241.02</v>
      </c>
    </row>
    <row r="913" spans="7:11" x14ac:dyDescent="0.25">
      <c r="G913">
        <v>10906</v>
      </c>
      <c r="H913" s="2">
        <v>42259.747245370374</v>
      </c>
      <c r="I913" t="s">
        <v>40</v>
      </c>
      <c r="J913" t="s">
        <v>352</v>
      </c>
      <c r="K913" s="6">
        <v>56390.49</v>
      </c>
    </row>
    <row r="914" spans="7:11" x14ac:dyDescent="0.25">
      <c r="G914">
        <v>10907</v>
      </c>
      <c r="H914" s="2">
        <v>42201.66510416667</v>
      </c>
      <c r="I914" t="s">
        <v>17</v>
      </c>
      <c r="J914" t="s">
        <v>290</v>
      </c>
      <c r="K914" s="6">
        <v>31057.89</v>
      </c>
    </row>
    <row r="915" spans="7:11" x14ac:dyDescent="0.25">
      <c r="G915">
        <v>10908</v>
      </c>
      <c r="H915" s="2">
        <v>42058.736631944441</v>
      </c>
      <c r="I915" t="s">
        <v>52</v>
      </c>
      <c r="J915" t="s">
        <v>254</v>
      </c>
      <c r="K915" s="6">
        <v>43627.65</v>
      </c>
    </row>
    <row r="916" spans="7:11" x14ac:dyDescent="0.25">
      <c r="G916">
        <v>10909</v>
      </c>
      <c r="H916" s="2">
        <v>42045.771874999999</v>
      </c>
      <c r="I916" t="s">
        <v>5</v>
      </c>
      <c r="J916" t="s">
        <v>69</v>
      </c>
      <c r="K916" s="6">
        <v>66940.67</v>
      </c>
    </row>
    <row r="917" spans="7:11" x14ac:dyDescent="0.25">
      <c r="G917">
        <v>10910</v>
      </c>
      <c r="H917" s="2">
        <v>42027.001481481479</v>
      </c>
      <c r="I917" t="s">
        <v>20</v>
      </c>
      <c r="J917" t="s">
        <v>124</v>
      </c>
      <c r="K917" s="6">
        <v>70653.919999999998</v>
      </c>
    </row>
    <row r="918" spans="7:11" x14ac:dyDescent="0.25">
      <c r="G918">
        <v>10911</v>
      </c>
      <c r="H918" s="2">
        <v>42314.607951388891</v>
      </c>
      <c r="I918" t="s">
        <v>23</v>
      </c>
      <c r="J918" t="s">
        <v>215</v>
      </c>
      <c r="K918" s="6">
        <v>19046.12</v>
      </c>
    </row>
    <row r="919" spans="7:11" x14ac:dyDescent="0.25">
      <c r="G919">
        <v>10912</v>
      </c>
      <c r="H919" s="2">
        <v>42248.667708333334</v>
      </c>
      <c r="I919" t="s">
        <v>13</v>
      </c>
      <c r="J919" t="s">
        <v>33</v>
      </c>
      <c r="K919" s="6">
        <v>48333.82</v>
      </c>
    </row>
    <row r="920" spans="7:11" x14ac:dyDescent="0.25">
      <c r="G920">
        <v>10913</v>
      </c>
      <c r="H920" s="2">
        <v>42275.489560185182</v>
      </c>
      <c r="I920" t="s">
        <v>9</v>
      </c>
      <c r="J920" t="s">
        <v>290</v>
      </c>
      <c r="K920" s="6">
        <v>98264.16</v>
      </c>
    </row>
    <row r="921" spans="7:11" x14ac:dyDescent="0.25">
      <c r="G921">
        <v>10914</v>
      </c>
      <c r="H921" s="2">
        <v>42344.972870370373</v>
      </c>
      <c r="I921" t="s">
        <v>26</v>
      </c>
      <c r="J921" t="s">
        <v>362</v>
      </c>
      <c r="K921" s="6">
        <v>91741.46</v>
      </c>
    </row>
    <row r="922" spans="7:11" x14ac:dyDescent="0.25">
      <c r="G922">
        <v>10915</v>
      </c>
      <c r="H922" s="2">
        <v>42085.05678240741</v>
      </c>
      <c r="I922" t="s">
        <v>40</v>
      </c>
      <c r="J922" t="s">
        <v>188</v>
      </c>
      <c r="K922" s="6">
        <v>74190.67</v>
      </c>
    </row>
    <row r="923" spans="7:11" x14ac:dyDescent="0.25">
      <c r="G923">
        <v>10916</v>
      </c>
      <c r="H923" s="2">
        <v>42318.750057870369</v>
      </c>
      <c r="I923" t="s">
        <v>26</v>
      </c>
      <c r="J923" t="s">
        <v>10</v>
      </c>
      <c r="K923" s="6">
        <v>4982.1099999999997</v>
      </c>
    </row>
    <row r="924" spans="7:11" x14ac:dyDescent="0.25">
      <c r="G924">
        <v>10917</v>
      </c>
      <c r="H924" s="2">
        <v>42059.25136574074</v>
      </c>
      <c r="I924" t="s">
        <v>52</v>
      </c>
      <c r="J924" t="s">
        <v>357</v>
      </c>
      <c r="K924" s="6">
        <v>85898.42</v>
      </c>
    </row>
    <row r="925" spans="7:11" x14ac:dyDescent="0.25">
      <c r="G925">
        <v>10918</v>
      </c>
      <c r="H925" s="2">
        <v>42228.075416666667</v>
      </c>
      <c r="I925" t="s">
        <v>35</v>
      </c>
      <c r="J925" t="s">
        <v>25</v>
      </c>
      <c r="K925" s="6">
        <v>88059.39</v>
      </c>
    </row>
    <row r="926" spans="7:11" x14ac:dyDescent="0.25">
      <c r="G926">
        <v>10919</v>
      </c>
      <c r="H926" s="2">
        <v>42059.733553240738</v>
      </c>
      <c r="I926" t="s">
        <v>35</v>
      </c>
      <c r="J926" t="s">
        <v>366</v>
      </c>
      <c r="K926" s="6">
        <v>68567.69</v>
      </c>
    </row>
    <row r="927" spans="7:11" x14ac:dyDescent="0.25">
      <c r="G927">
        <v>10920</v>
      </c>
      <c r="H927" s="2">
        <v>42122.726863425924</v>
      </c>
      <c r="I927" t="s">
        <v>38</v>
      </c>
      <c r="J927" t="s">
        <v>367</v>
      </c>
      <c r="K927" s="6">
        <v>57405.63</v>
      </c>
    </row>
    <row r="928" spans="7:11" x14ac:dyDescent="0.25">
      <c r="G928">
        <v>10921</v>
      </c>
      <c r="H928" s="2">
        <v>42172.931504629632</v>
      </c>
      <c r="I928" t="s">
        <v>38</v>
      </c>
      <c r="J928" t="s">
        <v>62</v>
      </c>
      <c r="K928" s="6">
        <v>91025.21</v>
      </c>
    </row>
    <row r="929" spans="7:11" x14ac:dyDescent="0.25">
      <c r="G929">
        <v>10922</v>
      </c>
      <c r="H929" s="2">
        <v>42354.491006944445</v>
      </c>
      <c r="I929" t="s">
        <v>23</v>
      </c>
      <c r="J929" t="s">
        <v>351</v>
      </c>
      <c r="K929" s="6">
        <v>97980.58</v>
      </c>
    </row>
    <row r="930" spans="7:11" x14ac:dyDescent="0.25">
      <c r="G930">
        <v>10923</v>
      </c>
      <c r="H930" s="2">
        <v>42202.122777777775</v>
      </c>
      <c r="I930" t="s">
        <v>5</v>
      </c>
      <c r="J930" t="s">
        <v>57</v>
      </c>
      <c r="K930" s="6">
        <v>34020.379999999997</v>
      </c>
    </row>
    <row r="931" spans="7:11" x14ac:dyDescent="0.25">
      <c r="G931">
        <v>10924</v>
      </c>
      <c r="H931" s="2">
        <v>42105.721898148149</v>
      </c>
      <c r="I931" t="s">
        <v>35</v>
      </c>
      <c r="J931" t="s">
        <v>339</v>
      </c>
      <c r="K931" s="6">
        <v>77250.259999999995</v>
      </c>
    </row>
    <row r="932" spans="7:11" x14ac:dyDescent="0.25">
      <c r="G932">
        <v>10925</v>
      </c>
      <c r="H932" s="2">
        <v>42127.819687499999</v>
      </c>
      <c r="I932" t="s">
        <v>17</v>
      </c>
      <c r="J932" t="s">
        <v>172</v>
      </c>
      <c r="K932" s="6">
        <v>41094.79</v>
      </c>
    </row>
    <row r="933" spans="7:11" x14ac:dyDescent="0.25">
      <c r="G933">
        <v>10926</v>
      </c>
      <c r="H933" s="2">
        <v>42217.7112037037</v>
      </c>
      <c r="I933" t="s">
        <v>17</v>
      </c>
      <c r="J933" t="s">
        <v>6</v>
      </c>
      <c r="K933" s="6">
        <v>5555.35</v>
      </c>
    </row>
    <row r="934" spans="7:11" x14ac:dyDescent="0.25">
      <c r="G934">
        <v>10927</v>
      </c>
      <c r="H934" s="2">
        <v>42122.878865740742</v>
      </c>
      <c r="I934" t="s">
        <v>23</v>
      </c>
      <c r="J934" t="s">
        <v>215</v>
      </c>
      <c r="K934" s="6">
        <v>59135.21</v>
      </c>
    </row>
    <row r="935" spans="7:11" x14ac:dyDescent="0.25">
      <c r="G935">
        <v>10928</v>
      </c>
      <c r="H935" s="2">
        <v>42347.179583333331</v>
      </c>
      <c r="I935" t="s">
        <v>5</v>
      </c>
      <c r="J935" t="s">
        <v>339</v>
      </c>
      <c r="K935" s="6">
        <v>31066.95</v>
      </c>
    </row>
    <row r="936" spans="7:11" x14ac:dyDescent="0.25">
      <c r="G936">
        <v>10929</v>
      </c>
      <c r="H936" s="2">
        <v>42131.164004629631</v>
      </c>
      <c r="I936" t="s">
        <v>38</v>
      </c>
      <c r="J936" t="s">
        <v>261</v>
      </c>
      <c r="K936" s="6">
        <v>70436.11</v>
      </c>
    </row>
    <row r="937" spans="7:11" x14ac:dyDescent="0.25">
      <c r="G937">
        <v>10930</v>
      </c>
      <c r="H937" s="2">
        <v>42305.771423611113</v>
      </c>
      <c r="I937" t="s">
        <v>35</v>
      </c>
      <c r="J937" t="s">
        <v>251</v>
      </c>
      <c r="K937" s="6">
        <v>39520.699999999997</v>
      </c>
    </row>
    <row r="938" spans="7:11" x14ac:dyDescent="0.25">
      <c r="G938">
        <v>10931</v>
      </c>
      <c r="H938" s="2">
        <v>42141.36446759259</v>
      </c>
      <c r="I938" t="s">
        <v>45</v>
      </c>
      <c r="J938" t="s">
        <v>319</v>
      </c>
      <c r="K938" s="6">
        <v>53014.13</v>
      </c>
    </row>
    <row r="939" spans="7:11" x14ac:dyDescent="0.25">
      <c r="G939">
        <v>10932</v>
      </c>
      <c r="H939" s="2">
        <v>42338.081400462965</v>
      </c>
      <c r="I939" t="s">
        <v>26</v>
      </c>
      <c r="J939" t="s">
        <v>33</v>
      </c>
      <c r="K939" s="6">
        <v>96782.83</v>
      </c>
    </row>
    <row r="940" spans="7:11" x14ac:dyDescent="0.25">
      <c r="G940">
        <v>10933</v>
      </c>
      <c r="H940" s="2">
        <v>42043.549120370371</v>
      </c>
      <c r="I940" t="s">
        <v>66</v>
      </c>
      <c r="J940" t="s">
        <v>230</v>
      </c>
      <c r="K940" s="6">
        <v>95905.29</v>
      </c>
    </row>
    <row r="941" spans="7:11" x14ac:dyDescent="0.25">
      <c r="G941">
        <v>10934</v>
      </c>
      <c r="H941" s="2">
        <v>42064.659525462965</v>
      </c>
      <c r="I941" t="s">
        <v>66</v>
      </c>
      <c r="J941" t="s">
        <v>194</v>
      </c>
      <c r="K941" s="6">
        <v>51343.64</v>
      </c>
    </row>
    <row r="942" spans="7:11" x14ac:dyDescent="0.25">
      <c r="G942">
        <v>10935</v>
      </c>
      <c r="H942" s="2">
        <v>42328.741527777776</v>
      </c>
      <c r="I942" t="s">
        <v>29</v>
      </c>
      <c r="J942" t="s">
        <v>368</v>
      </c>
      <c r="K942" s="6">
        <v>40606.550000000003</v>
      </c>
    </row>
    <row r="943" spans="7:11" x14ac:dyDescent="0.25">
      <c r="G943">
        <v>10936</v>
      </c>
      <c r="H943" s="2">
        <v>42261.098877314813</v>
      </c>
      <c r="I943" t="s">
        <v>5</v>
      </c>
      <c r="J943" t="s">
        <v>329</v>
      </c>
      <c r="K943" s="6">
        <v>73383.149999999994</v>
      </c>
    </row>
    <row r="944" spans="7:11" x14ac:dyDescent="0.25">
      <c r="G944">
        <v>10937</v>
      </c>
      <c r="H944" s="2">
        <v>42268.786238425928</v>
      </c>
      <c r="I944" t="s">
        <v>7</v>
      </c>
      <c r="J944" t="s">
        <v>304</v>
      </c>
      <c r="K944" s="6">
        <v>68636.820000000007</v>
      </c>
    </row>
    <row r="945" spans="7:11" x14ac:dyDescent="0.25">
      <c r="G945">
        <v>10938</v>
      </c>
      <c r="H945" s="2">
        <v>42149.739305555559</v>
      </c>
      <c r="I945" t="s">
        <v>15</v>
      </c>
      <c r="J945" t="s">
        <v>116</v>
      </c>
      <c r="K945" s="6">
        <v>15858.24</v>
      </c>
    </row>
    <row r="946" spans="7:11" x14ac:dyDescent="0.25">
      <c r="G946">
        <v>10939</v>
      </c>
      <c r="H946" s="2">
        <v>42311.8984837963</v>
      </c>
      <c r="I946" t="s">
        <v>7</v>
      </c>
      <c r="J946" t="s">
        <v>227</v>
      </c>
      <c r="K946" s="6">
        <v>49739.06</v>
      </c>
    </row>
    <row r="947" spans="7:11" x14ac:dyDescent="0.25">
      <c r="G947">
        <v>10940</v>
      </c>
      <c r="H947" s="2">
        <v>42347.277604166666</v>
      </c>
      <c r="I947" t="s">
        <v>5</v>
      </c>
      <c r="J947" t="s">
        <v>350</v>
      </c>
      <c r="K947" s="6">
        <v>23509.45</v>
      </c>
    </row>
    <row r="948" spans="7:11" x14ac:dyDescent="0.25">
      <c r="G948">
        <v>10941</v>
      </c>
      <c r="H948" s="2">
        <v>42121.986655092594</v>
      </c>
      <c r="I948" t="s">
        <v>61</v>
      </c>
      <c r="J948" t="s">
        <v>53</v>
      </c>
      <c r="K948" s="6">
        <v>50459.31</v>
      </c>
    </row>
    <row r="949" spans="7:11" x14ac:dyDescent="0.25">
      <c r="G949">
        <v>10942</v>
      </c>
      <c r="H949" s="2">
        <v>42308.718043981484</v>
      </c>
      <c r="I949" t="s">
        <v>5</v>
      </c>
      <c r="J949" t="s">
        <v>179</v>
      </c>
      <c r="K949" s="6">
        <v>34058.89</v>
      </c>
    </row>
    <row r="950" spans="7:11" x14ac:dyDescent="0.25">
      <c r="G950">
        <v>10943</v>
      </c>
      <c r="H950" s="2">
        <v>42112.108495370368</v>
      </c>
      <c r="I950" t="s">
        <v>20</v>
      </c>
      <c r="J950" t="s">
        <v>311</v>
      </c>
      <c r="K950" s="6">
        <v>17069.47</v>
      </c>
    </row>
    <row r="951" spans="7:11" x14ac:dyDescent="0.25">
      <c r="G951">
        <v>10944</v>
      </c>
      <c r="H951" s="2">
        <v>42037.924907407411</v>
      </c>
      <c r="I951" t="s">
        <v>61</v>
      </c>
      <c r="J951" t="s">
        <v>186</v>
      </c>
      <c r="K951" s="6">
        <v>65215.63</v>
      </c>
    </row>
    <row r="952" spans="7:11" x14ac:dyDescent="0.25">
      <c r="G952">
        <v>10945</v>
      </c>
      <c r="H952" s="2">
        <v>42166.468344907407</v>
      </c>
      <c r="I952" t="s">
        <v>29</v>
      </c>
      <c r="J952" t="s">
        <v>16</v>
      </c>
      <c r="K952" s="6">
        <v>49609.73</v>
      </c>
    </row>
    <row r="953" spans="7:11" x14ac:dyDescent="0.25">
      <c r="G953">
        <v>10946</v>
      </c>
      <c r="H953" s="2">
        <v>42101.899270833332</v>
      </c>
      <c r="I953" t="s">
        <v>66</v>
      </c>
      <c r="J953" t="s">
        <v>44</v>
      </c>
      <c r="K953" s="6">
        <v>31258.44</v>
      </c>
    </row>
    <row r="954" spans="7:11" x14ac:dyDescent="0.25">
      <c r="G954">
        <v>10947</v>
      </c>
      <c r="H954" s="2">
        <v>42249.693472222221</v>
      </c>
      <c r="I954" t="s">
        <v>9</v>
      </c>
      <c r="J954" t="s">
        <v>39</v>
      </c>
      <c r="K954" s="6">
        <v>87902.53</v>
      </c>
    </row>
    <row r="955" spans="7:11" x14ac:dyDescent="0.25">
      <c r="G955">
        <v>10948</v>
      </c>
      <c r="H955" s="2">
        <v>42319.092824074076</v>
      </c>
      <c r="I955" t="s">
        <v>45</v>
      </c>
      <c r="J955" t="s">
        <v>258</v>
      </c>
      <c r="K955" s="6">
        <v>6761.42</v>
      </c>
    </row>
    <row r="956" spans="7:11" x14ac:dyDescent="0.25">
      <c r="G956">
        <v>10949</v>
      </c>
      <c r="H956" s="2">
        <v>42048.830787037034</v>
      </c>
      <c r="I956" t="s">
        <v>29</v>
      </c>
      <c r="J956" t="s">
        <v>16</v>
      </c>
      <c r="K956" s="6">
        <v>61592.06</v>
      </c>
    </row>
    <row r="957" spans="7:11" x14ac:dyDescent="0.25">
      <c r="G957">
        <v>10950</v>
      </c>
      <c r="H957" s="2">
        <v>42357.91070601852</v>
      </c>
      <c r="I957" t="s">
        <v>7</v>
      </c>
      <c r="J957" t="s">
        <v>322</v>
      </c>
      <c r="K957" s="6">
        <v>75140.2</v>
      </c>
    </row>
    <row r="958" spans="7:11" x14ac:dyDescent="0.25">
      <c r="G958">
        <v>10951</v>
      </c>
      <c r="H958" s="2">
        <v>42078.964513888888</v>
      </c>
      <c r="I958" t="s">
        <v>17</v>
      </c>
      <c r="J958" t="s">
        <v>369</v>
      </c>
      <c r="K958" s="6">
        <v>72566.77</v>
      </c>
    </row>
    <row r="959" spans="7:11" x14ac:dyDescent="0.25">
      <c r="G959">
        <v>10952</v>
      </c>
      <c r="H959" s="2">
        <v>42203.317615740743</v>
      </c>
      <c r="I959" t="s">
        <v>29</v>
      </c>
      <c r="J959" t="s">
        <v>187</v>
      </c>
      <c r="K959" s="6">
        <v>6415.8</v>
      </c>
    </row>
    <row r="960" spans="7:11" x14ac:dyDescent="0.25">
      <c r="G960">
        <v>10953</v>
      </c>
      <c r="H960" s="2">
        <v>42275.128275462965</v>
      </c>
      <c r="I960" t="s">
        <v>38</v>
      </c>
      <c r="J960" t="s">
        <v>211</v>
      </c>
      <c r="K960" s="6">
        <v>30871.439999999999</v>
      </c>
    </row>
    <row r="961" spans="7:11" x14ac:dyDescent="0.25">
      <c r="G961">
        <v>10954</v>
      </c>
      <c r="H961" s="2">
        <v>42032.422685185185</v>
      </c>
      <c r="I961" t="s">
        <v>38</v>
      </c>
      <c r="J961" t="s">
        <v>370</v>
      </c>
      <c r="K961" s="6">
        <v>37246.980000000003</v>
      </c>
    </row>
    <row r="962" spans="7:11" x14ac:dyDescent="0.25">
      <c r="G962">
        <v>10955</v>
      </c>
      <c r="H962" s="2">
        <v>42123.237615740742</v>
      </c>
      <c r="I962" t="s">
        <v>7</v>
      </c>
      <c r="J962" t="s">
        <v>206</v>
      </c>
      <c r="K962" s="6">
        <v>38586.03</v>
      </c>
    </row>
    <row r="963" spans="7:11" x14ac:dyDescent="0.25">
      <c r="G963">
        <v>10956</v>
      </c>
      <c r="H963" s="2">
        <v>42314.091168981482</v>
      </c>
      <c r="I963" t="s">
        <v>40</v>
      </c>
      <c r="J963" t="s">
        <v>76</v>
      </c>
      <c r="K963" s="6">
        <v>46341.35</v>
      </c>
    </row>
    <row r="964" spans="7:11" x14ac:dyDescent="0.25">
      <c r="G964">
        <v>10957</v>
      </c>
      <c r="H964" s="2">
        <v>42067.660277777781</v>
      </c>
      <c r="I964" t="s">
        <v>9</v>
      </c>
      <c r="J964" t="s">
        <v>218</v>
      </c>
      <c r="K964" s="6">
        <v>80598.05</v>
      </c>
    </row>
    <row r="965" spans="7:11" x14ac:dyDescent="0.25">
      <c r="G965">
        <v>10958</v>
      </c>
      <c r="H965" s="2">
        <v>42239.080821759257</v>
      </c>
      <c r="I965" t="s">
        <v>5</v>
      </c>
      <c r="J965" t="s">
        <v>83</v>
      </c>
      <c r="K965" s="6">
        <v>77387.429999999993</v>
      </c>
    </row>
    <row r="966" spans="7:11" x14ac:dyDescent="0.25">
      <c r="G966">
        <v>10959</v>
      </c>
      <c r="H966" s="2">
        <v>42038.763182870367</v>
      </c>
      <c r="I966" t="s">
        <v>7</v>
      </c>
      <c r="J966" t="s">
        <v>132</v>
      </c>
      <c r="K966" s="6">
        <v>39284.839999999997</v>
      </c>
    </row>
    <row r="967" spans="7:11" x14ac:dyDescent="0.25">
      <c r="G967">
        <v>10960</v>
      </c>
      <c r="H967" s="2">
        <v>42177.200219907405</v>
      </c>
      <c r="I967" t="s">
        <v>45</v>
      </c>
      <c r="J967" t="s">
        <v>44</v>
      </c>
      <c r="K967" s="6">
        <v>51124.88</v>
      </c>
    </row>
    <row r="968" spans="7:11" x14ac:dyDescent="0.25">
      <c r="G968">
        <v>10961</v>
      </c>
      <c r="H968" s="2">
        <v>42108.457314814812</v>
      </c>
      <c r="I968" t="s">
        <v>7</v>
      </c>
      <c r="J968" t="s">
        <v>84</v>
      </c>
      <c r="K968" s="6">
        <v>87985.91</v>
      </c>
    </row>
    <row r="969" spans="7:11" x14ac:dyDescent="0.25">
      <c r="G969">
        <v>10962</v>
      </c>
      <c r="H969" s="2">
        <v>42191.324456018519</v>
      </c>
      <c r="I969" t="s">
        <v>61</v>
      </c>
      <c r="J969" t="s">
        <v>345</v>
      </c>
      <c r="K969" s="6">
        <v>76893.820000000007</v>
      </c>
    </row>
    <row r="970" spans="7:11" x14ac:dyDescent="0.25">
      <c r="G970">
        <v>10963</v>
      </c>
      <c r="H970" s="2">
        <v>42077.869722222225</v>
      </c>
      <c r="I970" t="s">
        <v>11</v>
      </c>
      <c r="J970" t="s">
        <v>101</v>
      </c>
      <c r="K970" s="6">
        <v>71634.31</v>
      </c>
    </row>
    <row r="971" spans="7:11" x14ac:dyDescent="0.25">
      <c r="G971">
        <v>10964</v>
      </c>
      <c r="H971" s="2">
        <v>42351.827962962961</v>
      </c>
      <c r="I971" t="s">
        <v>40</v>
      </c>
      <c r="J971" t="s">
        <v>271</v>
      </c>
      <c r="K971" s="6">
        <v>30577.71</v>
      </c>
    </row>
    <row r="972" spans="7:11" x14ac:dyDescent="0.25">
      <c r="G972">
        <v>10965</v>
      </c>
      <c r="H972" s="2">
        <v>42124.542025462964</v>
      </c>
      <c r="I972" t="s">
        <v>35</v>
      </c>
      <c r="J972" t="s">
        <v>301</v>
      </c>
      <c r="K972" s="6">
        <v>84453.26</v>
      </c>
    </row>
    <row r="973" spans="7:11" x14ac:dyDescent="0.25">
      <c r="G973">
        <v>10966</v>
      </c>
      <c r="H973" s="2">
        <v>42279.759664351855</v>
      </c>
      <c r="I973" t="s">
        <v>40</v>
      </c>
      <c r="J973" t="s">
        <v>56</v>
      </c>
      <c r="K973" s="6">
        <v>2104.34</v>
      </c>
    </row>
    <row r="974" spans="7:11" x14ac:dyDescent="0.25">
      <c r="G974">
        <v>10967</v>
      </c>
      <c r="H974" s="2">
        <v>42042.766365740739</v>
      </c>
      <c r="I974" t="s">
        <v>11</v>
      </c>
      <c r="J974" t="s">
        <v>285</v>
      </c>
      <c r="K974" s="6">
        <v>19551.990000000002</v>
      </c>
    </row>
    <row r="975" spans="7:11" x14ac:dyDescent="0.25">
      <c r="G975">
        <v>10968</v>
      </c>
      <c r="H975" s="2">
        <v>42267.298275462963</v>
      </c>
      <c r="I975" t="s">
        <v>66</v>
      </c>
      <c r="J975" t="s">
        <v>209</v>
      </c>
      <c r="K975" s="6">
        <v>70787.88</v>
      </c>
    </row>
    <row r="976" spans="7:11" x14ac:dyDescent="0.25">
      <c r="G976">
        <v>10969</v>
      </c>
      <c r="H976" s="2">
        <v>42060.725358796299</v>
      </c>
      <c r="I976" t="s">
        <v>15</v>
      </c>
      <c r="J976" t="s">
        <v>19</v>
      </c>
      <c r="K976" s="6">
        <v>88948.77</v>
      </c>
    </row>
    <row r="977" spans="7:11" x14ac:dyDescent="0.25">
      <c r="G977">
        <v>10970</v>
      </c>
      <c r="H977" s="2">
        <v>42315.40042824074</v>
      </c>
      <c r="I977" t="s">
        <v>40</v>
      </c>
      <c r="J977" t="s">
        <v>250</v>
      </c>
      <c r="K977" s="6">
        <v>11569.32</v>
      </c>
    </row>
    <row r="978" spans="7:11" x14ac:dyDescent="0.25">
      <c r="G978">
        <v>10971</v>
      </c>
      <c r="H978" s="2">
        <v>42276.793263888889</v>
      </c>
      <c r="I978" t="s">
        <v>15</v>
      </c>
      <c r="J978" t="s">
        <v>229</v>
      </c>
      <c r="K978" s="6">
        <v>47135.49</v>
      </c>
    </row>
    <row r="979" spans="7:11" x14ac:dyDescent="0.25">
      <c r="G979">
        <v>10972</v>
      </c>
      <c r="H979" s="2">
        <v>42035.672997685186</v>
      </c>
      <c r="I979" t="s">
        <v>66</v>
      </c>
      <c r="J979" t="s">
        <v>311</v>
      </c>
      <c r="K979" s="6">
        <v>9593.0499999999993</v>
      </c>
    </row>
    <row r="980" spans="7:11" x14ac:dyDescent="0.25">
      <c r="G980">
        <v>10973</v>
      </c>
      <c r="H980" s="2">
        <v>42227.030162037037</v>
      </c>
      <c r="I980" t="s">
        <v>13</v>
      </c>
      <c r="J980" t="s">
        <v>301</v>
      </c>
      <c r="K980" s="6">
        <v>69054.75</v>
      </c>
    </row>
    <row r="981" spans="7:11" x14ac:dyDescent="0.25">
      <c r="G981">
        <v>10974</v>
      </c>
      <c r="H981" s="2">
        <v>42141.513703703706</v>
      </c>
      <c r="I981" t="s">
        <v>11</v>
      </c>
      <c r="J981" t="s">
        <v>261</v>
      </c>
      <c r="K981" s="6">
        <v>19669.349999999999</v>
      </c>
    </row>
    <row r="982" spans="7:11" x14ac:dyDescent="0.25">
      <c r="G982">
        <v>10975</v>
      </c>
      <c r="H982" s="2">
        <v>42178.17627314815</v>
      </c>
      <c r="I982" t="s">
        <v>11</v>
      </c>
      <c r="J982" t="s">
        <v>298</v>
      </c>
      <c r="K982" s="6">
        <v>39806.75</v>
      </c>
    </row>
    <row r="983" spans="7:11" x14ac:dyDescent="0.25">
      <c r="G983">
        <v>10976</v>
      </c>
      <c r="H983" s="2">
        <v>42048.127291666664</v>
      </c>
      <c r="I983" t="s">
        <v>52</v>
      </c>
      <c r="J983" t="s">
        <v>233</v>
      </c>
      <c r="K983" s="6">
        <v>58725.39</v>
      </c>
    </row>
    <row r="984" spans="7:11" x14ac:dyDescent="0.25">
      <c r="G984">
        <v>10977</v>
      </c>
      <c r="H984" s="2">
        <v>42257.05300925926</v>
      </c>
      <c r="I984" t="s">
        <v>5</v>
      </c>
      <c r="J984" t="s">
        <v>107</v>
      </c>
      <c r="K984" s="6">
        <v>72211.360000000001</v>
      </c>
    </row>
    <row r="985" spans="7:11" x14ac:dyDescent="0.25">
      <c r="G985">
        <v>10978</v>
      </c>
      <c r="H985" s="2">
        <v>42213.012384259258</v>
      </c>
      <c r="I985" t="s">
        <v>5</v>
      </c>
      <c r="J985" t="s">
        <v>65</v>
      </c>
      <c r="K985" s="6">
        <v>44299.43</v>
      </c>
    </row>
    <row r="986" spans="7:11" x14ac:dyDescent="0.25">
      <c r="G986">
        <v>10979</v>
      </c>
      <c r="H986" s="2">
        <v>42079.976736111108</v>
      </c>
      <c r="I986" t="s">
        <v>20</v>
      </c>
      <c r="J986" t="s">
        <v>98</v>
      </c>
      <c r="K986" s="6">
        <v>10115.74</v>
      </c>
    </row>
    <row r="987" spans="7:11" x14ac:dyDescent="0.25">
      <c r="G987">
        <v>10980</v>
      </c>
      <c r="H987" s="2">
        <v>42343.5856712963</v>
      </c>
      <c r="I987" t="s">
        <v>11</v>
      </c>
      <c r="J987" t="s">
        <v>42</v>
      </c>
      <c r="K987" s="6">
        <v>83414.94</v>
      </c>
    </row>
    <row r="988" spans="7:11" x14ac:dyDescent="0.25">
      <c r="G988">
        <v>10981</v>
      </c>
      <c r="H988" s="2">
        <v>42135.07403935185</v>
      </c>
      <c r="I988" t="s">
        <v>38</v>
      </c>
      <c r="J988" t="s">
        <v>203</v>
      </c>
      <c r="K988" s="6">
        <v>86684.1</v>
      </c>
    </row>
    <row r="989" spans="7:11" x14ac:dyDescent="0.25">
      <c r="G989">
        <v>10982</v>
      </c>
      <c r="H989" s="2">
        <v>42136.074456018519</v>
      </c>
      <c r="I989" t="s">
        <v>29</v>
      </c>
      <c r="J989" t="s">
        <v>203</v>
      </c>
      <c r="K989" s="6">
        <v>56061.17</v>
      </c>
    </row>
    <row r="990" spans="7:11" x14ac:dyDescent="0.25">
      <c r="G990">
        <v>10983</v>
      </c>
      <c r="H990" s="2">
        <v>42197.412951388891</v>
      </c>
      <c r="I990" t="s">
        <v>13</v>
      </c>
      <c r="J990" t="s">
        <v>364</v>
      </c>
      <c r="K990" s="6">
        <v>34349.339999999997</v>
      </c>
    </row>
    <row r="991" spans="7:11" x14ac:dyDescent="0.25">
      <c r="G991">
        <v>10984</v>
      </c>
      <c r="H991" s="2">
        <v>42100.757951388892</v>
      </c>
      <c r="I991" t="s">
        <v>52</v>
      </c>
      <c r="J991" t="s">
        <v>197</v>
      </c>
      <c r="K991" s="6">
        <v>37396.57</v>
      </c>
    </row>
    <row r="992" spans="7:11" x14ac:dyDescent="0.25">
      <c r="G992">
        <v>10985</v>
      </c>
      <c r="H992" s="2">
        <v>42319.262372685182</v>
      </c>
      <c r="I992" t="s">
        <v>38</v>
      </c>
      <c r="J992" t="s">
        <v>291</v>
      </c>
      <c r="K992" s="6">
        <v>80934.17</v>
      </c>
    </row>
    <row r="993" spans="7:11" x14ac:dyDescent="0.25">
      <c r="G993">
        <v>10986</v>
      </c>
      <c r="H993" s="2">
        <v>42225.163495370369</v>
      </c>
      <c r="I993" t="s">
        <v>52</v>
      </c>
      <c r="J993" t="s">
        <v>371</v>
      </c>
      <c r="K993" s="6">
        <v>19880.37</v>
      </c>
    </row>
    <row r="994" spans="7:11" x14ac:dyDescent="0.25">
      <c r="G994">
        <v>10987</v>
      </c>
      <c r="H994" s="2">
        <v>42163.231261574074</v>
      </c>
      <c r="I994" t="s">
        <v>26</v>
      </c>
      <c r="J994" t="s">
        <v>353</v>
      </c>
      <c r="K994" s="6">
        <v>91863.5</v>
      </c>
    </row>
    <row r="995" spans="7:11" x14ac:dyDescent="0.25">
      <c r="G995">
        <v>10988</v>
      </c>
      <c r="H995" s="2">
        <v>42027.446759259263</v>
      </c>
      <c r="I995" t="s">
        <v>5</v>
      </c>
      <c r="J995" t="s">
        <v>173</v>
      </c>
      <c r="K995" s="6">
        <v>53314.99</v>
      </c>
    </row>
    <row r="996" spans="7:11" x14ac:dyDescent="0.25">
      <c r="G996">
        <v>10989</v>
      </c>
      <c r="H996" s="2">
        <v>42346.154502314814</v>
      </c>
      <c r="I996" t="s">
        <v>5</v>
      </c>
      <c r="J996" t="s">
        <v>258</v>
      </c>
      <c r="K996" s="6">
        <v>50157.57</v>
      </c>
    </row>
    <row r="997" spans="7:11" x14ac:dyDescent="0.25">
      <c r="G997">
        <v>10990</v>
      </c>
      <c r="H997" s="2">
        <v>42359.843877314815</v>
      </c>
      <c r="I997" t="s">
        <v>35</v>
      </c>
      <c r="J997" t="s">
        <v>250</v>
      </c>
      <c r="K997" s="6">
        <v>73110.33</v>
      </c>
    </row>
    <row r="998" spans="7:11" x14ac:dyDescent="0.25">
      <c r="G998">
        <v>10991</v>
      </c>
      <c r="H998" s="2">
        <v>42165.991724537038</v>
      </c>
      <c r="I998" t="s">
        <v>7</v>
      </c>
      <c r="J998" t="s">
        <v>303</v>
      </c>
      <c r="K998" s="6">
        <v>6270.01</v>
      </c>
    </row>
    <row r="999" spans="7:11" x14ac:dyDescent="0.25">
      <c r="G999">
        <v>10992</v>
      </c>
      <c r="H999" s="2">
        <v>42205.770925925928</v>
      </c>
      <c r="I999" t="s">
        <v>45</v>
      </c>
      <c r="J999" t="s">
        <v>291</v>
      </c>
      <c r="K999" s="6">
        <v>47255.12</v>
      </c>
    </row>
    <row r="1000" spans="7:11" x14ac:dyDescent="0.25">
      <c r="G1000">
        <v>10993</v>
      </c>
      <c r="H1000" s="2">
        <v>42279.390740740739</v>
      </c>
      <c r="I1000" t="s">
        <v>23</v>
      </c>
      <c r="J1000" t="s">
        <v>298</v>
      </c>
      <c r="K1000" s="6">
        <v>50029.43</v>
      </c>
    </row>
    <row r="1001" spans="7:11" x14ac:dyDescent="0.25">
      <c r="G1001">
        <v>10994</v>
      </c>
      <c r="H1001" s="2">
        <v>42353.763854166667</v>
      </c>
      <c r="I1001" t="s">
        <v>45</v>
      </c>
      <c r="J1001" t="s">
        <v>160</v>
      </c>
      <c r="K1001" s="6">
        <v>28739.79</v>
      </c>
    </row>
    <row r="1002" spans="7:11" x14ac:dyDescent="0.25">
      <c r="G1002">
        <v>10995</v>
      </c>
      <c r="H1002" s="2">
        <v>42127.213506944441</v>
      </c>
      <c r="I1002" t="s">
        <v>35</v>
      </c>
      <c r="J1002" t="s">
        <v>167</v>
      </c>
      <c r="K1002" s="6">
        <v>47315.47</v>
      </c>
    </row>
    <row r="1003" spans="7:11" x14ac:dyDescent="0.25">
      <c r="G1003">
        <v>10996</v>
      </c>
      <c r="H1003" s="2">
        <v>42009.290173611109</v>
      </c>
      <c r="I1003" t="s">
        <v>11</v>
      </c>
      <c r="J1003" t="s">
        <v>187</v>
      </c>
      <c r="K1003" s="6">
        <v>57298.31</v>
      </c>
    </row>
    <row r="1004" spans="7:11" x14ac:dyDescent="0.25">
      <c r="G1004">
        <v>10997</v>
      </c>
      <c r="H1004" s="2">
        <v>42154.006215277775</v>
      </c>
      <c r="I1004" t="s">
        <v>13</v>
      </c>
      <c r="J1004" t="s">
        <v>93</v>
      </c>
      <c r="K1004" s="6">
        <v>29765.75</v>
      </c>
    </row>
    <row r="1005" spans="7:11" x14ac:dyDescent="0.25">
      <c r="G1005">
        <v>10998</v>
      </c>
      <c r="H1005" s="2">
        <v>42355.913622685184</v>
      </c>
      <c r="I1005" t="s">
        <v>66</v>
      </c>
      <c r="J1005" t="s">
        <v>307</v>
      </c>
      <c r="K1005" s="6">
        <v>73080.679999999993</v>
      </c>
    </row>
    <row r="1006" spans="7:11" x14ac:dyDescent="0.25">
      <c r="G1006">
        <v>10999</v>
      </c>
      <c r="H1006" s="2">
        <v>42140.343981481485</v>
      </c>
      <c r="I1006" t="s">
        <v>40</v>
      </c>
      <c r="J1006" t="s">
        <v>172</v>
      </c>
      <c r="K1006" s="6">
        <v>97978.11</v>
      </c>
    </row>
    <row r="1007" spans="7:11" x14ac:dyDescent="0.25">
      <c r="G1007">
        <v>11000</v>
      </c>
      <c r="H1007" s="2">
        <v>42089.397870370369</v>
      </c>
      <c r="I1007" t="s">
        <v>66</v>
      </c>
      <c r="J1007" t="s">
        <v>198</v>
      </c>
      <c r="K1007" s="6">
        <v>20539.52</v>
      </c>
    </row>
  </sheetData>
  <pageMargins left="0.7" right="0.7" top="0.75" bottom="0.75" header="0.3" footer="0.3"/>
  <pageSetup orientation="portrait" r:id="rId1"/>
  <drawing r:id="rId2"/>
  <tableParts count="2">
    <tablePart r:id="rId3"/>
    <tablePart r:id="rId4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DEEE2-4ADB-469F-AAAE-CBECAD8A73BE}">
  <sheetPr codeName="Sheet1"/>
  <dimension ref="A1:I1007"/>
  <sheetViews>
    <sheetView showGridLines="0" workbookViewId="0">
      <selection activeCell="C8" sqref="C8"/>
    </sheetView>
  </sheetViews>
  <sheetFormatPr defaultRowHeight="15" x14ac:dyDescent="0.25"/>
  <cols>
    <col min="1" max="1" width="1.7109375" customWidth="1"/>
    <col min="2" max="2" width="9.140625" customWidth="1"/>
    <col min="3" max="3" width="17.28515625" customWidth="1"/>
    <col min="4" max="4" width="6.7109375" customWidth="1"/>
    <col min="5" max="5" width="10.28515625" bestFit="1" customWidth="1"/>
    <col min="6" max="6" width="20" bestFit="1" customWidth="1"/>
    <col min="7" max="7" width="18.140625" bestFit="1" customWidth="1"/>
    <col min="8" max="8" width="14.5703125" bestFit="1" customWidth="1"/>
    <col min="9" max="9" width="11.5703125" bestFit="1" customWidth="1"/>
    <col min="10" max="10" width="10.85546875" bestFit="1" customWidth="1"/>
  </cols>
  <sheetData>
    <row r="1" spans="1:9" s="4" customFormat="1" ht="24" customHeight="1" x14ac:dyDescent="0.3">
      <c r="A1" s="3" t="s">
        <v>372</v>
      </c>
      <c r="I1" s="5" t="s">
        <v>376</v>
      </c>
    </row>
    <row r="3" spans="1:9" x14ac:dyDescent="0.25">
      <c r="B3" s="1" t="s">
        <v>373</v>
      </c>
    </row>
    <row r="4" spans="1:9" x14ac:dyDescent="0.25">
      <c r="B4" s="7" t="s">
        <v>375</v>
      </c>
    </row>
    <row r="5" spans="1:9" x14ac:dyDescent="0.25">
      <c r="B5" s="7" t="s">
        <v>377</v>
      </c>
    </row>
    <row r="7" spans="1:9" x14ac:dyDescent="0.25">
      <c r="B7" t="s">
        <v>374</v>
      </c>
      <c r="C7" t="s">
        <v>2</v>
      </c>
      <c r="E7" t="s">
        <v>0</v>
      </c>
      <c r="F7" t="s">
        <v>1</v>
      </c>
      <c r="G7" t="s">
        <v>2</v>
      </c>
      <c r="H7" t="s">
        <v>3</v>
      </c>
      <c r="I7" t="s">
        <v>4</v>
      </c>
    </row>
    <row r="8" spans="1:9" x14ac:dyDescent="0.25">
      <c r="B8">
        <v>1</v>
      </c>
      <c r="C8" t="str">
        <f t="array" ref="C8">INDEX(tblSales[Sales Person],MATCH(MIN(IF(tblFirstSale[[#This Row],[Month]]=MONTH(tblSales[Date]),tblSales[Date],"")),tblSales[Date],0))</f>
        <v>Teresa Snyder</v>
      </c>
      <c r="E8">
        <v>10001</v>
      </c>
      <c r="F8" s="2">
        <v>42106.874930555554</v>
      </c>
      <c r="G8" t="s">
        <v>5</v>
      </c>
      <c r="H8" t="s">
        <v>6</v>
      </c>
      <c r="I8" s="6">
        <v>45912.74</v>
      </c>
    </row>
    <row r="9" spans="1:9" x14ac:dyDescent="0.25">
      <c r="B9">
        <v>2</v>
      </c>
      <c r="C9" t="str">
        <f t="array" ref="C9">INDEX(tblSales[Sales Person],MATCH(MIN(IF(tblFirstSale[[#This Row],[Month]]=MONTH(tblSales[Date]),tblSales[Date],"")),tblSales[Date],0))</f>
        <v>Jane Lawson</v>
      </c>
      <c r="E9">
        <v>10002</v>
      </c>
      <c r="F9" s="2">
        <v>42108.824687499997</v>
      </c>
      <c r="G9" t="s">
        <v>7</v>
      </c>
      <c r="H9" t="s">
        <v>8</v>
      </c>
      <c r="I9" s="6">
        <v>9464.89</v>
      </c>
    </row>
    <row r="10" spans="1:9" x14ac:dyDescent="0.25">
      <c r="B10">
        <v>3</v>
      </c>
      <c r="C10" t="str">
        <f t="array" ref="C10">INDEX(tblSales[Sales Person],MATCH(MIN(IF(tblFirstSale[[#This Row],[Month]]=MONTH(tblSales[Date]),tblSales[Date],"")),tblSales[Date],0))</f>
        <v>Jane Lawson</v>
      </c>
      <c r="E10">
        <v>10003</v>
      </c>
      <c r="F10" s="2">
        <v>42347.5934837963</v>
      </c>
      <c r="G10" t="s">
        <v>9</v>
      </c>
      <c r="H10" t="s">
        <v>10</v>
      </c>
      <c r="I10" s="6">
        <v>18259.45</v>
      </c>
    </row>
    <row r="11" spans="1:9" x14ac:dyDescent="0.25">
      <c r="B11">
        <v>4</v>
      </c>
      <c r="C11" t="str">
        <f t="array" ref="C11">INDEX(tblSales[Sales Person],MATCH(MIN(IF(tblFirstSale[[#This Row],[Month]]=MONTH(tblSales[Date]),tblSales[Date],"")),tblSales[Date],0))</f>
        <v>Antonio Palmer</v>
      </c>
      <c r="E11">
        <v>10004</v>
      </c>
      <c r="F11" s="2">
        <v>42160.577407407407</v>
      </c>
      <c r="G11" t="s">
        <v>11</v>
      </c>
      <c r="H11" t="s">
        <v>12</v>
      </c>
      <c r="I11" s="6">
        <v>54377.01</v>
      </c>
    </row>
    <row r="12" spans="1:9" x14ac:dyDescent="0.25">
      <c r="B12">
        <v>5</v>
      </c>
      <c r="C12" t="str">
        <f t="array" ref="C12">INDEX(tblSales[Sales Person],MATCH(MIN(IF(tblFirstSale[[#This Row],[Month]]=MONTH(tblSales[Date]),tblSales[Date],"")),tblSales[Date],0))</f>
        <v>Peter Bell</v>
      </c>
      <c r="E12">
        <v>10005</v>
      </c>
      <c r="F12" s="2">
        <v>42133.455185185187</v>
      </c>
      <c r="G12" t="s">
        <v>13</v>
      </c>
      <c r="H12" t="s">
        <v>14</v>
      </c>
      <c r="I12" s="6">
        <v>1673.84</v>
      </c>
    </row>
    <row r="13" spans="1:9" x14ac:dyDescent="0.25">
      <c r="B13">
        <v>6</v>
      </c>
      <c r="C13" t="str">
        <f t="array" ref="C13">INDEX(tblSales[Sales Person],MATCH(MIN(IF(tblFirstSale[[#This Row],[Month]]=MONTH(tblSales[Date]),tblSales[Date],"")),tblSales[Date],0))</f>
        <v>Edward Harvey</v>
      </c>
      <c r="E13">
        <v>10006</v>
      </c>
      <c r="F13" s="2">
        <v>42351.509027777778</v>
      </c>
      <c r="G13" t="s">
        <v>15</v>
      </c>
      <c r="H13" t="s">
        <v>16</v>
      </c>
      <c r="I13" s="6">
        <v>56321.3</v>
      </c>
    </row>
    <row r="14" spans="1:9" x14ac:dyDescent="0.25">
      <c r="B14">
        <v>7</v>
      </c>
      <c r="C14" t="str">
        <f t="array" ref="C14">INDEX(tblSales[Sales Person],MATCH(MIN(IF(tblFirstSale[[#This Row],[Month]]=MONTH(tblSales[Date]),tblSales[Date],"")),tblSales[Date],0))</f>
        <v>Jimmy Bailey</v>
      </c>
      <c r="E14">
        <v>10007</v>
      </c>
      <c r="F14" s="2">
        <v>42055.244212962964</v>
      </c>
      <c r="G14" t="s">
        <v>17</v>
      </c>
      <c r="H14" t="s">
        <v>18</v>
      </c>
      <c r="I14" s="6">
        <v>86340.2</v>
      </c>
    </row>
    <row r="15" spans="1:9" x14ac:dyDescent="0.25">
      <c r="B15">
        <v>8</v>
      </c>
      <c r="C15" t="str">
        <f t="array" ref="C15">INDEX(tblSales[Sales Person],MATCH(MIN(IF(tblFirstSale[[#This Row],[Month]]=MONTH(tblSales[Date]),tblSales[Date],"")),tblSales[Date],0))</f>
        <v>Eric Garcia</v>
      </c>
      <c r="E15">
        <v>10008</v>
      </c>
      <c r="F15" s="2">
        <v>42263.847581018519</v>
      </c>
      <c r="G15" t="s">
        <v>7</v>
      </c>
      <c r="H15" t="s">
        <v>19</v>
      </c>
      <c r="I15" s="6">
        <v>99576.35</v>
      </c>
    </row>
    <row r="16" spans="1:9" x14ac:dyDescent="0.25">
      <c r="B16">
        <v>9</v>
      </c>
      <c r="C16" t="str">
        <f t="array" ref="C16">INDEX(tblSales[Sales Person],MATCH(MIN(IF(tblFirstSale[[#This Row],[Month]]=MONTH(tblSales[Date]),tblSales[Date],"")),tblSales[Date],0))</f>
        <v>Martin Gilbert</v>
      </c>
      <c r="E16">
        <v>10009</v>
      </c>
      <c r="F16" s="2">
        <v>42089.456412037034</v>
      </c>
      <c r="G16" t="s">
        <v>20</v>
      </c>
      <c r="H16" t="s">
        <v>21</v>
      </c>
      <c r="I16" s="6">
        <v>88985.07</v>
      </c>
    </row>
    <row r="17" spans="2:9" x14ac:dyDescent="0.25">
      <c r="B17">
        <v>10</v>
      </c>
      <c r="C17" t="str">
        <f t="array" ref="C17">INDEX(tblSales[Sales Person],MATCH(MIN(IF(tblFirstSale[[#This Row],[Month]]=MONTH(tblSales[Date]),tblSales[Date],"")),tblSales[Date],0))</f>
        <v>Kelly Harper</v>
      </c>
      <c r="E17">
        <v>10010</v>
      </c>
      <c r="F17" s="2">
        <v>42209.582604166666</v>
      </c>
      <c r="G17" t="s">
        <v>9</v>
      </c>
      <c r="H17" t="s">
        <v>22</v>
      </c>
      <c r="I17" s="6">
        <v>94315.47</v>
      </c>
    </row>
    <row r="18" spans="2:9" x14ac:dyDescent="0.25">
      <c r="B18">
        <v>11</v>
      </c>
      <c r="C18" t="str">
        <f t="array" ref="C18">INDEX(tblSales[Sales Person],MATCH(MIN(IF(tblFirstSale[[#This Row],[Month]]=MONTH(tblSales[Date]),tblSales[Date],"")),tblSales[Date],0))</f>
        <v>Evelyn Ford</v>
      </c>
      <c r="E18">
        <v>10011</v>
      </c>
      <c r="F18" s="2">
        <v>42288.243854166663</v>
      </c>
      <c r="G18" t="s">
        <v>23</v>
      </c>
      <c r="H18" t="s">
        <v>24</v>
      </c>
      <c r="I18" s="6">
        <v>43426.11</v>
      </c>
    </row>
    <row r="19" spans="2:9" x14ac:dyDescent="0.25">
      <c r="B19">
        <v>12</v>
      </c>
      <c r="C19" t="str">
        <f t="array" ref="C19">INDEX(tblSales[Sales Person],MATCH(MIN(IF(tblFirstSale[[#This Row],[Month]]=MONTH(tblSales[Date]),tblSales[Date],"")),tblSales[Date],0))</f>
        <v>Jimmy Bailey</v>
      </c>
      <c r="E19">
        <v>10012</v>
      </c>
      <c r="F19" s="2">
        <v>42038.002847222226</v>
      </c>
      <c r="G19" t="s">
        <v>9</v>
      </c>
      <c r="H19" t="s">
        <v>25</v>
      </c>
      <c r="I19" s="6">
        <v>79598.86</v>
      </c>
    </row>
    <row r="20" spans="2:9" x14ac:dyDescent="0.25">
      <c r="E20">
        <v>10013</v>
      </c>
      <c r="F20" s="2">
        <v>42134.24962962963</v>
      </c>
      <c r="G20" t="s">
        <v>26</v>
      </c>
      <c r="H20" t="s">
        <v>27</v>
      </c>
      <c r="I20" s="6">
        <v>20768.87</v>
      </c>
    </row>
    <row r="21" spans="2:9" x14ac:dyDescent="0.25">
      <c r="E21">
        <v>10014</v>
      </c>
      <c r="F21" s="2">
        <v>42300.721655092595</v>
      </c>
      <c r="G21" t="s">
        <v>9</v>
      </c>
      <c r="H21" t="s">
        <v>21</v>
      </c>
      <c r="I21" s="6">
        <v>73083.38</v>
      </c>
    </row>
    <row r="22" spans="2:9" x14ac:dyDescent="0.25">
      <c r="E22">
        <v>10015</v>
      </c>
      <c r="F22" s="2">
        <v>42227.90116898148</v>
      </c>
      <c r="G22" t="s">
        <v>9</v>
      </c>
      <c r="H22" t="s">
        <v>28</v>
      </c>
      <c r="I22" s="6">
        <v>59445.8</v>
      </c>
    </row>
    <row r="23" spans="2:9" x14ac:dyDescent="0.25">
      <c r="E23">
        <v>10016</v>
      </c>
      <c r="F23" s="2">
        <v>42021.871064814812</v>
      </c>
      <c r="G23" t="s">
        <v>29</v>
      </c>
      <c r="H23" t="s">
        <v>30</v>
      </c>
      <c r="I23" s="6">
        <v>5145.53</v>
      </c>
    </row>
    <row r="24" spans="2:9" x14ac:dyDescent="0.25">
      <c r="E24">
        <v>10017</v>
      </c>
      <c r="F24" s="2">
        <v>42242.175740740742</v>
      </c>
      <c r="G24" t="s">
        <v>29</v>
      </c>
      <c r="H24" t="s">
        <v>31</v>
      </c>
      <c r="I24" s="6">
        <v>25194.6</v>
      </c>
    </row>
    <row r="25" spans="2:9" x14ac:dyDescent="0.25">
      <c r="E25">
        <v>10018</v>
      </c>
      <c r="F25" s="2">
        <v>42095.735335648147</v>
      </c>
      <c r="G25" t="s">
        <v>26</v>
      </c>
      <c r="H25" t="s">
        <v>32</v>
      </c>
      <c r="I25" s="6">
        <v>72960.95</v>
      </c>
    </row>
    <row r="26" spans="2:9" x14ac:dyDescent="0.25">
      <c r="E26">
        <v>10019</v>
      </c>
      <c r="F26" s="2">
        <v>42310.556956018518</v>
      </c>
      <c r="G26" t="s">
        <v>5</v>
      </c>
      <c r="H26" t="s">
        <v>33</v>
      </c>
      <c r="I26" s="6">
        <v>87176.36</v>
      </c>
    </row>
    <row r="27" spans="2:9" x14ac:dyDescent="0.25">
      <c r="E27">
        <v>10020</v>
      </c>
      <c r="F27" s="2">
        <v>42222.7</v>
      </c>
      <c r="G27" t="s">
        <v>11</v>
      </c>
      <c r="H27" t="s">
        <v>34</v>
      </c>
      <c r="I27" s="6">
        <v>21411.46</v>
      </c>
    </row>
    <row r="28" spans="2:9" x14ac:dyDescent="0.25">
      <c r="E28">
        <v>10021</v>
      </c>
      <c r="F28" s="2">
        <v>42292.315138888887</v>
      </c>
      <c r="G28" t="s">
        <v>35</v>
      </c>
      <c r="H28" t="s">
        <v>36</v>
      </c>
      <c r="I28" s="6">
        <v>44977.03</v>
      </c>
    </row>
    <row r="29" spans="2:9" x14ac:dyDescent="0.25">
      <c r="E29">
        <v>10022</v>
      </c>
      <c r="F29" s="2">
        <v>42146.056863425925</v>
      </c>
      <c r="G29" t="s">
        <v>17</v>
      </c>
      <c r="H29" t="s">
        <v>37</v>
      </c>
      <c r="I29" s="6">
        <v>43118.2</v>
      </c>
    </row>
    <row r="30" spans="2:9" x14ac:dyDescent="0.25">
      <c r="E30">
        <v>10023</v>
      </c>
      <c r="F30" s="2">
        <v>42095.735335648147</v>
      </c>
      <c r="G30" t="s">
        <v>38</v>
      </c>
      <c r="H30" t="s">
        <v>39</v>
      </c>
      <c r="I30" s="6">
        <v>42462.42</v>
      </c>
    </row>
    <row r="31" spans="2:9" x14ac:dyDescent="0.25">
      <c r="E31">
        <v>10024</v>
      </c>
      <c r="F31" s="2">
        <v>42082.030231481483</v>
      </c>
      <c r="G31" t="s">
        <v>11</v>
      </c>
      <c r="H31" t="s">
        <v>27</v>
      </c>
      <c r="I31" s="6">
        <v>51761.98</v>
      </c>
    </row>
    <row r="32" spans="2:9" x14ac:dyDescent="0.25">
      <c r="E32">
        <v>10025</v>
      </c>
      <c r="F32" s="2">
        <v>42074.135046296295</v>
      </c>
      <c r="G32" t="s">
        <v>20</v>
      </c>
      <c r="H32" t="s">
        <v>33</v>
      </c>
      <c r="I32" s="6">
        <v>55897.45</v>
      </c>
    </row>
    <row r="33" spans="5:9" x14ac:dyDescent="0.25">
      <c r="E33">
        <v>10026</v>
      </c>
      <c r="F33" s="2">
        <v>42127.935023148151</v>
      </c>
      <c r="G33" t="s">
        <v>40</v>
      </c>
      <c r="H33" t="s">
        <v>41</v>
      </c>
      <c r="I33" s="6">
        <v>25131.759999999998</v>
      </c>
    </row>
    <row r="34" spans="5:9" x14ac:dyDescent="0.25">
      <c r="E34">
        <v>10027</v>
      </c>
      <c r="F34" s="2">
        <v>42247.669039351851</v>
      </c>
      <c r="G34" t="s">
        <v>5</v>
      </c>
      <c r="H34" t="s">
        <v>42</v>
      </c>
      <c r="I34" s="6">
        <v>97359.23</v>
      </c>
    </row>
    <row r="35" spans="5:9" x14ac:dyDescent="0.25">
      <c r="E35">
        <v>10028</v>
      </c>
      <c r="F35" s="2">
        <v>42209.15148148148</v>
      </c>
      <c r="G35" t="s">
        <v>11</v>
      </c>
      <c r="H35" t="s">
        <v>43</v>
      </c>
      <c r="I35" s="6">
        <v>56647.95</v>
      </c>
    </row>
    <row r="36" spans="5:9" x14ac:dyDescent="0.25">
      <c r="E36">
        <v>10029</v>
      </c>
      <c r="F36" s="2">
        <v>42188.632789351854</v>
      </c>
      <c r="G36" t="s">
        <v>20</v>
      </c>
      <c r="H36" t="s">
        <v>44</v>
      </c>
      <c r="I36" s="6">
        <v>72399.37</v>
      </c>
    </row>
    <row r="37" spans="5:9" x14ac:dyDescent="0.25">
      <c r="E37">
        <v>10030</v>
      </c>
      <c r="F37" s="2">
        <v>42064.76253472222</v>
      </c>
      <c r="G37" t="s">
        <v>45</v>
      </c>
      <c r="H37" t="s">
        <v>46</v>
      </c>
      <c r="I37" s="6">
        <v>58234.73</v>
      </c>
    </row>
    <row r="38" spans="5:9" x14ac:dyDescent="0.25">
      <c r="E38">
        <v>10031</v>
      </c>
      <c r="F38" s="2">
        <v>42281.845914351848</v>
      </c>
      <c r="G38" t="s">
        <v>17</v>
      </c>
      <c r="H38" t="s">
        <v>47</v>
      </c>
      <c r="I38" s="6">
        <v>59828.91</v>
      </c>
    </row>
    <row r="39" spans="5:9" x14ac:dyDescent="0.25">
      <c r="E39">
        <v>10032</v>
      </c>
      <c r="F39" s="2">
        <v>42172.347986111112</v>
      </c>
      <c r="G39" t="s">
        <v>20</v>
      </c>
      <c r="H39" t="s">
        <v>18</v>
      </c>
      <c r="I39" s="6">
        <v>60105.68</v>
      </c>
    </row>
    <row r="40" spans="5:9" x14ac:dyDescent="0.25">
      <c r="E40">
        <v>10033</v>
      </c>
      <c r="F40" s="2">
        <v>42301.145567129628</v>
      </c>
      <c r="G40" t="s">
        <v>38</v>
      </c>
      <c r="H40" t="s">
        <v>48</v>
      </c>
      <c r="I40" s="6">
        <v>14761.55</v>
      </c>
    </row>
    <row r="41" spans="5:9" x14ac:dyDescent="0.25">
      <c r="E41">
        <v>10034</v>
      </c>
      <c r="F41" s="2">
        <v>42343.193923611114</v>
      </c>
      <c r="G41" t="s">
        <v>20</v>
      </c>
      <c r="H41" t="s">
        <v>49</v>
      </c>
      <c r="I41" s="6">
        <v>17605</v>
      </c>
    </row>
    <row r="42" spans="5:9" x14ac:dyDescent="0.25">
      <c r="E42">
        <v>10035</v>
      </c>
      <c r="F42" s="2">
        <v>42305.918703703705</v>
      </c>
      <c r="G42" t="s">
        <v>11</v>
      </c>
      <c r="H42" t="s">
        <v>50</v>
      </c>
      <c r="I42" s="6">
        <v>22191.18</v>
      </c>
    </row>
    <row r="43" spans="5:9" x14ac:dyDescent="0.25">
      <c r="E43">
        <v>10036</v>
      </c>
      <c r="F43" s="2">
        <v>42200.667523148149</v>
      </c>
      <c r="G43" t="s">
        <v>9</v>
      </c>
      <c r="H43" t="s">
        <v>51</v>
      </c>
      <c r="I43" s="6">
        <v>73944.66</v>
      </c>
    </row>
    <row r="44" spans="5:9" x14ac:dyDescent="0.25">
      <c r="E44">
        <v>10037</v>
      </c>
      <c r="F44" s="2">
        <v>42170.702557870369</v>
      </c>
      <c r="G44" t="s">
        <v>52</v>
      </c>
      <c r="H44" t="s">
        <v>53</v>
      </c>
      <c r="I44" s="6">
        <v>21494.7</v>
      </c>
    </row>
    <row r="45" spans="5:9" x14ac:dyDescent="0.25">
      <c r="E45">
        <v>10038</v>
      </c>
      <c r="F45" s="2">
        <v>42042.140428240738</v>
      </c>
      <c r="G45" t="s">
        <v>23</v>
      </c>
      <c r="H45" t="s">
        <v>54</v>
      </c>
      <c r="I45" s="6">
        <v>64127.96</v>
      </c>
    </row>
    <row r="46" spans="5:9" x14ac:dyDescent="0.25">
      <c r="E46">
        <v>10039</v>
      </c>
      <c r="F46" s="2">
        <v>42085.269212962965</v>
      </c>
      <c r="G46" t="s">
        <v>13</v>
      </c>
      <c r="H46" t="s">
        <v>55</v>
      </c>
      <c r="I46" s="6">
        <v>47714.79</v>
      </c>
    </row>
    <row r="47" spans="5:9" x14ac:dyDescent="0.25">
      <c r="E47">
        <v>10040</v>
      </c>
      <c r="F47" s="2">
        <v>42098.170960648145</v>
      </c>
      <c r="G47" t="s">
        <v>15</v>
      </c>
      <c r="H47" t="s">
        <v>56</v>
      </c>
      <c r="I47" s="6">
        <v>3713.03</v>
      </c>
    </row>
    <row r="48" spans="5:9" x14ac:dyDescent="0.25">
      <c r="E48">
        <v>10041</v>
      </c>
      <c r="F48" s="2">
        <v>42182.629699074074</v>
      </c>
      <c r="G48" t="s">
        <v>45</v>
      </c>
      <c r="H48" t="s">
        <v>57</v>
      </c>
      <c r="I48" s="6">
        <v>57210.74</v>
      </c>
    </row>
    <row r="49" spans="5:9" x14ac:dyDescent="0.25">
      <c r="E49">
        <v>10042</v>
      </c>
      <c r="F49" s="2">
        <v>42099.852187500001</v>
      </c>
      <c r="G49" t="s">
        <v>17</v>
      </c>
      <c r="H49" t="s">
        <v>58</v>
      </c>
      <c r="I49" s="6">
        <v>78795.64</v>
      </c>
    </row>
    <row r="50" spans="5:9" x14ac:dyDescent="0.25">
      <c r="E50">
        <v>10043</v>
      </c>
      <c r="F50" s="2">
        <v>42135.839884259258</v>
      </c>
      <c r="G50" t="s">
        <v>11</v>
      </c>
      <c r="H50" t="s">
        <v>59</v>
      </c>
      <c r="I50" s="6">
        <v>58747.97</v>
      </c>
    </row>
    <row r="51" spans="5:9" x14ac:dyDescent="0.25">
      <c r="E51">
        <v>10044</v>
      </c>
      <c r="F51" s="2">
        <v>42117.301898148151</v>
      </c>
      <c r="G51" t="s">
        <v>7</v>
      </c>
      <c r="H51" t="s">
        <v>60</v>
      </c>
      <c r="I51" s="6">
        <v>81690.89</v>
      </c>
    </row>
    <row r="52" spans="5:9" x14ac:dyDescent="0.25">
      <c r="E52">
        <v>10045</v>
      </c>
      <c r="F52" s="2">
        <v>42250.009641203702</v>
      </c>
      <c r="G52" t="s">
        <v>61</v>
      </c>
      <c r="H52" t="s">
        <v>62</v>
      </c>
      <c r="I52" s="6">
        <v>87950.36</v>
      </c>
    </row>
    <row r="53" spans="5:9" x14ac:dyDescent="0.25">
      <c r="E53">
        <v>10046</v>
      </c>
      <c r="F53" s="2">
        <v>42223.367337962962</v>
      </c>
      <c r="G53" t="s">
        <v>7</v>
      </c>
      <c r="H53" t="s">
        <v>63</v>
      </c>
      <c r="I53" s="6">
        <v>43688.75</v>
      </c>
    </row>
    <row r="54" spans="5:9" x14ac:dyDescent="0.25">
      <c r="E54">
        <v>10047</v>
      </c>
      <c r="F54" s="2">
        <v>42062.025266203702</v>
      </c>
      <c r="G54" t="s">
        <v>52</v>
      </c>
      <c r="H54" t="s">
        <v>64</v>
      </c>
      <c r="I54" s="6">
        <v>88930.52</v>
      </c>
    </row>
    <row r="55" spans="5:9" x14ac:dyDescent="0.25">
      <c r="E55">
        <v>10048</v>
      </c>
      <c r="F55" s="2">
        <v>42189.578472222223</v>
      </c>
      <c r="G55" t="s">
        <v>35</v>
      </c>
      <c r="H55" t="s">
        <v>65</v>
      </c>
      <c r="I55" s="6">
        <v>38944.75</v>
      </c>
    </row>
    <row r="56" spans="5:9" x14ac:dyDescent="0.25">
      <c r="E56">
        <v>10049</v>
      </c>
      <c r="F56" s="2">
        <v>42307.01457175926</v>
      </c>
      <c r="G56" t="s">
        <v>66</v>
      </c>
      <c r="H56" t="s">
        <v>67</v>
      </c>
      <c r="I56" s="6">
        <v>95060.08</v>
      </c>
    </row>
    <row r="57" spans="5:9" x14ac:dyDescent="0.25">
      <c r="E57">
        <v>10050</v>
      </c>
      <c r="F57" s="2">
        <v>42355.584918981483</v>
      </c>
      <c r="G57" t="s">
        <v>26</v>
      </c>
      <c r="H57" t="s">
        <v>12</v>
      </c>
      <c r="I57" s="6">
        <v>34238.68</v>
      </c>
    </row>
    <row r="58" spans="5:9" x14ac:dyDescent="0.25">
      <c r="E58">
        <v>10051</v>
      </c>
      <c r="F58" s="2">
        <v>42278.367256944446</v>
      </c>
      <c r="G58" t="s">
        <v>45</v>
      </c>
      <c r="H58" t="s">
        <v>68</v>
      </c>
      <c r="I58" s="6">
        <v>17486.39</v>
      </c>
    </row>
    <row r="59" spans="5:9" x14ac:dyDescent="0.25">
      <c r="E59">
        <v>10052</v>
      </c>
      <c r="F59" s="2">
        <v>42180.183935185189</v>
      </c>
      <c r="G59" t="s">
        <v>66</v>
      </c>
      <c r="H59" t="s">
        <v>69</v>
      </c>
      <c r="I59" s="6">
        <v>79800.39</v>
      </c>
    </row>
    <row r="60" spans="5:9" x14ac:dyDescent="0.25">
      <c r="E60">
        <v>10053</v>
      </c>
      <c r="F60" s="2">
        <v>42300.618842592594</v>
      </c>
      <c r="G60" t="s">
        <v>35</v>
      </c>
      <c r="H60" t="s">
        <v>70</v>
      </c>
      <c r="I60" s="6">
        <v>11423.94</v>
      </c>
    </row>
    <row r="61" spans="5:9" x14ac:dyDescent="0.25">
      <c r="E61">
        <v>10054</v>
      </c>
      <c r="F61" s="2">
        <v>42347.688726851855</v>
      </c>
      <c r="G61" t="s">
        <v>5</v>
      </c>
      <c r="H61" t="s">
        <v>71</v>
      </c>
      <c r="I61" s="6">
        <v>43308.07</v>
      </c>
    </row>
    <row r="62" spans="5:9" x14ac:dyDescent="0.25">
      <c r="E62">
        <v>10055</v>
      </c>
      <c r="F62" s="2">
        <v>42274.847511574073</v>
      </c>
      <c r="G62" t="s">
        <v>15</v>
      </c>
      <c r="H62" t="s">
        <v>72</v>
      </c>
      <c r="I62" s="6">
        <v>90501.06</v>
      </c>
    </row>
    <row r="63" spans="5:9" x14ac:dyDescent="0.25">
      <c r="E63">
        <v>10056</v>
      </c>
      <c r="F63" s="2">
        <v>42143.738865740743</v>
      </c>
      <c r="G63" t="s">
        <v>23</v>
      </c>
      <c r="H63" t="s">
        <v>73</v>
      </c>
      <c r="I63" s="6">
        <v>17664.3</v>
      </c>
    </row>
    <row r="64" spans="5:9" x14ac:dyDescent="0.25">
      <c r="E64">
        <v>10057</v>
      </c>
      <c r="F64" s="2">
        <v>42214.057858796295</v>
      </c>
      <c r="G64" t="s">
        <v>15</v>
      </c>
      <c r="H64" t="s">
        <v>74</v>
      </c>
      <c r="I64" s="6">
        <v>10378.18</v>
      </c>
    </row>
    <row r="65" spans="5:9" x14ac:dyDescent="0.25">
      <c r="E65">
        <v>10058</v>
      </c>
      <c r="F65" s="2">
        <v>42262.941712962966</v>
      </c>
      <c r="G65" t="s">
        <v>66</v>
      </c>
      <c r="H65" t="s">
        <v>75</v>
      </c>
      <c r="I65" s="6">
        <v>65398.82</v>
      </c>
    </row>
    <row r="66" spans="5:9" x14ac:dyDescent="0.25">
      <c r="E66">
        <v>10059</v>
      </c>
      <c r="F66" s="2">
        <v>42137.677245370367</v>
      </c>
      <c r="G66" t="s">
        <v>40</v>
      </c>
      <c r="H66" t="s">
        <v>76</v>
      </c>
      <c r="I66" s="6">
        <v>32815.199999999997</v>
      </c>
    </row>
    <row r="67" spans="5:9" x14ac:dyDescent="0.25">
      <c r="E67">
        <v>10060</v>
      </c>
      <c r="F67" s="2">
        <v>42132.023506944446</v>
      </c>
      <c r="G67" t="s">
        <v>35</v>
      </c>
      <c r="H67" t="s">
        <v>77</v>
      </c>
      <c r="I67" s="6">
        <v>24824.11</v>
      </c>
    </row>
    <row r="68" spans="5:9" x14ac:dyDescent="0.25">
      <c r="E68">
        <v>10061</v>
      </c>
      <c r="F68" s="2">
        <v>42358.782962962963</v>
      </c>
      <c r="G68" t="s">
        <v>40</v>
      </c>
      <c r="H68" t="s">
        <v>78</v>
      </c>
      <c r="I68" s="6">
        <v>62313.51</v>
      </c>
    </row>
    <row r="69" spans="5:9" x14ac:dyDescent="0.25">
      <c r="E69">
        <v>10062</v>
      </c>
      <c r="F69" s="2">
        <v>42263.651018518518</v>
      </c>
      <c r="G69" t="s">
        <v>66</v>
      </c>
      <c r="H69" t="s">
        <v>79</v>
      </c>
      <c r="I69" s="6">
        <v>89948.39</v>
      </c>
    </row>
    <row r="70" spans="5:9" x14ac:dyDescent="0.25">
      <c r="E70">
        <v>10063</v>
      </c>
      <c r="F70" s="2">
        <v>42348.304583333331</v>
      </c>
      <c r="G70" t="s">
        <v>26</v>
      </c>
      <c r="H70" t="s">
        <v>80</v>
      </c>
      <c r="I70" s="6">
        <v>52385.440000000002</v>
      </c>
    </row>
    <row r="71" spans="5:9" x14ac:dyDescent="0.25">
      <c r="E71">
        <v>10064</v>
      </c>
      <c r="F71" s="2">
        <v>42120.777928240743</v>
      </c>
      <c r="G71" t="s">
        <v>61</v>
      </c>
      <c r="H71" t="s">
        <v>81</v>
      </c>
      <c r="I71" s="6">
        <v>1142.24</v>
      </c>
    </row>
    <row r="72" spans="5:9" x14ac:dyDescent="0.25">
      <c r="E72">
        <v>10065</v>
      </c>
      <c r="F72" s="2">
        <v>42296.397199074076</v>
      </c>
      <c r="G72" t="s">
        <v>45</v>
      </c>
      <c r="H72" t="s">
        <v>82</v>
      </c>
      <c r="I72" s="6">
        <v>87360.72</v>
      </c>
    </row>
    <row r="73" spans="5:9" x14ac:dyDescent="0.25">
      <c r="E73">
        <v>10066</v>
      </c>
      <c r="F73" s="2">
        <v>42281.083113425928</v>
      </c>
      <c r="G73" t="s">
        <v>5</v>
      </c>
      <c r="H73" t="s">
        <v>62</v>
      </c>
      <c r="I73" s="6">
        <v>39646.29</v>
      </c>
    </row>
    <row r="74" spans="5:9" x14ac:dyDescent="0.25">
      <c r="E74">
        <v>10067</v>
      </c>
      <c r="F74" s="2">
        <v>42028.165636574071</v>
      </c>
      <c r="G74" t="s">
        <v>45</v>
      </c>
      <c r="H74" t="s">
        <v>83</v>
      </c>
      <c r="I74" s="6">
        <v>38109.25</v>
      </c>
    </row>
    <row r="75" spans="5:9" x14ac:dyDescent="0.25">
      <c r="E75">
        <v>10068</v>
      </c>
      <c r="F75" s="2">
        <v>42289.1174537037</v>
      </c>
      <c r="G75" t="s">
        <v>23</v>
      </c>
      <c r="H75" t="s">
        <v>84</v>
      </c>
      <c r="I75" s="6">
        <v>90836</v>
      </c>
    </row>
    <row r="76" spans="5:9" x14ac:dyDescent="0.25">
      <c r="E76">
        <v>10069</v>
      </c>
      <c r="F76" s="2">
        <v>42212.297731481478</v>
      </c>
      <c r="G76" t="s">
        <v>52</v>
      </c>
      <c r="H76" t="s">
        <v>85</v>
      </c>
      <c r="I76" s="6">
        <v>46802.78</v>
      </c>
    </row>
    <row r="77" spans="5:9" x14ac:dyDescent="0.25">
      <c r="E77">
        <v>10070</v>
      </c>
      <c r="F77" s="2">
        <v>42185.610520833332</v>
      </c>
      <c r="G77" t="s">
        <v>17</v>
      </c>
      <c r="H77" t="s">
        <v>86</v>
      </c>
      <c r="I77" s="6">
        <v>42156.94</v>
      </c>
    </row>
    <row r="78" spans="5:9" x14ac:dyDescent="0.25">
      <c r="E78">
        <v>10071</v>
      </c>
      <c r="F78" s="2">
        <v>42251.811782407407</v>
      </c>
      <c r="G78" t="s">
        <v>9</v>
      </c>
      <c r="H78" t="s">
        <v>87</v>
      </c>
      <c r="I78" s="6">
        <v>51196.01</v>
      </c>
    </row>
    <row r="79" spans="5:9" x14ac:dyDescent="0.25">
      <c r="E79">
        <v>10072</v>
      </c>
      <c r="F79" s="2">
        <v>42168.831886574073</v>
      </c>
      <c r="G79" t="s">
        <v>29</v>
      </c>
      <c r="H79" t="s">
        <v>88</v>
      </c>
      <c r="I79" s="6">
        <v>81480.429999999993</v>
      </c>
    </row>
    <row r="80" spans="5:9" x14ac:dyDescent="0.25">
      <c r="E80">
        <v>10073</v>
      </c>
      <c r="F80" s="2">
        <v>42319.504120370373</v>
      </c>
      <c r="G80" t="s">
        <v>29</v>
      </c>
      <c r="H80" t="s">
        <v>89</v>
      </c>
      <c r="I80" s="6">
        <v>19727.400000000001</v>
      </c>
    </row>
    <row r="81" spans="5:9" x14ac:dyDescent="0.25">
      <c r="E81">
        <v>10074</v>
      </c>
      <c r="F81" s="2">
        <v>42354.470347222225</v>
      </c>
      <c r="G81" t="s">
        <v>23</v>
      </c>
      <c r="H81" t="s">
        <v>67</v>
      </c>
      <c r="I81" s="6">
        <v>96099.55</v>
      </c>
    </row>
    <row r="82" spans="5:9" x14ac:dyDescent="0.25">
      <c r="E82">
        <v>10075</v>
      </c>
      <c r="F82" s="2">
        <v>42081.575925925928</v>
      </c>
      <c r="G82" t="s">
        <v>7</v>
      </c>
      <c r="H82" t="s">
        <v>90</v>
      </c>
      <c r="I82" s="6">
        <v>70935.12</v>
      </c>
    </row>
    <row r="83" spans="5:9" x14ac:dyDescent="0.25">
      <c r="E83">
        <v>10076</v>
      </c>
      <c r="F83" s="2">
        <v>42327.58148148148</v>
      </c>
      <c r="G83" t="s">
        <v>38</v>
      </c>
      <c r="H83" t="s">
        <v>91</v>
      </c>
      <c r="I83" s="6">
        <v>10358.02</v>
      </c>
    </row>
    <row r="84" spans="5:9" x14ac:dyDescent="0.25">
      <c r="E84">
        <v>10077</v>
      </c>
      <c r="F84" s="2">
        <v>42258.626539351855</v>
      </c>
      <c r="G84" t="s">
        <v>7</v>
      </c>
      <c r="H84" t="s">
        <v>92</v>
      </c>
      <c r="I84" s="6">
        <v>83878.41</v>
      </c>
    </row>
    <row r="85" spans="5:9" x14ac:dyDescent="0.25">
      <c r="E85">
        <v>10078</v>
      </c>
      <c r="F85" s="2">
        <v>42190.350289351853</v>
      </c>
      <c r="G85" t="s">
        <v>9</v>
      </c>
      <c r="H85" t="s">
        <v>93</v>
      </c>
      <c r="I85" s="6">
        <v>1179.26</v>
      </c>
    </row>
    <row r="86" spans="5:9" x14ac:dyDescent="0.25">
      <c r="E86">
        <v>10079</v>
      </c>
      <c r="F86" s="2">
        <v>42276.61550925926</v>
      </c>
      <c r="G86" t="s">
        <v>5</v>
      </c>
      <c r="H86" t="s">
        <v>94</v>
      </c>
      <c r="I86" s="6">
        <v>39406.29</v>
      </c>
    </row>
    <row r="87" spans="5:9" x14ac:dyDescent="0.25">
      <c r="E87">
        <v>10080</v>
      </c>
      <c r="F87" s="2">
        <v>42214.074467592596</v>
      </c>
      <c r="G87" t="s">
        <v>11</v>
      </c>
      <c r="H87" t="s">
        <v>95</v>
      </c>
      <c r="I87" s="6">
        <v>48373.89</v>
      </c>
    </row>
    <row r="88" spans="5:9" x14ac:dyDescent="0.25">
      <c r="E88">
        <v>10081</v>
      </c>
      <c r="F88" s="2">
        <v>42067.946006944447</v>
      </c>
      <c r="G88" t="s">
        <v>52</v>
      </c>
      <c r="H88" t="s">
        <v>96</v>
      </c>
      <c r="I88" s="6">
        <v>15330.56</v>
      </c>
    </row>
    <row r="89" spans="5:9" x14ac:dyDescent="0.25">
      <c r="E89">
        <v>10082</v>
      </c>
      <c r="F89" s="2">
        <v>42104.710543981484</v>
      </c>
      <c r="G89" t="s">
        <v>17</v>
      </c>
      <c r="H89" t="s">
        <v>97</v>
      </c>
      <c r="I89" s="6">
        <v>59967.7</v>
      </c>
    </row>
    <row r="90" spans="5:9" x14ac:dyDescent="0.25">
      <c r="E90">
        <v>10083</v>
      </c>
      <c r="F90" s="2">
        <v>42039.271921296298</v>
      </c>
      <c r="G90" t="s">
        <v>9</v>
      </c>
      <c r="H90" t="s">
        <v>98</v>
      </c>
      <c r="I90" s="6">
        <v>83743.38</v>
      </c>
    </row>
    <row r="91" spans="5:9" x14ac:dyDescent="0.25">
      <c r="E91">
        <v>10084</v>
      </c>
      <c r="F91" s="2">
        <v>42069.024571759262</v>
      </c>
      <c r="G91" t="s">
        <v>23</v>
      </c>
      <c r="H91" t="s">
        <v>99</v>
      </c>
      <c r="I91" s="6">
        <v>86851.23</v>
      </c>
    </row>
    <row r="92" spans="5:9" x14ac:dyDescent="0.25">
      <c r="E92">
        <v>10085</v>
      </c>
      <c r="F92" s="2">
        <v>42362.816493055558</v>
      </c>
      <c r="G92" t="s">
        <v>29</v>
      </c>
      <c r="H92" t="s">
        <v>100</v>
      </c>
      <c r="I92" s="6">
        <v>34219.919999999998</v>
      </c>
    </row>
    <row r="93" spans="5:9" x14ac:dyDescent="0.25">
      <c r="E93">
        <v>10086</v>
      </c>
      <c r="F93" s="2">
        <v>42341.00509259259</v>
      </c>
      <c r="G93" t="s">
        <v>7</v>
      </c>
      <c r="H93" t="s">
        <v>101</v>
      </c>
      <c r="I93" s="6">
        <v>18085.88</v>
      </c>
    </row>
    <row r="94" spans="5:9" x14ac:dyDescent="0.25">
      <c r="E94">
        <v>10087</v>
      </c>
      <c r="F94" s="2">
        <v>42028.134363425925</v>
      </c>
      <c r="G94" t="s">
        <v>7</v>
      </c>
      <c r="H94" t="s">
        <v>102</v>
      </c>
      <c r="I94" s="6">
        <v>81348.63</v>
      </c>
    </row>
    <row r="95" spans="5:9" x14ac:dyDescent="0.25">
      <c r="E95">
        <v>10088</v>
      </c>
      <c r="F95" s="2">
        <v>42225.368287037039</v>
      </c>
      <c r="G95" t="s">
        <v>35</v>
      </c>
      <c r="H95" t="s">
        <v>103</v>
      </c>
      <c r="I95" s="6">
        <v>13547.13</v>
      </c>
    </row>
    <row r="96" spans="5:9" x14ac:dyDescent="0.25">
      <c r="E96">
        <v>10089</v>
      </c>
      <c r="F96" s="2">
        <v>42357.33425925926</v>
      </c>
      <c r="G96" t="s">
        <v>29</v>
      </c>
      <c r="H96" t="s">
        <v>104</v>
      </c>
      <c r="I96" s="6">
        <v>67224.17</v>
      </c>
    </row>
    <row r="97" spans="5:9" x14ac:dyDescent="0.25">
      <c r="E97">
        <v>10090</v>
      </c>
      <c r="F97" s="2">
        <v>42128.623518518521</v>
      </c>
      <c r="G97" t="s">
        <v>35</v>
      </c>
      <c r="H97" t="s">
        <v>105</v>
      </c>
      <c r="I97" s="6">
        <v>75344.05</v>
      </c>
    </row>
    <row r="98" spans="5:9" x14ac:dyDescent="0.25">
      <c r="E98">
        <v>10091</v>
      </c>
      <c r="F98" s="2">
        <v>42351.988009259258</v>
      </c>
      <c r="G98" t="s">
        <v>29</v>
      </c>
      <c r="H98" t="s">
        <v>106</v>
      </c>
      <c r="I98" s="6">
        <v>8302.73</v>
      </c>
    </row>
    <row r="99" spans="5:9" x14ac:dyDescent="0.25">
      <c r="E99">
        <v>10092</v>
      </c>
      <c r="F99" s="2">
        <v>42043.303310185183</v>
      </c>
      <c r="G99" t="s">
        <v>66</v>
      </c>
      <c r="H99" t="s">
        <v>107</v>
      </c>
      <c r="I99" s="6">
        <v>22101</v>
      </c>
    </row>
    <row r="100" spans="5:9" x14ac:dyDescent="0.25">
      <c r="E100">
        <v>10093</v>
      </c>
      <c r="F100" s="2">
        <v>42234.260266203702</v>
      </c>
      <c r="G100" t="s">
        <v>29</v>
      </c>
      <c r="H100" t="s">
        <v>81</v>
      </c>
      <c r="I100" s="6">
        <v>22140.25</v>
      </c>
    </row>
    <row r="101" spans="5:9" x14ac:dyDescent="0.25">
      <c r="E101">
        <v>10094</v>
      </c>
      <c r="F101" s="2">
        <v>42180.852627314816</v>
      </c>
      <c r="G101" t="s">
        <v>15</v>
      </c>
      <c r="H101" t="s">
        <v>108</v>
      </c>
      <c r="I101" s="6">
        <v>71734.73</v>
      </c>
    </row>
    <row r="102" spans="5:9" x14ac:dyDescent="0.25">
      <c r="E102">
        <v>10095</v>
      </c>
      <c r="F102" s="2">
        <v>42073.686886574076</v>
      </c>
      <c r="G102" t="s">
        <v>35</v>
      </c>
      <c r="H102" t="s">
        <v>49</v>
      </c>
      <c r="I102" s="6">
        <v>14114.62</v>
      </c>
    </row>
    <row r="103" spans="5:9" x14ac:dyDescent="0.25">
      <c r="E103">
        <v>10096</v>
      </c>
      <c r="F103" s="2">
        <v>42070.144965277781</v>
      </c>
      <c r="G103" t="s">
        <v>61</v>
      </c>
      <c r="H103" t="s">
        <v>48</v>
      </c>
      <c r="I103" s="6">
        <v>41457.96</v>
      </c>
    </row>
    <row r="104" spans="5:9" x14ac:dyDescent="0.25">
      <c r="E104">
        <v>10097</v>
      </c>
      <c r="F104" s="2">
        <v>42285.280393518522</v>
      </c>
      <c r="G104" t="s">
        <v>29</v>
      </c>
      <c r="H104" t="s">
        <v>109</v>
      </c>
      <c r="I104" s="6">
        <v>42916.27</v>
      </c>
    </row>
    <row r="105" spans="5:9" x14ac:dyDescent="0.25">
      <c r="E105">
        <v>10098</v>
      </c>
      <c r="F105" s="2">
        <v>42292.463379629633</v>
      </c>
      <c r="G105" t="s">
        <v>45</v>
      </c>
      <c r="H105" t="s">
        <v>33</v>
      </c>
      <c r="I105" s="6">
        <v>5731.18</v>
      </c>
    </row>
    <row r="106" spans="5:9" x14ac:dyDescent="0.25">
      <c r="E106">
        <v>10099</v>
      </c>
      <c r="F106" s="2">
        <v>42252.387615740743</v>
      </c>
      <c r="G106" t="s">
        <v>35</v>
      </c>
      <c r="H106" t="s">
        <v>110</v>
      </c>
      <c r="I106" s="6">
        <v>77525.759999999995</v>
      </c>
    </row>
    <row r="107" spans="5:9" x14ac:dyDescent="0.25">
      <c r="E107">
        <v>10100</v>
      </c>
      <c r="F107" s="2">
        <v>42186.050474537034</v>
      </c>
      <c r="G107" t="s">
        <v>40</v>
      </c>
      <c r="H107" t="s">
        <v>111</v>
      </c>
      <c r="I107" s="6">
        <v>21296.95</v>
      </c>
    </row>
    <row r="108" spans="5:9" x14ac:dyDescent="0.25">
      <c r="E108">
        <v>10101</v>
      </c>
      <c r="F108" s="2">
        <v>42026.064884259256</v>
      </c>
      <c r="G108" t="s">
        <v>23</v>
      </c>
      <c r="H108" t="s">
        <v>112</v>
      </c>
      <c r="I108" s="6">
        <v>6455.52</v>
      </c>
    </row>
    <row r="109" spans="5:9" x14ac:dyDescent="0.25">
      <c r="E109">
        <v>10102</v>
      </c>
      <c r="F109" s="2">
        <v>42187.426099537035</v>
      </c>
      <c r="G109" t="s">
        <v>38</v>
      </c>
      <c r="H109" t="s">
        <v>113</v>
      </c>
      <c r="I109" s="6">
        <v>60870.29</v>
      </c>
    </row>
    <row r="110" spans="5:9" x14ac:dyDescent="0.25">
      <c r="E110">
        <v>10103</v>
      </c>
      <c r="F110" s="2">
        <v>42155.008587962962</v>
      </c>
      <c r="G110" t="s">
        <v>5</v>
      </c>
      <c r="H110" t="s">
        <v>114</v>
      </c>
      <c r="I110" s="6">
        <v>75954.39</v>
      </c>
    </row>
    <row r="111" spans="5:9" x14ac:dyDescent="0.25">
      <c r="E111">
        <v>10104</v>
      </c>
      <c r="F111" s="2">
        <v>42192.378622685188</v>
      </c>
      <c r="G111" t="s">
        <v>11</v>
      </c>
      <c r="H111" t="s">
        <v>115</v>
      </c>
      <c r="I111" s="6">
        <v>56741.120000000003</v>
      </c>
    </row>
    <row r="112" spans="5:9" x14ac:dyDescent="0.25">
      <c r="E112">
        <v>10105</v>
      </c>
      <c r="F112" s="2">
        <v>42282.884259259263</v>
      </c>
      <c r="G112" t="s">
        <v>7</v>
      </c>
      <c r="H112" t="s">
        <v>97</v>
      </c>
      <c r="I112" s="6">
        <v>32078.35</v>
      </c>
    </row>
    <row r="113" spans="5:9" x14ac:dyDescent="0.25">
      <c r="E113">
        <v>10106</v>
      </c>
      <c r="F113" s="2">
        <v>42297.378692129627</v>
      </c>
      <c r="G113" t="s">
        <v>52</v>
      </c>
      <c r="H113" t="s">
        <v>63</v>
      </c>
      <c r="I113" s="6">
        <v>93723.8</v>
      </c>
    </row>
    <row r="114" spans="5:9" x14ac:dyDescent="0.25">
      <c r="E114">
        <v>10107</v>
      </c>
      <c r="F114" s="2">
        <v>42019.933703703704</v>
      </c>
      <c r="G114" t="s">
        <v>23</v>
      </c>
      <c r="H114" t="s">
        <v>34</v>
      </c>
      <c r="I114" s="6">
        <v>27618.36</v>
      </c>
    </row>
    <row r="115" spans="5:9" x14ac:dyDescent="0.25">
      <c r="E115">
        <v>10108</v>
      </c>
      <c r="F115" s="2">
        <v>42025.980162037034</v>
      </c>
      <c r="G115" t="s">
        <v>66</v>
      </c>
      <c r="H115" t="s">
        <v>116</v>
      </c>
      <c r="I115" s="6">
        <v>77281.13</v>
      </c>
    </row>
    <row r="116" spans="5:9" x14ac:dyDescent="0.25">
      <c r="E116">
        <v>10109</v>
      </c>
      <c r="F116" s="2">
        <v>42165.922800925924</v>
      </c>
      <c r="G116" t="s">
        <v>23</v>
      </c>
      <c r="H116" t="s">
        <v>72</v>
      </c>
      <c r="I116" s="6">
        <v>17774.830000000002</v>
      </c>
    </row>
    <row r="117" spans="5:9" x14ac:dyDescent="0.25">
      <c r="E117">
        <v>10110</v>
      </c>
      <c r="F117" s="2">
        <v>42345.608715277776</v>
      </c>
      <c r="G117" t="s">
        <v>15</v>
      </c>
      <c r="H117" t="s">
        <v>58</v>
      </c>
      <c r="I117" s="6">
        <v>87790.58</v>
      </c>
    </row>
    <row r="118" spans="5:9" x14ac:dyDescent="0.25">
      <c r="E118">
        <v>10111</v>
      </c>
      <c r="F118" s="2">
        <v>42365.077175925922</v>
      </c>
      <c r="G118" t="s">
        <v>20</v>
      </c>
      <c r="H118" t="s">
        <v>117</v>
      </c>
      <c r="I118" s="6">
        <v>84385.63</v>
      </c>
    </row>
    <row r="119" spans="5:9" x14ac:dyDescent="0.25">
      <c r="E119">
        <v>10112</v>
      </c>
      <c r="F119" s="2">
        <v>42046.952465277776</v>
      </c>
      <c r="G119" t="s">
        <v>15</v>
      </c>
      <c r="H119" t="s">
        <v>118</v>
      </c>
      <c r="I119" s="6">
        <v>28092.37</v>
      </c>
    </row>
    <row r="120" spans="5:9" x14ac:dyDescent="0.25">
      <c r="E120">
        <v>10113</v>
      </c>
      <c r="F120" s="2">
        <v>42332.710358796299</v>
      </c>
      <c r="G120" t="s">
        <v>66</v>
      </c>
      <c r="H120" t="s">
        <v>119</v>
      </c>
      <c r="I120" s="6">
        <v>67253.98</v>
      </c>
    </row>
    <row r="121" spans="5:9" x14ac:dyDescent="0.25">
      <c r="E121">
        <v>10114</v>
      </c>
      <c r="F121" s="2">
        <v>42037.872615740744</v>
      </c>
      <c r="G121" t="s">
        <v>11</v>
      </c>
      <c r="H121" t="s">
        <v>21</v>
      </c>
      <c r="I121" s="6">
        <v>88290.44</v>
      </c>
    </row>
    <row r="122" spans="5:9" x14ac:dyDescent="0.25">
      <c r="E122">
        <v>10115</v>
      </c>
      <c r="F122" s="2">
        <v>42348.927430555559</v>
      </c>
      <c r="G122" t="s">
        <v>29</v>
      </c>
      <c r="H122" t="s">
        <v>78</v>
      </c>
      <c r="I122" s="6">
        <v>55549.87</v>
      </c>
    </row>
    <row r="123" spans="5:9" x14ac:dyDescent="0.25">
      <c r="E123">
        <v>10116</v>
      </c>
      <c r="F123" s="2">
        <v>42206.706377314818</v>
      </c>
      <c r="G123" t="s">
        <v>61</v>
      </c>
      <c r="H123" t="s">
        <v>120</v>
      </c>
      <c r="I123" s="6">
        <v>18071.060000000001</v>
      </c>
    </row>
    <row r="124" spans="5:9" x14ac:dyDescent="0.25">
      <c r="E124">
        <v>10117</v>
      </c>
      <c r="F124" s="2">
        <v>42233.145324074074</v>
      </c>
      <c r="G124" t="s">
        <v>17</v>
      </c>
      <c r="H124" t="s">
        <v>121</v>
      </c>
      <c r="I124" s="6">
        <v>65069.68</v>
      </c>
    </row>
    <row r="125" spans="5:9" x14ac:dyDescent="0.25">
      <c r="E125">
        <v>10118</v>
      </c>
      <c r="F125" s="2">
        <v>42227.479641203703</v>
      </c>
      <c r="G125" t="s">
        <v>29</v>
      </c>
      <c r="H125" t="s">
        <v>122</v>
      </c>
      <c r="I125" s="6">
        <v>70585.06</v>
      </c>
    </row>
    <row r="126" spans="5:9" x14ac:dyDescent="0.25">
      <c r="E126">
        <v>10119</v>
      </c>
      <c r="F126" s="2">
        <v>42326.942256944443</v>
      </c>
      <c r="G126" t="s">
        <v>11</v>
      </c>
      <c r="H126" t="s">
        <v>123</v>
      </c>
      <c r="I126" s="6">
        <v>75965.960000000006</v>
      </c>
    </row>
    <row r="127" spans="5:9" x14ac:dyDescent="0.25">
      <c r="E127">
        <v>10120</v>
      </c>
      <c r="F127" s="2">
        <v>42144.780810185184</v>
      </c>
      <c r="G127" t="s">
        <v>52</v>
      </c>
      <c r="H127" t="s">
        <v>124</v>
      </c>
      <c r="I127" s="6">
        <v>36787.279999999999</v>
      </c>
    </row>
    <row r="128" spans="5:9" x14ac:dyDescent="0.25">
      <c r="E128">
        <v>10121</v>
      </c>
      <c r="F128" s="2">
        <v>42323.21603009259</v>
      </c>
      <c r="G128" t="s">
        <v>45</v>
      </c>
      <c r="H128" t="s">
        <v>125</v>
      </c>
      <c r="I128" s="6">
        <v>44903.63</v>
      </c>
    </row>
    <row r="129" spans="5:9" x14ac:dyDescent="0.25">
      <c r="E129">
        <v>10122</v>
      </c>
      <c r="F129" s="2">
        <v>42128.832083333335</v>
      </c>
      <c r="G129" t="s">
        <v>52</v>
      </c>
      <c r="H129" t="s">
        <v>126</v>
      </c>
      <c r="I129" s="6">
        <v>24909.38</v>
      </c>
    </row>
    <row r="130" spans="5:9" x14ac:dyDescent="0.25">
      <c r="E130">
        <v>10123</v>
      </c>
      <c r="F130" s="2">
        <v>42006.784166666665</v>
      </c>
      <c r="G130" t="s">
        <v>5</v>
      </c>
      <c r="H130" t="s">
        <v>127</v>
      </c>
      <c r="I130" s="6">
        <v>97097.4</v>
      </c>
    </row>
    <row r="131" spans="5:9" x14ac:dyDescent="0.25">
      <c r="E131">
        <v>10124</v>
      </c>
      <c r="F131" s="2">
        <v>42129.010995370372</v>
      </c>
      <c r="G131" t="s">
        <v>38</v>
      </c>
      <c r="H131" t="s">
        <v>128</v>
      </c>
      <c r="I131" s="6">
        <v>93374.36</v>
      </c>
    </row>
    <row r="132" spans="5:9" x14ac:dyDescent="0.25">
      <c r="E132">
        <v>10125</v>
      </c>
      <c r="F132" s="2">
        <v>42290.804155092592</v>
      </c>
      <c r="G132" t="s">
        <v>9</v>
      </c>
      <c r="H132" t="s">
        <v>129</v>
      </c>
      <c r="I132" s="6">
        <v>19257.3</v>
      </c>
    </row>
    <row r="133" spans="5:9" x14ac:dyDescent="0.25">
      <c r="E133">
        <v>10126</v>
      </c>
      <c r="F133" s="2">
        <v>42276.449837962966</v>
      </c>
      <c r="G133" t="s">
        <v>9</v>
      </c>
      <c r="H133" t="s">
        <v>130</v>
      </c>
      <c r="I133" s="6">
        <v>94083.75</v>
      </c>
    </row>
    <row r="134" spans="5:9" x14ac:dyDescent="0.25">
      <c r="E134">
        <v>10127</v>
      </c>
      <c r="F134" s="2">
        <v>42339.974895833337</v>
      </c>
      <c r="G134" t="s">
        <v>45</v>
      </c>
      <c r="H134" t="s">
        <v>131</v>
      </c>
      <c r="I134" s="6">
        <v>44405.43</v>
      </c>
    </row>
    <row r="135" spans="5:9" x14ac:dyDescent="0.25">
      <c r="E135">
        <v>10128</v>
      </c>
      <c r="F135" s="2">
        <v>42145.642256944448</v>
      </c>
      <c r="G135" t="s">
        <v>45</v>
      </c>
      <c r="H135" t="s">
        <v>132</v>
      </c>
      <c r="I135" s="6">
        <v>98992.86</v>
      </c>
    </row>
    <row r="136" spans="5:9" x14ac:dyDescent="0.25">
      <c r="E136">
        <v>10129</v>
      </c>
      <c r="F136" s="2">
        <v>42056.562337962961</v>
      </c>
      <c r="G136" t="s">
        <v>17</v>
      </c>
      <c r="H136" t="s">
        <v>14</v>
      </c>
      <c r="I136" s="6">
        <v>60433.2</v>
      </c>
    </row>
    <row r="137" spans="5:9" x14ac:dyDescent="0.25">
      <c r="E137">
        <v>10130</v>
      </c>
      <c r="F137" s="2">
        <v>42284.983263888891</v>
      </c>
      <c r="G137" t="s">
        <v>35</v>
      </c>
      <c r="H137" t="s">
        <v>133</v>
      </c>
      <c r="I137" s="6">
        <v>18503.77</v>
      </c>
    </row>
    <row r="138" spans="5:9" x14ac:dyDescent="0.25">
      <c r="E138">
        <v>10131</v>
      </c>
      <c r="F138" s="2">
        <v>42039.070706018516</v>
      </c>
      <c r="G138" t="s">
        <v>35</v>
      </c>
      <c r="H138" t="s">
        <v>134</v>
      </c>
      <c r="I138" s="6">
        <v>15500.92</v>
      </c>
    </row>
    <row r="139" spans="5:9" x14ac:dyDescent="0.25">
      <c r="E139">
        <v>10132</v>
      </c>
      <c r="F139" s="2">
        <v>42358.32644675926</v>
      </c>
      <c r="G139" t="s">
        <v>61</v>
      </c>
      <c r="H139" t="s">
        <v>46</v>
      </c>
      <c r="I139" s="6">
        <v>52100.83</v>
      </c>
    </row>
    <row r="140" spans="5:9" x14ac:dyDescent="0.25">
      <c r="E140">
        <v>10133</v>
      </c>
      <c r="F140" s="2">
        <v>42062.985335648147</v>
      </c>
      <c r="G140" t="s">
        <v>61</v>
      </c>
      <c r="H140" t="s">
        <v>94</v>
      </c>
      <c r="I140" s="6">
        <v>90530.6</v>
      </c>
    </row>
    <row r="141" spans="5:9" x14ac:dyDescent="0.25">
      <c r="E141">
        <v>10134</v>
      </c>
      <c r="F141" s="2">
        <v>42141.296354166669</v>
      </c>
      <c r="G141" t="s">
        <v>52</v>
      </c>
      <c r="H141" t="s">
        <v>135</v>
      </c>
      <c r="I141" s="6">
        <v>21605.24</v>
      </c>
    </row>
    <row r="142" spans="5:9" x14ac:dyDescent="0.25">
      <c r="E142">
        <v>10135</v>
      </c>
      <c r="F142" s="2">
        <v>42087.552048611113</v>
      </c>
      <c r="G142" t="s">
        <v>26</v>
      </c>
      <c r="H142" t="s">
        <v>80</v>
      </c>
      <c r="I142" s="6">
        <v>14274.37</v>
      </c>
    </row>
    <row r="143" spans="5:9" x14ac:dyDescent="0.25">
      <c r="E143">
        <v>10136</v>
      </c>
      <c r="F143" s="2">
        <v>42037.802083333336</v>
      </c>
      <c r="G143" t="s">
        <v>66</v>
      </c>
      <c r="H143" t="s">
        <v>136</v>
      </c>
      <c r="I143" s="6">
        <v>79283.81</v>
      </c>
    </row>
    <row r="144" spans="5:9" x14ac:dyDescent="0.25">
      <c r="E144">
        <v>10137</v>
      </c>
      <c r="F144" s="2">
        <v>42208.430763888886</v>
      </c>
      <c r="G144" t="s">
        <v>7</v>
      </c>
      <c r="H144" t="s">
        <v>8</v>
      </c>
      <c r="I144" s="6">
        <v>45767.38</v>
      </c>
    </row>
    <row r="145" spans="5:9" x14ac:dyDescent="0.25">
      <c r="E145">
        <v>10138</v>
      </c>
      <c r="F145" s="2">
        <v>42146.975810185184</v>
      </c>
      <c r="G145" t="s">
        <v>66</v>
      </c>
      <c r="H145" t="s">
        <v>137</v>
      </c>
      <c r="I145" s="6">
        <v>82266.559999999998</v>
      </c>
    </row>
    <row r="146" spans="5:9" x14ac:dyDescent="0.25">
      <c r="E146">
        <v>10139</v>
      </c>
      <c r="F146" s="2">
        <v>42069.499641203707</v>
      </c>
      <c r="G146" t="s">
        <v>35</v>
      </c>
      <c r="H146" t="s">
        <v>138</v>
      </c>
      <c r="I146" s="6">
        <v>80637.320000000007</v>
      </c>
    </row>
    <row r="147" spans="5:9" x14ac:dyDescent="0.25">
      <c r="E147">
        <v>10140</v>
      </c>
      <c r="F147" s="2">
        <v>42117.169525462959</v>
      </c>
      <c r="G147" t="s">
        <v>5</v>
      </c>
      <c r="H147" t="s">
        <v>139</v>
      </c>
      <c r="I147" s="6">
        <v>40468.44</v>
      </c>
    </row>
    <row r="148" spans="5:9" x14ac:dyDescent="0.25">
      <c r="E148">
        <v>10141</v>
      </c>
      <c r="F148" s="2">
        <v>42107.288773148146</v>
      </c>
      <c r="G148" t="s">
        <v>61</v>
      </c>
      <c r="H148" t="s">
        <v>140</v>
      </c>
      <c r="I148" s="6">
        <v>91562.54</v>
      </c>
    </row>
    <row r="149" spans="5:9" x14ac:dyDescent="0.25">
      <c r="E149">
        <v>10142</v>
      </c>
      <c r="F149" s="2">
        <v>42028.034189814818</v>
      </c>
      <c r="G149" t="s">
        <v>26</v>
      </c>
      <c r="H149" t="s">
        <v>138</v>
      </c>
      <c r="I149" s="6">
        <v>82688.86</v>
      </c>
    </row>
    <row r="150" spans="5:9" x14ac:dyDescent="0.25">
      <c r="E150">
        <v>10143</v>
      </c>
      <c r="F150" s="2">
        <v>42136.310787037037</v>
      </c>
      <c r="G150" t="s">
        <v>61</v>
      </c>
      <c r="H150" t="s">
        <v>141</v>
      </c>
      <c r="I150" s="6">
        <v>43881.33</v>
      </c>
    </row>
    <row r="151" spans="5:9" x14ac:dyDescent="0.25">
      <c r="E151">
        <v>10144</v>
      </c>
      <c r="F151" s="2">
        <v>42054.364849537036</v>
      </c>
      <c r="G151" t="s">
        <v>52</v>
      </c>
      <c r="H151" t="s">
        <v>10</v>
      </c>
      <c r="I151" s="6">
        <v>59810.34</v>
      </c>
    </row>
    <row r="152" spans="5:9" x14ac:dyDescent="0.25">
      <c r="E152">
        <v>10145</v>
      </c>
      <c r="F152" s="2">
        <v>42271.113449074073</v>
      </c>
      <c r="G152" t="s">
        <v>26</v>
      </c>
      <c r="H152" t="s">
        <v>142</v>
      </c>
      <c r="I152" s="6">
        <v>26638.85</v>
      </c>
    </row>
    <row r="153" spans="5:9" x14ac:dyDescent="0.25">
      <c r="E153">
        <v>10146</v>
      </c>
      <c r="F153" s="2">
        <v>42067.472546296296</v>
      </c>
      <c r="G153" t="s">
        <v>66</v>
      </c>
      <c r="H153" t="s">
        <v>143</v>
      </c>
      <c r="I153" s="6">
        <v>81927.45</v>
      </c>
    </row>
    <row r="154" spans="5:9" x14ac:dyDescent="0.25">
      <c r="E154">
        <v>10147</v>
      </c>
      <c r="F154" s="2">
        <v>42017.940694444442</v>
      </c>
      <c r="G154" t="s">
        <v>35</v>
      </c>
      <c r="H154" t="s">
        <v>100</v>
      </c>
      <c r="I154" s="6">
        <v>92259.1</v>
      </c>
    </row>
    <row r="155" spans="5:9" x14ac:dyDescent="0.25">
      <c r="E155">
        <v>10148</v>
      </c>
      <c r="F155" s="2">
        <v>42130.316550925927</v>
      </c>
      <c r="G155" t="s">
        <v>38</v>
      </c>
      <c r="H155" t="s">
        <v>144</v>
      </c>
      <c r="I155" s="6">
        <v>23598.65</v>
      </c>
    </row>
    <row r="156" spans="5:9" x14ac:dyDescent="0.25">
      <c r="E156">
        <v>10149</v>
      </c>
      <c r="F156" s="2">
        <v>42351.664918981478</v>
      </c>
      <c r="G156" t="s">
        <v>26</v>
      </c>
      <c r="H156" t="s">
        <v>74</v>
      </c>
      <c r="I156" s="6">
        <v>88795.14</v>
      </c>
    </row>
    <row r="157" spans="5:9" x14ac:dyDescent="0.25">
      <c r="E157">
        <v>10150</v>
      </c>
      <c r="F157" s="2">
        <v>42162.050925925927</v>
      </c>
      <c r="G157" t="s">
        <v>7</v>
      </c>
      <c r="H157" t="s">
        <v>145</v>
      </c>
      <c r="I157" s="6">
        <v>66867.55</v>
      </c>
    </row>
    <row r="158" spans="5:9" x14ac:dyDescent="0.25">
      <c r="E158">
        <v>10151</v>
      </c>
      <c r="F158" s="2">
        <v>42137.294282407405</v>
      </c>
      <c r="G158" t="s">
        <v>29</v>
      </c>
      <c r="H158" t="s">
        <v>8</v>
      </c>
      <c r="I158" s="6">
        <v>57099.57</v>
      </c>
    </row>
    <row r="159" spans="5:9" x14ac:dyDescent="0.25">
      <c r="E159">
        <v>10152</v>
      </c>
      <c r="F159" s="2">
        <v>42291.441041666665</v>
      </c>
      <c r="G159" t="s">
        <v>9</v>
      </c>
      <c r="H159" t="s">
        <v>33</v>
      </c>
      <c r="I159" s="6">
        <v>79702.2</v>
      </c>
    </row>
    <row r="160" spans="5:9" x14ac:dyDescent="0.25">
      <c r="E160">
        <v>10153</v>
      </c>
      <c r="F160" s="2">
        <v>42158.099675925929</v>
      </c>
      <c r="G160" t="s">
        <v>45</v>
      </c>
      <c r="H160" t="s">
        <v>146</v>
      </c>
      <c r="I160" s="6">
        <v>44719.88</v>
      </c>
    </row>
    <row r="161" spans="5:9" x14ac:dyDescent="0.25">
      <c r="E161">
        <v>10154</v>
      </c>
      <c r="F161" s="2">
        <v>42321.933981481481</v>
      </c>
      <c r="G161" t="s">
        <v>13</v>
      </c>
      <c r="H161" t="s">
        <v>138</v>
      </c>
      <c r="I161" s="6">
        <v>71377.55</v>
      </c>
    </row>
    <row r="162" spans="5:9" x14ac:dyDescent="0.25">
      <c r="E162">
        <v>10155</v>
      </c>
      <c r="F162" s="2">
        <v>42044.270624999997</v>
      </c>
      <c r="G162" t="s">
        <v>35</v>
      </c>
      <c r="H162" t="s">
        <v>147</v>
      </c>
      <c r="I162" s="6">
        <v>46925.72</v>
      </c>
    </row>
    <row r="163" spans="5:9" x14ac:dyDescent="0.25">
      <c r="E163">
        <v>10156</v>
      </c>
      <c r="F163" s="2">
        <v>42090.084305555552</v>
      </c>
      <c r="G163" t="s">
        <v>23</v>
      </c>
      <c r="H163" t="s">
        <v>148</v>
      </c>
      <c r="I163" s="6">
        <v>73189.399999999994</v>
      </c>
    </row>
    <row r="164" spans="5:9" x14ac:dyDescent="0.25">
      <c r="E164">
        <v>10157</v>
      </c>
      <c r="F164" s="2">
        <v>42351.063449074078</v>
      </c>
      <c r="G164" t="s">
        <v>9</v>
      </c>
      <c r="H164" t="s">
        <v>149</v>
      </c>
      <c r="I164" s="6">
        <v>99574.98</v>
      </c>
    </row>
    <row r="165" spans="5:9" x14ac:dyDescent="0.25">
      <c r="E165">
        <v>10158</v>
      </c>
      <c r="F165" s="2">
        <v>42361.803738425922</v>
      </c>
      <c r="G165" t="s">
        <v>5</v>
      </c>
      <c r="H165" t="s">
        <v>150</v>
      </c>
      <c r="I165" s="6">
        <v>87402.01</v>
      </c>
    </row>
    <row r="166" spans="5:9" x14ac:dyDescent="0.25">
      <c r="E166">
        <v>10159</v>
      </c>
      <c r="F166" s="2">
        <v>42339.435486111113</v>
      </c>
      <c r="G166" t="s">
        <v>26</v>
      </c>
      <c r="H166" t="s">
        <v>124</v>
      </c>
      <c r="I166" s="6">
        <v>19841.189999999999</v>
      </c>
    </row>
    <row r="167" spans="5:9" x14ac:dyDescent="0.25">
      <c r="E167">
        <v>10160</v>
      </c>
      <c r="F167" s="2">
        <v>42277.457557870373</v>
      </c>
      <c r="G167" t="s">
        <v>26</v>
      </c>
      <c r="H167" t="s">
        <v>133</v>
      </c>
      <c r="I167" s="6">
        <v>4609.13</v>
      </c>
    </row>
    <row r="168" spans="5:9" x14ac:dyDescent="0.25">
      <c r="E168">
        <v>10161</v>
      </c>
      <c r="F168" s="2">
        <v>42179.616527777776</v>
      </c>
      <c r="G168" t="s">
        <v>29</v>
      </c>
      <c r="H168" t="s">
        <v>73</v>
      </c>
      <c r="I168" s="6">
        <v>78992.45</v>
      </c>
    </row>
    <row r="169" spans="5:9" x14ac:dyDescent="0.25">
      <c r="E169">
        <v>10162</v>
      </c>
      <c r="F169" s="2">
        <v>42274.562222222223</v>
      </c>
      <c r="G169" t="s">
        <v>52</v>
      </c>
      <c r="H169" t="s">
        <v>69</v>
      </c>
      <c r="I169" s="6">
        <v>18867.919999999998</v>
      </c>
    </row>
    <row r="170" spans="5:9" x14ac:dyDescent="0.25">
      <c r="E170">
        <v>10163</v>
      </c>
      <c r="F170" s="2">
        <v>42277.311550925922</v>
      </c>
      <c r="G170" t="s">
        <v>38</v>
      </c>
      <c r="H170" t="s">
        <v>34</v>
      </c>
      <c r="I170" s="6">
        <v>89616.8</v>
      </c>
    </row>
    <row r="171" spans="5:9" x14ac:dyDescent="0.25">
      <c r="E171">
        <v>10164</v>
      </c>
      <c r="F171" s="2">
        <v>42324.313935185186</v>
      </c>
      <c r="G171" t="s">
        <v>9</v>
      </c>
      <c r="H171" t="s">
        <v>151</v>
      </c>
      <c r="I171" s="6">
        <v>98745</v>
      </c>
    </row>
    <row r="172" spans="5:9" x14ac:dyDescent="0.25">
      <c r="E172">
        <v>10165</v>
      </c>
      <c r="F172" s="2">
        <v>42111.629131944443</v>
      </c>
      <c r="G172" t="s">
        <v>20</v>
      </c>
      <c r="H172" t="s">
        <v>152</v>
      </c>
      <c r="I172" s="6">
        <v>87702.65</v>
      </c>
    </row>
    <row r="173" spans="5:9" x14ac:dyDescent="0.25">
      <c r="E173">
        <v>10166</v>
      </c>
      <c r="F173" s="2">
        <v>42014.671851851854</v>
      </c>
      <c r="G173" t="s">
        <v>15</v>
      </c>
      <c r="H173" t="s">
        <v>153</v>
      </c>
      <c r="I173" s="6">
        <v>9953.73</v>
      </c>
    </row>
    <row r="174" spans="5:9" x14ac:dyDescent="0.25">
      <c r="E174">
        <v>10167</v>
      </c>
      <c r="F174" s="2">
        <v>42309.72383101852</v>
      </c>
      <c r="G174" t="s">
        <v>7</v>
      </c>
      <c r="H174" t="s">
        <v>12</v>
      </c>
      <c r="I174" s="6">
        <v>34394.47</v>
      </c>
    </row>
    <row r="175" spans="5:9" x14ac:dyDescent="0.25">
      <c r="E175">
        <v>10168</v>
      </c>
      <c r="F175" s="2">
        <v>42278.423321759263</v>
      </c>
      <c r="G175" t="s">
        <v>7</v>
      </c>
      <c r="H175" t="s">
        <v>67</v>
      </c>
      <c r="I175" s="6">
        <v>44224.53</v>
      </c>
    </row>
    <row r="176" spans="5:9" x14ac:dyDescent="0.25">
      <c r="E176">
        <v>10169</v>
      </c>
      <c r="F176" s="2">
        <v>42053.289826388886</v>
      </c>
      <c r="G176" t="s">
        <v>29</v>
      </c>
      <c r="H176" t="s">
        <v>65</v>
      </c>
      <c r="I176" s="6">
        <v>13227.97</v>
      </c>
    </row>
    <row r="177" spans="5:9" x14ac:dyDescent="0.25">
      <c r="E177">
        <v>10170</v>
      </c>
      <c r="F177" s="2">
        <v>42205.134687500002</v>
      </c>
      <c r="G177" t="s">
        <v>13</v>
      </c>
      <c r="H177" t="s">
        <v>24</v>
      </c>
      <c r="I177" s="6">
        <v>3653.83</v>
      </c>
    </row>
    <row r="178" spans="5:9" x14ac:dyDescent="0.25">
      <c r="E178">
        <v>10171</v>
      </c>
      <c r="F178" s="2">
        <v>42235.853136574071</v>
      </c>
      <c r="G178" t="s">
        <v>20</v>
      </c>
      <c r="H178" t="s">
        <v>154</v>
      </c>
      <c r="I178" s="6">
        <v>98239.09</v>
      </c>
    </row>
    <row r="179" spans="5:9" x14ac:dyDescent="0.25">
      <c r="E179">
        <v>10172</v>
      </c>
      <c r="F179" s="2">
        <v>42168.68167824074</v>
      </c>
      <c r="G179" t="s">
        <v>5</v>
      </c>
      <c r="H179" t="s">
        <v>155</v>
      </c>
      <c r="I179" s="6">
        <v>28037.18</v>
      </c>
    </row>
    <row r="180" spans="5:9" x14ac:dyDescent="0.25">
      <c r="E180">
        <v>10173</v>
      </c>
      <c r="F180" s="2">
        <v>42171.761307870373</v>
      </c>
      <c r="G180" t="s">
        <v>5</v>
      </c>
      <c r="H180" t="s">
        <v>80</v>
      </c>
      <c r="I180" s="6">
        <v>88155.96</v>
      </c>
    </row>
    <row r="181" spans="5:9" x14ac:dyDescent="0.25">
      <c r="E181">
        <v>10174</v>
      </c>
      <c r="F181" s="2">
        <v>42256.295613425929</v>
      </c>
      <c r="G181" t="s">
        <v>29</v>
      </c>
      <c r="H181" t="s">
        <v>115</v>
      </c>
      <c r="I181" s="6">
        <v>57506.07</v>
      </c>
    </row>
    <row r="182" spans="5:9" x14ac:dyDescent="0.25">
      <c r="E182">
        <v>10175</v>
      </c>
      <c r="F182" s="2">
        <v>42012.030844907407</v>
      </c>
      <c r="G182" t="s">
        <v>45</v>
      </c>
      <c r="H182" t="s">
        <v>156</v>
      </c>
      <c r="I182" s="6">
        <v>78980.649999999994</v>
      </c>
    </row>
    <row r="183" spans="5:9" x14ac:dyDescent="0.25">
      <c r="E183">
        <v>10176</v>
      </c>
      <c r="F183" s="2">
        <v>42364.742118055554</v>
      </c>
      <c r="G183" t="s">
        <v>26</v>
      </c>
      <c r="H183" t="s">
        <v>157</v>
      </c>
      <c r="I183" s="6">
        <v>86106.63</v>
      </c>
    </row>
    <row r="184" spans="5:9" x14ac:dyDescent="0.25">
      <c r="E184">
        <v>10177</v>
      </c>
      <c r="F184" s="2">
        <v>42357.362083333333</v>
      </c>
      <c r="G184" t="s">
        <v>20</v>
      </c>
      <c r="H184" t="s">
        <v>158</v>
      </c>
      <c r="I184" s="6">
        <v>73090.58</v>
      </c>
    </row>
    <row r="185" spans="5:9" x14ac:dyDescent="0.25">
      <c r="E185">
        <v>10178</v>
      </c>
      <c r="F185" s="2">
        <v>42123.773877314816</v>
      </c>
      <c r="G185" t="s">
        <v>40</v>
      </c>
      <c r="H185" t="s">
        <v>159</v>
      </c>
      <c r="I185" s="6">
        <v>40496.089999999997</v>
      </c>
    </row>
    <row r="186" spans="5:9" x14ac:dyDescent="0.25">
      <c r="E186">
        <v>10179</v>
      </c>
      <c r="F186" s="2">
        <v>42083.867523148147</v>
      </c>
      <c r="G186" t="s">
        <v>23</v>
      </c>
      <c r="H186" t="s">
        <v>160</v>
      </c>
      <c r="I186" s="6">
        <v>95430.8</v>
      </c>
    </row>
    <row r="187" spans="5:9" x14ac:dyDescent="0.25">
      <c r="E187">
        <v>10180</v>
      </c>
      <c r="F187" s="2">
        <v>42063.014884259261</v>
      </c>
      <c r="G187" t="s">
        <v>29</v>
      </c>
      <c r="H187" t="s">
        <v>161</v>
      </c>
      <c r="I187" s="6">
        <v>32740.46</v>
      </c>
    </row>
    <row r="188" spans="5:9" x14ac:dyDescent="0.25">
      <c r="E188">
        <v>10181</v>
      </c>
      <c r="F188" s="2">
        <v>42207.56113425926</v>
      </c>
      <c r="G188" t="s">
        <v>11</v>
      </c>
      <c r="H188" t="s">
        <v>162</v>
      </c>
      <c r="I188" s="6">
        <v>69232.63</v>
      </c>
    </row>
    <row r="189" spans="5:9" x14ac:dyDescent="0.25">
      <c r="E189">
        <v>10182</v>
      </c>
      <c r="F189" s="2">
        <v>42322.786574074074</v>
      </c>
      <c r="G189" t="s">
        <v>23</v>
      </c>
      <c r="H189" t="s">
        <v>103</v>
      </c>
      <c r="I189" s="6">
        <v>6833.71</v>
      </c>
    </row>
    <row r="190" spans="5:9" x14ac:dyDescent="0.25">
      <c r="E190">
        <v>10183</v>
      </c>
      <c r="F190" s="2">
        <v>42160.836041666669</v>
      </c>
      <c r="G190" t="s">
        <v>5</v>
      </c>
      <c r="H190" t="s">
        <v>163</v>
      </c>
      <c r="I190" s="6">
        <v>99604.64</v>
      </c>
    </row>
    <row r="191" spans="5:9" x14ac:dyDescent="0.25">
      <c r="E191">
        <v>10184</v>
      </c>
      <c r="F191" s="2">
        <v>42172.350162037037</v>
      </c>
      <c r="G191" t="s">
        <v>66</v>
      </c>
      <c r="H191" t="s">
        <v>152</v>
      </c>
      <c r="I191" s="6">
        <v>59905</v>
      </c>
    </row>
    <row r="192" spans="5:9" x14ac:dyDescent="0.25">
      <c r="E192">
        <v>10185</v>
      </c>
      <c r="F192" s="2">
        <v>42151.985185185185</v>
      </c>
      <c r="G192" t="s">
        <v>35</v>
      </c>
      <c r="H192" t="s">
        <v>164</v>
      </c>
      <c r="I192" s="6">
        <v>20315.599999999999</v>
      </c>
    </row>
    <row r="193" spans="5:9" x14ac:dyDescent="0.25">
      <c r="E193">
        <v>10186</v>
      </c>
      <c r="F193" s="2">
        <v>42256.632071759261</v>
      </c>
      <c r="G193" t="s">
        <v>20</v>
      </c>
      <c r="H193" t="s">
        <v>165</v>
      </c>
      <c r="I193" s="6">
        <v>73228.59</v>
      </c>
    </row>
    <row r="194" spans="5:9" x14ac:dyDescent="0.25">
      <c r="E194">
        <v>10187</v>
      </c>
      <c r="F194" s="2">
        <v>42311.420960648145</v>
      </c>
      <c r="G194" t="s">
        <v>20</v>
      </c>
      <c r="H194" t="s">
        <v>166</v>
      </c>
      <c r="I194" s="6">
        <v>19919.45</v>
      </c>
    </row>
    <row r="195" spans="5:9" x14ac:dyDescent="0.25">
      <c r="E195">
        <v>10188</v>
      </c>
      <c r="F195" s="2">
        <v>42361.497071759259</v>
      </c>
      <c r="G195" t="s">
        <v>15</v>
      </c>
      <c r="H195" t="s">
        <v>167</v>
      </c>
      <c r="I195" s="6">
        <v>47430.99</v>
      </c>
    </row>
    <row r="196" spans="5:9" x14ac:dyDescent="0.25">
      <c r="E196">
        <v>10189</v>
      </c>
      <c r="F196" s="2">
        <v>42333.170324074075</v>
      </c>
      <c r="G196" t="s">
        <v>5</v>
      </c>
      <c r="H196" t="s">
        <v>164</v>
      </c>
      <c r="I196" s="6">
        <v>40287.870000000003</v>
      </c>
    </row>
    <row r="197" spans="5:9" x14ac:dyDescent="0.25">
      <c r="E197">
        <v>10190</v>
      </c>
      <c r="F197" s="2">
        <v>42005.96402777778</v>
      </c>
      <c r="G197" t="s">
        <v>40</v>
      </c>
      <c r="H197" t="s">
        <v>122</v>
      </c>
      <c r="I197" s="6">
        <v>86129.63</v>
      </c>
    </row>
    <row r="198" spans="5:9" x14ac:dyDescent="0.25">
      <c r="E198">
        <v>10191</v>
      </c>
      <c r="F198" s="2">
        <v>42354.061157407406</v>
      </c>
      <c r="G198" t="s">
        <v>26</v>
      </c>
      <c r="H198" t="s">
        <v>168</v>
      </c>
      <c r="I198" s="6">
        <v>51398.98</v>
      </c>
    </row>
    <row r="199" spans="5:9" x14ac:dyDescent="0.25">
      <c r="E199">
        <v>10192</v>
      </c>
      <c r="F199" s="2">
        <v>42062.26358796296</v>
      </c>
      <c r="G199" t="s">
        <v>38</v>
      </c>
      <c r="H199" t="s">
        <v>169</v>
      </c>
      <c r="I199" s="6">
        <v>93942.7</v>
      </c>
    </row>
    <row r="200" spans="5:9" x14ac:dyDescent="0.25">
      <c r="E200">
        <v>10193</v>
      </c>
      <c r="F200" s="2">
        <v>42200.719976851855</v>
      </c>
      <c r="G200" t="s">
        <v>61</v>
      </c>
      <c r="H200" t="s">
        <v>170</v>
      </c>
      <c r="I200" s="6">
        <v>57744.91</v>
      </c>
    </row>
    <row r="201" spans="5:9" x14ac:dyDescent="0.25">
      <c r="E201">
        <v>10194</v>
      </c>
      <c r="F201" s="2">
        <v>42264.27140046296</v>
      </c>
      <c r="G201" t="s">
        <v>40</v>
      </c>
      <c r="H201" t="s">
        <v>81</v>
      </c>
      <c r="I201" s="6">
        <v>24068.81</v>
      </c>
    </row>
    <row r="202" spans="5:9" x14ac:dyDescent="0.25">
      <c r="E202">
        <v>10195</v>
      </c>
      <c r="F202" s="2">
        <v>42158.353344907409</v>
      </c>
      <c r="G202" t="s">
        <v>7</v>
      </c>
      <c r="H202" t="s">
        <v>31</v>
      </c>
      <c r="I202" s="6">
        <v>16817.849999999999</v>
      </c>
    </row>
    <row r="203" spans="5:9" x14ac:dyDescent="0.25">
      <c r="E203">
        <v>10196</v>
      </c>
      <c r="F203" s="2">
        <v>42206.888796296298</v>
      </c>
      <c r="G203" t="s">
        <v>66</v>
      </c>
      <c r="H203" t="s">
        <v>171</v>
      </c>
      <c r="I203" s="6">
        <v>3831</v>
      </c>
    </row>
    <row r="204" spans="5:9" x14ac:dyDescent="0.25">
      <c r="E204">
        <v>10197</v>
      </c>
      <c r="F204" s="2">
        <v>42074.874212962961</v>
      </c>
      <c r="G204" t="s">
        <v>29</v>
      </c>
      <c r="H204" t="s">
        <v>172</v>
      </c>
      <c r="I204" s="6">
        <v>29750.9</v>
      </c>
    </row>
    <row r="205" spans="5:9" x14ac:dyDescent="0.25">
      <c r="E205">
        <v>10198</v>
      </c>
      <c r="F205" s="2">
        <v>42281.239074074074</v>
      </c>
      <c r="G205" t="s">
        <v>13</v>
      </c>
      <c r="H205" t="s">
        <v>173</v>
      </c>
      <c r="I205" s="6">
        <v>6742.48</v>
      </c>
    </row>
    <row r="206" spans="5:9" x14ac:dyDescent="0.25">
      <c r="E206">
        <v>10199</v>
      </c>
      <c r="F206" s="2">
        <v>42030.84474537037</v>
      </c>
      <c r="G206" t="s">
        <v>17</v>
      </c>
      <c r="H206" t="s">
        <v>164</v>
      </c>
      <c r="I206" s="6">
        <v>99744.87</v>
      </c>
    </row>
    <row r="207" spans="5:9" x14ac:dyDescent="0.25">
      <c r="E207">
        <v>10200</v>
      </c>
      <c r="F207" s="2">
        <v>42342.320231481484</v>
      </c>
      <c r="G207" t="s">
        <v>40</v>
      </c>
      <c r="H207" t="s">
        <v>174</v>
      </c>
      <c r="I207" s="6">
        <v>63682.31</v>
      </c>
    </row>
    <row r="208" spans="5:9" x14ac:dyDescent="0.25">
      <c r="E208">
        <v>10201</v>
      </c>
      <c r="F208" s="2">
        <v>42101.101307870369</v>
      </c>
      <c r="G208" t="s">
        <v>9</v>
      </c>
      <c r="H208" t="s">
        <v>146</v>
      </c>
      <c r="I208" s="6">
        <v>5686.4</v>
      </c>
    </row>
    <row r="209" spans="5:9" x14ac:dyDescent="0.25">
      <c r="E209">
        <v>10202</v>
      </c>
      <c r="F209" s="2">
        <v>42080.640439814815</v>
      </c>
      <c r="G209" t="s">
        <v>17</v>
      </c>
      <c r="H209" t="s">
        <v>175</v>
      </c>
      <c r="I209" s="6">
        <v>13715.5</v>
      </c>
    </row>
    <row r="210" spans="5:9" x14ac:dyDescent="0.25">
      <c r="E210">
        <v>10203</v>
      </c>
      <c r="F210" s="2">
        <v>42317.394074074073</v>
      </c>
      <c r="G210" t="s">
        <v>35</v>
      </c>
      <c r="H210" t="s">
        <v>176</v>
      </c>
      <c r="I210" s="6">
        <v>85142.37</v>
      </c>
    </row>
    <row r="211" spans="5:9" x14ac:dyDescent="0.25">
      <c r="E211">
        <v>10204</v>
      </c>
      <c r="F211" s="2">
        <v>42320.52511574074</v>
      </c>
      <c r="G211" t="s">
        <v>20</v>
      </c>
      <c r="H211" t="s">
        <v>27</v>
      </c>
      <c r="I211" s="6">
        <v>64317.94</v>
      </c>
    </row>
    <row r="212" spans="5:9" x14ac:dyDescent="0.25">
      <c r="E212">
        <v>10205</v>
      </c>
      <c r="F212" s="2">
        <v>42137.448344907411</v>
      </c>
      <c r="G212" t="s">
        <v>45</v>
      </c>
      <c r="H212" t="s">
        <v>83</v>
      </c>
      <c r="I212" s="6">
        <v>59646.45</v>
      </c>
    </row>
    <row r="213" spans="5:9" x14ac:dyDescent="0.25">
      <c r="E213">
        <v>10206</v>
      </c>
      <c r="F213" s="2">
        <v>42331.425324074073</v>
      </c>
      <c r="G213" t="s">
        <v>29</v>
      </c>
      <c r="H213" t="s">
        <v>177</v>
      </c>
      <c r="I213" s="6">
        <v>35522.21</v>
      </c>
    </row>
    <row r="214" spans="5:9" x14ac:dyDescent="0.25">
      <c r="E214">
        <v>10207</v>
      </c>
      <c r="F214" s="2">
        <v>42211.965486111112</v>
      </c>
      <c r="G214" t="s">
        <v>52</v>
      </c>
      <c r="H214" t="s">
        <v>178</v>
      </c>
      <c r="I214" s="6">
        <v>49203.3</v>
      </c>
    </row>
    <row r="215" spans="5:9" x14ac:dyDescent="0.25">
      <c r="E215">
        <v>10208</v>
      </c>
      <c r="F215" s="2">
        <v>42170.725254629629</v>
      </c>
      <c r="G215" t="s">
        <v>61</v>
      </c>
      <c r="H215" t="s">
        <v>179</v>
      </c>
      <c r="I215" s="6">
        <v>49344.81</v>
      </c>
    </row>
    <row r="216" spans="5:9" x14ac:dyDescent="0.25">
      <c r="E216">
        <v>10209</v>
      </c>
      <c r="F216" s="2">
        <v>42309.134085648147</v>
      </c>
      <c r="G216" t="s">
        <v>7</v>
      </c>
      <c r="H216" t="s">
        <v>92</v>
      </c>
      <c r="I216" s="6">
        <v>47423.55</v>
      </c>
    </row>
    <row r="217" spans="5:9" x14ac:dyDescent="0.25">
      <c r="E217">
        <v>10210</v>
      </c>
      <c r="F217" s="2">
        <v>42186.803749999999</v>
      </c>
      <c r="G217" t="s">
        <v>52</v>
      </c>
      <c r="H217" t="s">
        <v>180</v>
      </c>
      <c r="I217" s="6">
        <v>6402.9</v>
      </c>
    </row>
    <row r="218" spans="5:9" x14ac:dyDescent="0.25">
      <c r="E218">
        <v>10211</v>
      </c>
      <c r="F218" s="2">
        <v>42261.528379629628</v>
      </c>
      <c r="G218" t="s">
        <v>11</v>
      </c>
      <c r="H218" t="s">
        <v>181</v>
      </c>
      <c r="I218" s="6">
        <v>80576.63</v>
      </c>
    </row>
    <row r="219" spans="5:9" x14ac:dyDescent="0.25">
      <c r="E219">
        <v>10212</v>
      </c>
      <c r="F219" s="2">
        <v>42220.998935185184</v>
      </c>
      <c r="G219" t="s">
        <v>23</v>
      </c>
      <c r="H219" t="s">
        <v>182</v>
      </c>
      <c r="I219" s="6">
        <v>41875.9</v>
      </c>
    </row>
    <row r="220" spans="5:9" x14ac:dyDescent="0.25">
      <c r="E220">
        <v>10213</v>
      </c>
      <c r="F220" s="2">
        <v>42300.559791666667</v>
      </c>
      <c r="G220" t="s">
        <v>35</v>
      </c>
      <c r="H220" t="s">
        <v>183</v>
      </c>
      <c r="I220" s="6">
        <v>79343.289999999994</v>
      </c>
    </row>
    <row r="221" spans="5:9" x14ac:dyDescent="0.25">
      <c r="E221">
        <v>10214</v>
      </c>
      <c r="F221" s="2">
        <v>42250.655798611115</v>
      </c>
      <c r="G221" t="s">
        <v>40</v>
      </c>
      <c r="H221" t="s">
        <v>184</v>
      </c>
      <c r="I221" s="6">
        <v>58990.99</v>
      </c>
    </row>
    <row r="222" spans="5:9" x14ac:dyDescent="0.25">
      <c r="E222">
        <v>10215</v>
      </c>
      <c r="F222" s="2">
        <v>42298.591145833336</v>
      </c>
      <c r="G222" t="s">
        <v>38</v>
      </c>
      <c r="H222" t="s">
        <v>185</v>
      </c>
      <c r="I222" s="6">
        <v>64364.31</v>
      </c>
    </row>
    <row r="223" spans="5:9" x14ac:dyDescent="0.25">
      <c r="E223">
        <v>10216</v>
      </c>
      <c r="F223" s="2">
        <v>42152.261435185188</v>
      </c>
      <c r="G223" t="s">
        <v>66</v>
      </c>
      <c r="H223" t="s">
        <v>93</v>
      </c>
      <c r="I223" s="6">
        <v>12183.09</v>
      </c>
    </row>
    <row r="224" spans="5:9" x14ac:dyDescent="0.25">
      <c r="E224">
        <v>10217</v>
      </c>
      <c r="F224" s="2">
        <v>42071.718518518515</v>
      </c>
      <c r="G224" t="s">
        <v>11</v>
      </c>
      <c r="H224" t="s">
        <v>186</v>
      </c>
      <c r="I224" s="6">
        <v>31802.11</v>
      </c>
    </row>
    <row r="225" spans="5:9" x14ac:dyDescent="0.25">
      <c r="E225">
        <v>10218</v>
      </c>
      <c r="F225" s="2">
        <v>42028.006898148145</v>
      </c>
      <c r="G225" t="s">
        <v>35</v>
      </c>
      <c r="H225" t="s">
        <v>48</v>
      </c>
      <c r="I225" s="6">
        <v>61175.27</v>
      </c>
    </row>
    <row r="226" spans="5:9" x14ac:dyDescent="0.25">
      <c r="E226">
        <v>10219</v>
      </c>
      <c r="F226" s="2">
        <v>42048.839895833335</v>
      </c>
      <c r="G226" t="s">
        <v>11</v>
      </c>
      <c r="H226" t="s">
        <v>152</v>
      </c>
      <c r="I226" s="6">
        <v>79728.38</v>
      </c>
    </row>
    <row r="227" spans="5:9" x14ac:dyDescent="0.25">
      <c r="E227">
        <v>10220</v>
      </c>
      <c r="F227" s="2">
        <v>42296.840613425928</v>
      </c>
      <c r="G227" t="s">
        <v>9</v>
      </c>
      <c r="H227" t="s">
        <v>187</v>
      </c>
      <c r="I227" s="6">
        <v>48209.75</v>
      </c>
    </row>
    <row r="228" spans="5:9" x14ac:dyDescent="0.25">
      <c r="E228">
        <v>10221</v>
      </c>
      <c r="F228" s="2">
        <v>42270.705335648148</v>
      </c>
      <c r="G228" t="s">
        <v>17</v>
      </c>
      <c r="H228" t="s">
        <v>188</v>
      </c>
      <c r="I228" s="6">
        <v>1699.21</v>
      </c>
    </row>
    <row r="229" spans="5:9" x14ac:dyDescent="0.25">
      <c r="E229">
        <v>10222</v>
      </c>
      <c r="F229" s="2">
        <v>42267.943611111114</v>
      </c>
      <c r="G229" t="s">
        <v>5</v>
      </c>
      <c r="H229" t="s">
        <v>189</v>
      </c>
      <c r="I229" s="6">
        <v>88786.47</v>
      </c>
    </row>
    <row r="230" spans="5:9" x14ac:dyDescent="0.25">
      <c r="E230">
        <v>10223</v>
      </c>
      <c r="F230" s="2">
        <v>42322.211076388892</v>
      </c>
      <c r="G230" t="s">
        <v>52</v>
      </c>
      <c r="H230" t="s">
        <v>190</v>
      </c>
      <c r="I230" s="6">
        <v>87089.919999999998</v>
      </c>
    </row>
    <row r="231" spans="5:9" x14ac:dyDescent="0.25">
      <c r="E231">
        <v>10224</v>
      </c>
      <c r="F231" s="2">
        <v>42024.640324074076</v>
      </c>
      <c r="G231" t="s">
        <v>61</v>
      </c>
      <c r="H231" t="s">
        <v>139</v>
      </c>
      <c r="I231" s="6">
        <v>96063.05</v>
      </c>
    </row>
    <row r="232" spans="5:9" x14ac:dyDescent="0.25">
      <c r="E232">
        <v>10225</v>
      </c>
      <c r="F232" s="2">
        <v>42096.952824074076</v>
      </c>
      <c r="G232" t="s">
        <v>29</v>
      </c>
      <c r="H232" t="s">
        <v>165</v>
      </c>
      <c r="I232" s="6">
        <v>58424.29</v>
      </c>
    </row>
    <row r="233" spans="5:9" x14ac:dyDescent="0.25">
      <c r="E233">
        <v>10226</v>
      </c>
      <c r="F233" s="2">
        <v>42014.241527777776</v>
      </c>
      <c r="G233" t="s">
        <v>61</v>
      </c>
      <c r="H233" t="s">
        <v>132</v>
      </c>
      <c r="I233" s="6">
        <v>92530.880000000005</v>
      </c>
    </row>
    <row r="234" spans="5:9" x14ac:dyDescent="0.25">
      <c r="E234">
        <v>10227</v>
      </c>
      <c r="F234" s="2">
        <v>42310.725324074076</v>
      </c>
      <c r="G234" t="s">
        <v>26</v>
      </c>
      <c r="H234" t="s">
        <v>191</v>
      </c>
      <c r="I234" s="6">
        <v>31142.19</v>
      </c>
    </row>
    <row r="235" spans="5:9" x14ac:dyDescent="0.25">
      <c r="E235">
        <v>10228</v>
      </c>
      <c r="F235" s="2">
        <v>42102.441076388888</v>
      </c>
      <c r="G235" t="s">
        <v>52</v>
      </c>
      <c r="H235" t="s">
        <v>31</v>
      </c>
      <c r="I235" s="6">
        <v>98439.56</v>
      </c>
    </row>
    <row r="236" spans="5:9" x14ac:dyDescent="0.25">
      <c r="E236">
        <v>10229</v>
      </c>
      <c r="F236" s="2">
        <v>42075.875092592592</v>
      </c>
      <c r="G236" t="s">
        <v>38</v>
      </c>
      <c r="H236" t="s">
        <v>192</v>
      </c>
      <c r="I236" s="6">
        <v>33588.519999999997</v>
      </c>
    </row>
    <row r="237" spans="5:9" x14ac:dyDescent="0.25">
      <c r="E237">
        <v>10230</v>
      </c>
      <c r="F237" s="2">
        <v>42159.768993055557</v>
      </c>
      <c r="G237" t="s">
        <v>26</v>
      </c>
      <c r="H237" t="s">
        <v>193</v>
      </c>
      <c r="I237" s="6">
        <v>14468.98</v>
      </c>
    </row>
    <row r="238" spans="5:9" x14ac:dyDescent="0.25">
      <c r="E238">
        <v>10231</v>
      </c>
      <c r="F238" s="2">
        <v>42304.578634259262</v>
      </c>
      <c r="G238" t="s">
        <v>45</v>
      </c>
      <c r="H238" t="s">
        <v>194</v>
      </c>
      <c r="I238" s="6">
        <v>91738.94</v>
      </c>
    </row>
    <row r="239" spans="5:9" x14ac:dyDescent="0.25">
      <c r="E239">
        <v>10232</v>
      </c>
      <c r="F239" s="2">
        <v>42043.957071759258</v>
      </c>
      <c r="G239" t="s">
        <v>52</v>
      </c>
      <c r="H239" t="s">
        <v>195</v>
      </c>
      <c r="I239" s="6">
        <v>71479.899999999994</v>
      </c>
    </row>
    <row r="240" spans="5:9" x14ac:dyDescent="0.25">
      <c r="E240">
        <v>10233</v>
      </c>
      <c r="F240" s="2">
        <v>42033.090486111112</v>
      </c>
      <c r="G240" t="s">
        <v>5</v>
      </c>
      <c r="H240" t="s">
        <v>159</v>
      </c>
      <c r="I240" s="6">
        <v>72730.559999999998</v>
      </c>
    </row>
    <row r="241" spans="5:9" x14ac:dyDescent="0.25">
      <c r="E241">
        <v>10234</v>
      </c>
      <c r="F241" s="2">
        <v>42079.133738425924</v>
      </c>
      <c r="G241" t="s">
        <v>13</v>
      </c>
      <c r="H241" t="s">
        <v>106</v>
      </c>
      <c r="I241" s="6">
        <v>51325.85</v>
      </c>
    </row>
    <row r="242" spans="5:9" x14ac:dyDescent="0.25">
      <c r="E242">
        <v>10235</v>
      </c>
      <c r="F242" s="2">
        <v>42078.232361111113</v>
      </c>
      <c r="G242" t="s">
        <v>13</v>
      </c>
      <c r="H242" t="s">
        <v>196</v>
      </c>
      <c r="I242" s="6">
        <v>33631.01</v>
      </c>
    </row>
    <row r="243" spans="5:9" x14ac:dyDescent="0.25">
      <c r="E243">
        <v>10236</v>
      </c>
      <c r="F243" s="2">
        <v>42117.427453703705</v>
      </c>
      <c r="G243" t="s">
        <v>7</v>
      </c>
      <c r="H243" t="s">
        <v>197</v>
      </c>
      <c r="I243" s="6">
        <v>26331.58</v>
      </c>
    </row>
    <row r="244" spans="5:9" x14ac:dyDescent="0.25">
      <c r="E244">
        <v>10237</v>
      </c>
      <c r="F244" s="2">
        <v>42152.436284722222</v>
      </c>
      <c r="G244" t="s">
        <v>61</v>
      </c>
      <c r="H244" t="s">
        <v>59</v>
      </c>
      <c r="I244" s="6">
        <v>67887.17</v>
      </c>
    </row>
    <row r="245" spans="5:9" x14ac:dyDescent="0.25">
      <c r="E245">
        <v>10238</v>
      </c>
      <c r="F245" s="2">
        <v>42032.453449074077</v>
      </c>
      <c r="G245" t="s">
        <v>52</v>
      </c>
      <c r="H245" t="s">
        <v>198</v>
      </c>
      <c r="I245" s="6">
        <v>71003.03</v>
      </c>
    </row>
    <row r="246" spans="5:9" x14ac:dyDescent="0.25">
      <c r="E246">
        <v>10239</v>
      </c>
      <c r="F246" s="2">
        <v>42068.855902777781</v>
      </c>
      <c r="G246" t="s">
        <v>11</v>
      </c>
      <c r="H246" t="s">
        <v>199</v>
      </c>
      <c r="I246" s="6">
        <v>20306.900000000001</v>
      </c>
    </row>
    <row r="247" spans="5:9" x14ac:dyDescent="0.25">
      <c r="E247">
        <v>10240</v>
      </c>
      <c r="F247" s="2">
        <v>42208.392997685187</v>
      </c>
      <c r="G247" t="s">
        <v>45</v>
      </c>
      <c r="H247" t="s">
        <v>200</v>
      </c>
      <c r="I247" s="6">
        <v>75274.23</v>
      </c>
    </row>
    <row r="248" spans="5:9" x14ac:dyDescent="0.25">
      <c r="E248">
        <v>10241</v>
      </c>
      <c r="F248" s="2">
        <v>42170.149212962962</v>
      </c>
      <c r="G248" t="s">
        <v>11</v>
      </c>
      <c r="H248" t="s">
        <v>151</v>
      </c>
      <c r="I248" s="6">
        <v>97532.14</v>
      </c>
    </row>
    <row r="249" spans="5:9" x14ac:dyDescent="0.25">
      <c r="E249">
        <v>10242</v>
      </c>
      <c r="F249" s="2">
        <v>42325.558576388888</v>
      </c>
      <c r="G249" t="s">
        <v>23</v>
      </c>
      <c r="H249" t="s">
        <v>112</v>
      </c>
      <c r="I249" s="6">
        <v>83291.679999999993</v>
      </c>
    </row>
    <row r="250" spans="5:9" x14ac:dyDescent="0.25">
      <c r="E250">
        <v>10243</v>
      </c>
      <c r="F250" s="2">
        <v>42141.338900462964</v>
      </c>
      <c r="G250" t="s">
        <v>23</v>
      </c>
      <c r="H250" t="s">
        <v>101</v>
      </c>
      <c r="I250" s="6">
        <v>92224.31</v>
      </c>
    </row>
    <row r="251" spans="5:9" x14ac:dyDescent="0.25">
      <c r="E251">
        <v>10244</v>
      </c>
      <c r="F251" s="2">
        <v>42163.588252314818</v>
      </c>
      <c r="G251" t="s">
        <v>45</v>
      </c>
      <c r="H251" t="s">
        <v>201</v>
      </c>
      <c r="I251" s="6">
        <v>47580.08</v>
      </c>
    </row>
    <row r="252" spans="5:9" x14ac:dyDescent="0.25">
      <c r="E252">
        <v>10245</v>
      </c>
      <c r="F252" s="2">
        <v>42281.839502314811</v>
      </c>
      <c r="G252" t="s">
        <v>15</v>
      </c>
      <c r="H252" t="s">
        <v>115</v>
      </c>
      <c r="I252" s="6">
        <v>82672.45</v>
      </c>
    </row>
    <row r="253" spans="5:9" x14ac:dyDescent="0.25">
      <c r="E253">
        <v>10246</v>
      </c>
      <c r="F253" s="2">
        <v>42305.965914351851</v>
      </c>
      <c r="G253" t="s">
        <v>23</v>
      </c>
      <c r="H253" t="s">
        <v>154</v>
      </c>
      <c r="I253" s="6">
        <v>97669.18</v>
      </c>
    </row>
    <row r="254" spans="5:9" x14ac:dyDescent="0.25">
      <c r="E254">
        <v>10247</v>
      </c>
      <c r="F254" s="2">
        <v>42286.89806712963</v>
      </c>
      <c r="G254" t="s">
        <v>7</v>
      </c>
      <c r="H254" t="s">
        <v>202</v>
      </c>
      <c r="I254" s="6">
        <v>38740.94</v>
      </c>
    </row>
    <row r="255" spans="5:9" x14ac:dyDescent="0.25">
      <c r="E255">
        <v>10248</v>
      </c>
      <c r="F255" s="2">
        <v>42117.056122685186</v>
      </c>
      <c r="G255" t="s">
        <v>38</v>
      </c>
      <c r="H255" t="s">
        <v>203</v>
      </c>
      <c r="I255" s="6">
        <v>70859.73</v>
      </c>
    </row>
    <row r="256" spans="5:9" x14ac:dyDescent="0.25">
      <c r="E256">
        <v>10249</v>
      </c>
      <c r="F256" s="2">
        <v>42115.652430555558</v>
      </c>
      <c r="G256" t="s">
        <v>17</v>
      </c>
      <c r="H256" t="s">
        <v>28</v>
      </c>
      <c r="I256" s="6">
        <v>39601.51</v>
      </c>
    </row>
    <row r="257" spans="5:9" x14ac:dyDescent="0.25">
      <c r="E257">
        <v>10250</v>
      </c>
      <c r="F257" s="2">
        <v>42329.222719907404</v>
      </c>
      <c r="G257" t="s">
        <v>40</v>
      </c>
      <c r="H257" t="s">
        <v>122</v>
      </c>
      <c r="I257" s="6">
        <v>28220.09</v>
      </c>
    </row>
    <row r="258" spans="5:9" x14ac:dyDescent="0.25">
      <c r="E258">
        <v>10251</v>
      </c>
      <c r="F258" s="2">
        <v>42248.221701388888</v>
      </c>
      <c r="G258" t="s">
        <v>9</v>
      </c>
      <c r="H258" t="s">
        <v>159</v>
      </c>
      <c r="I258" s="6">
        <v>42474.36</v>
      </c>
    </row>
    <row r="259" spans="5:9" x14ac:dyDescent="0.25">
      <c r="E259">
        <v>10252</v>
      </c>
      <c r="F259" s="2">
        <v>42088.522604166668</v>
      </c>
      <c r="G259" t="s">
        <v>40</v>
      </c>
      <c r="H259" t="s">
        <v>204</v>
      </c>
      <c r="I259" s="6">
        <v>45679.11</v>
      </c>
    </row>
    <row r="260" spans="5:9" x14ac:dyDescent="0.25">
      <c r="E260">
        <v>10253</v>
      </c>
      <c r="F260" s="2">
        <v>42348.246724537035</v>
      </c>
      <c r="G260" t="s">
        <v>35</v>
      </c>
      <c r="H260" t="s">
        <v>205</v>
      </c>
      <c r="I260" s="6">
        <v>75983.839999999997</v>
      </c>
    </row>
    <row r="261" spans="5:9" x14ac:dyDescent="0.25">
      <c r="E261">
        <v>10254</v>
      </c>
      <c r="F261" s="2">
        <v>42029.56355324074</v>
      </c>
      <c r="G261" t="s">
        <v>7</v>
      </c>
      <c r="H261" t="s">
        <v>125</v>
      </c>
      <c r="I261" s="6">
        <v>30109.03</v>
      </c>
    </row>
    <row r="262" spans="5:9" x14ac:dyDescent="0.25">
      <c r="E262">
        <v>10255</v>
      </c>
      <c r="F262" s="2">
        <v>42311.213680555556</v>
      </c>
      <c r="G262" t="s">
        <v>26</v>
      </c>
      <c r="H262" t="s">
        <v>43</v>
      </c>
      <c r="I262" s="6">
        <v>47740.65</v>
      </c>
    </row>
    <row r="263" spans="5:9" x14ac:dyDescent="0.25">
      <c r="E263">
        <v>10256</v>
      </c>
      <c r="F263" s="2">
        <v>42013.605219907404</v>
      </c>
      <c r="G263" t="s">
        <v>17</v>
      </c>
      <c r="H263" t="s">
        <v>206</v>
      </c>
      <c r="I263" s="6">
        <v>31311.81</v>
      </c>
    </row>
    <row r="264" spans="5:9" x14ac:dyDescent="0.25">
      <c r="E264">
        <v>10257</v>
      </c>
      <c r="F264" s="2">
        <v>42336.390659722223</v>
      </c>
      <c r="G264" t="s">
        <v>40</v>
      </c>
      <c r="H264" t="s">
        <v>151</v>
      </c>
      <c r="I264" s="6">
        <v>2400.84</v>
      </c>
    </row>
    <row r="265" spans="5:9" x14ac:dyDescent="0.25">
      <c r="E265">
        <v>10258</v>
      </c>
      <c r="F265" s="2">
        <v>42300.707303240742</v>
      </c>
      <c r="G265" t="s">
        <v>15</v>
      </c>
      <c r="H265" t="s">
        <v>207</v>
      </c>
      <c r="I265" s="6">
        <v>49580.01</v>
      </c>
    </row>
    <row r="266" spans="5:9" x14ac:dyDescent="0.25">
      <c r="E266">
        <v>10259</v>
      </c>
      <c r="F266" s="2">
        <v>42107.148599537039</v>
      </c>
      <c r="G266" t="s">
        <v>9</v>
      </c>
      <c r="H266" t="s">
        <v>208</v>
      </c>
      <c r="I266" s="6">
        <v>73734.179999999993</v>
      </c>
    </row>
    <row r="267" spans="5:9" x14ac:dyDescent="0.25">
      <c r="E267">
        <v>10260</v>
      </c>
      <c r="F267" s="2">
        <v>42093.150810185187</v>
      </c>
      <c r="G267" t="s">
        <v>17</v>
      </c>
      <c r="H267" t="s">
        <v>209</v>
      </c>
      <c r="I267" s="6">
        <v>37677.360000000001</v>
      </c>
    </row>
    <row r="268" spans="5:9" x14ac:dyDescent="0.25">
      <c r="E268">
        <v>10261</v>
      </c>
      <c r="F268" s="2">
        <v>42340.909351851849</v>
      </c>
      <c r="G268" t="s">
        <v>40</v>
      </c>
      <c r="H268" t="s">
        <v>210</v>
      </c>
      <c r="I268" s="6">
        <v>65705</v>
      </c>
    </row>
    <row r="269" spans="5:9" x14ac:dyDescent="0.25">
      <c r="E269">
        <v>10262</v>
      </c>
      <c r="F269" s="2">
        <v>42044.311608796299</v>
      </c>
      <c r="G269" t="s">
        <v>45</v>
      </c>
      <c r="H269" t="s">
        <v>211</v>
      </c>
      <c r="I269" s="6">
        <v>22169.97</v>
      </c>
    </row>
    <row r="270" spans="5:9" x14ac:dyDescent="0.25">
      <c r="E270">
        <v>10263</v>
      </c>
      <c r="F270" s="2">
        <v>42363.976909722223</v>
      </c>
      <c r="G270" t="s">
        <v>9</v>
      </c>
      <c r="H270" t="s">
        <v>60</v>
      </c>
      <c r="I270" s="6">
        <v>48676.78</v>
      </c>
    </row>
    <row r="271" spans="5:9" x14ac:dyDescent="0.25">
      <c r="E271">
        <v>10264</v>
      </c>
      <c r="F271" s="2">
        <v>42132.565312500003</v>
      </c>
      <c r="G271" t="s">
        <v>5</v>
      </c>
      <c r="H271" t="s">
        <v>212</v>
      </c>
      <c r="I271" s="6">
        <v>35134.639999999999</v>
      </c>
    </row>
    <row r="272" spans="5:9" x14ac:dyDescent="0.25">
      <c r="E272">
        <v>10265</v>
      </c>
      <c r="F272" s="2">
        <v>42239.64366898148</v>
      </c>
      <c r="G272" t="s">
        <v>61</v>
      </c>
      <c r="H272" t="s">
        <v>46</v>
      </c>
      <c r="I272" s="6">
        <v>12468.87</v>
      </c>
    </row>
    <row r="273" spans="5:9" x14ac:dyDescent="0.25">
      <c r="E273">
        <v>10266</v>
      </c>
      <c r="F273" s="2">
        <v>42114.604398148149</v>
      </c>
      <c r="G273" t="s">
        <v>7</v>
      </c>
      <c r="H273" t="s">
        <v>181</v>
      </c>
      <c r="I273" s="6">
        <v>37009.550000000003</v>
      </c>
    </row>
    <row r="274" spans="5:9" x14ac:dyDescent="0.25">
      <c r="E274">
        <v>10267</v>
      </c>
      <c r="F274" s="2">
        <v>42227.081921296296</v>
      </c>
      <c r="G274" t="s">
        <v>29</v>
      </c>
      <c r="H274" t="s">
        <v>37</v>
      </c>
      <c r="I274" s="6">
        <v>55749.25</v>
      </c>
    </row>
    <row r="275" spans="5:9" x14ac:dyDescent="0.25">
      <c r="E275">
        <v>10268</v>
      </c>
      <c r="F275" s="2">
        <v>42037.713750000003</v>
      </c>
      <c r="G275" t="s">
        <v>45</v>
      </c>
      <c r="H275" t="s">
        <v>213</v>
      </c>
      <c r="I275" s="6">
        <v>53833.38</v>
      </c>
    </row>
    <row r="276" spans="5:9" x14ac:dyDescent="0.25">
      <c r="E276">
        <v>10269</v>
      </c>
      <c r="F276" s="2">
        <v>42282.825462962966</v>
      </c>
      <c r="G276" t="s">
        <v>26</v>
      </c>
      <c r="H276" t="s">
        <v>183</v>
      </c>
      <c r="I276" s="6">
        <v>42976.34</v>
      </c>
    </row>
    <row r="277" spans="5:9" x14ac:dyDescent="0.25">
      <c r="E277">
        <v>10270</v>
      </c>
      <c r="F277" s="2">
        <v>42259.152662037035</v>
      </c>
      <c r="G277" t="s">
        <v>11</v>
      </c>
      <c r="H277" t="s">
        <v>214</v>
      </c>
      <c r="I277" s="6">
        <v>4643.0600000000004</v>
      </c>
    </row>
    <row r="278" spans="5:9" x14ac:dyDescent="0.25">
      <c r="E278">
        <v>10271</v>
      </c>
      <c r="F278" s="2">
        <v>42151.075995370367</v>
      </c>
      <c r="G278" t="s">
        <v>35</v>
      </c>
      <c r="H278" t="s">
        <v>215</v>
      </c>
      <c r="I278" s="6">
        <v>41174.410000000003</v>
      </c>
    </row>
    <row r="279" spans="5:9" x14ac:dyDescent="0.25">
      <c r="E279">
        <v>10272</v>
      </c>
      <c r="F279" s="2">
        <v>42221.901319444441</v>
      </c>
      <c r="G279" t="s">
        <v>52</v>
      </c>
      <c r="H279" t="s">
        <v>151</v>
      </c>
      <c r="I279" s="6">
        <v>23346.82</v>
      </c>
    </row>
    <row r="280" spans="5:9" x14ac:dyDescent="0.25">
      <c r="E280">
        <v>10273</v>
      </c>
      <c r="F280" s="2">
        <v>42233.791608796295</v>
      </c>
      <c r="G280" t="s">
        <v>29</v>
      </c>
      <c r="H280" t="s">
        <v>57</v>
      </c>
      <c r="I280" s="6">
        <v>69618.2</v>
      </c>
    </row>
    <row r="281" spans="5:9" x14ac:dyDescent="0.25">
      <c r="E281">
        <v>10274</v>
      </c>
      <c r="F281" s="2">
        <v>42214.276550925926</v>
      </c>
      <c r="G281" t="s">
        <v>13</v>
      </c>
      <c r="H281" t="s">
        <v>216</v>
      </c>
      <c r="I281" s="6">
        <v>1843.53</v>
      </c>
    </row>
    <row r="282" spans="5:9" x14ac:dyDescent="0.25">
      <c r="E282">
        <v>10275</v>
      </c>
      <c r="F282" s="2">
        <v>42312.717037037037</v>
      </c>
      <c r="G282" t="s">
        <v>13</v>
      </c>
      <c r="H282" t="s">
        <v>46</v>
      </c>
      <c r="I282" s="6">
        <v>19868.03</v>
      </c>
    </row>
    <row r="283" spans="5:9" x14ac:dyDescent="0.25">
      <c r="E283">
        <v>10276</v>
      </c>
      <c r="F283" s="2">
        <v>42045.121006944442</v>
      </c>
      <c r="G283" t="s">
        <v>35</v>
      </c>
      <c r="H283" t="s">
        <v>217</v>
      </c>
      <c r="I283" s="6">
        <v>85603.24</v>
      </c>
    </row>
    <row r="284" spans="5:9" x14ac:dyDescent="0.25">
      <c r="E284">
        <v>10277</v>
      </c>
      <c r="F284" s="2">
        <v>42346.142048611109</v>
      </c>
      <c r="G284" t="s">
        <v>38</v>
      </c>
      <c r="H284" t="s">
        <v>132</v>
      </c>
      <c r="I284" s="6">
        <v>66916.56</v>
      </c>
    </row>
    <row r="285" spans="5:9" x14ac:dyDescent="0.25">
      <c r="E285">
        <v>10278</v>
      </c>
      <c r="F285" s="2">
        <v>42091.243356481478</v>
      </c>
      <c r="G285" t="s">
        <v>38</v>
      </c>
      <c r="H285" t="s">
        <v>91</v>
      </c>
      <c r="I285" s="6">
        <v>7514.67</v>
      </c>
    </row>
    <row r="286" spans="5:9" x14ac:dyDescent="0.25">
      <c r="E286">
        <v>10279</v>
      </c>
      <c r="F286" s="2">
        <v>42239.767962962964</v>
      </c>
      <c r="G286" t="s">
        <v>17</v>
      </c>
      <c r="H286" t="s">
        <v>57</v>
      </c>
      <c r="I286" s="6">
        <v>3023.13</v>
      </c>
    </row>
    <row r="287" spans="5:9" x14ac:dyDescent="0.25">
      <c r="E287">
        <v>10280</v>
      </c>
      <c r="F287" s="2">
        <v>42229.380185185182</v>
      </c>
      <c r="G287" t="s">
        <v>29</v>
      </c>
      <c r="H287" t="s">
        <v>218</v>
      </c>
      <c r="I287" s="6">
        <v>85252.21</v>
      </c>
    </row>
    <row r="288" spans="5:9" x14ac:dyDescent="0.25">
      <c r="E288">
        <v>10281</v>
      </c>
      <c r="F288" s="2">
        <v>42157.600393518522</v>
      </c>
      <c r="G288" t="s">
        <v>38</v>
      </c>
      <c r="H288" t="s">
        <v>219</v>
      </c>
      <c r="I288" s="6">
        <v>28480.73</v>
      </c>
    </row>
    <row r="289" spans="5:9" x14ac:dyDescent="0.25">
      <c r="E289">
        <v>10282</v>
      </c>
      <c r="F289" s="2">
        <v>42025.141250000001</v>
      </c>
      <c r="G289" t="s">
        <v>17</v>
      </c>
      <c r="H289" t="s">
        <v>186</v>
      </c>
      <c r="I289" s="6">
        <v>90475.86</v>
      </c>
    </row>
    <row r="290" spans="5:9" x14ac:dyDescent="0.25">
      <c r="E290">
        <v>10283</v>
      </c>
      <c r="F290" s="2">
        <v>42209.98537037037</v>
      </c>
      <c r="G290" t="s">
        <v>7</v>
      </c>
      <c r="H290" t="s">
        <v>220</v>
      </c>
      <c r="I290" s="6">
        <v>3492.97</v>
      </c>
    </row>
    <row r="291" spans="5:9" x14ac:dyDescent="0.25">
      <c r="E291">
        <v>10284</v>
      </c>
      <c r="F291" s="2">
        <v>42108.579756944448</v>
      </c>
      <c r="G291" t="s">
        <v>7</v>
      </c>
      <c r="H291" t="s">
        <v>31</v>
      </c>
      <c r="I291" s="6">
        <v>45466.01</v>
      </c>
    </row>
    <row r="292" spans="5:9" x14ac:dyDescent="0.25">
      <c r="E292">
        <v>10285</v>
      </c>
      <c r="F292" s="2">
        <v>42267.816504629627</v>
      </c>
      <c r="G292" t="s">
        <v>29</v>
      </c>
      <c r="H292" t="s">
        <v>145</v>
      </c>
      <c r="I292" s="6">
        <v>61229.97</v>
      </c>
    </row>
    <row r="293" spans="5:9" x14ac:dyDescent="0.25">
      <c r="E293">
        <v>10286</v>
      </c>
      <c r="F293" s="2">
        <v>42094.447731481479</v>
      </c>
      <c r="G293" t="s">
        <v>45</v>
      </c>
      <c r="H293" t="s">
        <v>106</v>
      </c>
      <c r="I293" s="6">
        <v>94980.42</v>
      </c>
    </row>
    <row r="294" spans="5:9" x14ac:dyDescent="0.25">
      <c r="E294">
        <v>10287</v>
      </c>
      <c r="F294" s="2">
        <v>42234.742002314815</v>
      </c>
      <c r="G294" t="s">
        <v>40</v>
      </c>
      <c r="H294" t="s">
        <v>127</v>
      </c>
      <c r="I294" s="6">
        <v>14934.27</v>
      </c>
    </row>
    <row r="295" spans="5:9" x14ac:dyDescent="0.25">
      <c r="E295">
        <v>10288</v>
      </c>
      <c r="F295" s="2">
        <v>42236.37709490741</v>
      </c>
      <c r="G295" t="s">
        <v>45</v>
      </c>
      <c r="H295" t="s">
        <v>32</v>
      </c>
      <c r="I295" s="6">
        <v>44538.58</v>
      </c>
    </row>
    <row r="296" spans="5:9" x14ac:dyDescent="0.25">
      <c r="E296">
        <v>10289</v>
      </c>
      <c r="F296" s="2">
        <v>42037.476307870369</v>
      </c>
      <c r="G296" t="s">
        <v>9</v>
      </c>
      <c r="H296" t="s">
        <v>221</v>
      </c>
      <c r="I296" s="6">
        <v>85438.81</v>
      </c>
    </row>
    <row r="297" spans="5:9" x14ac:dyDescent="0.25">
      <c r="E297">
        <v>10290</v>
      </c>
      <c r="F297" s="2">
        <v>42006.394548611112</v>
      </c>
      <c r="G297" t="s">
        <v>20</v>
      </c>
      <c r="H297" t="s">
        <v>81</v>
      </c>
      <c r="I297" s="6">
        <v>84860.76</v>
      </c>
    </row>
    <row r="298" spans="5:9" x14ac:dyDescent="0.25">
      <c r="E298">
        <v>10291</v>
      </c>
      <c r="F298" s="2">
        <v>42178.881493055553</v>
      </c>
      <c r="G298" t="s">
        <v>26</v>
      </c>
      <c r="H298" t="s">
        <v>41</v>
      </c>
      <c r="I298" s="6">
        <v>10861.98</v>
      </c>
    </row>
    <row r="299" spans="5:9" x14ac:dyDescent="0.25">
      <c r="E299">
        <v>10292</v>
      </c>
      <c r="F299" s="2">
        <v>42043.670914351853</v>
      </c>
      <c r="G299" t="s">
        <v>66</v>
      </c>
      <c r="H299" t="s">
        <v>42</v>
      </c>
      <c r="I299" s="6">
        <v>51895.29</v>
      </c>
    </row>
    <row r="300" spans="5:9" x14ac:dyDescent="0.25">
      <c r="E300">
        <v>10293</v>
      </c>
      <c r="F300" s="2">
        <v>42215.362013888887</v>
      </c>
      <c r="G300" t="s">
        <v>9</v>
      </c>
      <c r="H300" t="s">
        <v>155</v>
      </c>
      <c r="I300" s="6">
        <v>38329.29</v>
      </c>
    </row>
    <row r="301" spans="5:9" x14ac:dyDescent="0.25">
      <c r="E301">
        <v>10294</v>
      </c>
      <c r="F301" s="2">
        <v>42089.886979166666</v>
      </c>
      <c r="G301" t="s">
        <v>20</v>
      </c>
      <c r="H301" t="s">
        <v>222</v>
      </c>
      <c r="I301" s="6">
        <v>67639.55</v>
      </c>
    </row>
    <row r="302" spans="5:9" x14ac:dyDescent="0.25">
      <c r="E302">
        <v>10295</v>
      </c>
      <c r="F302" s="2">
        <v>42036.932962962965</v>
      </c>
      <c r="G302" t="s">
        <v>13</v>
      </c>
      <c r="H302" t="s">
        <v>95</v>
      </c>
      <c r="I302" s="6">
        <v>69793.45</v>
      </c>
    </row>
    <row r="303" spans="5:9" x14ac:dyDescent="0.25">
      <c r="E303">
        <v>10296</v>
      </c>
      <c r="F303" s="2">
        <v>42057.406597222223</v>
      </c>
      <c r="G303" t="s">
        <v>20</v>
      </c>
      <c r="H303" t="s">
        <v>185</v>
      </c>
      <c r="I303" s="6">
        <v>76472.55</v>
      </c>
    </row>
    <row r="304" spans="5:9" x14ac:dyDescent="0.25">
      <c r="E304">
        <v>10297</v>
      </c>
      <c r="F304" s="2">
        <v>42229.116539351853</v>
      </c>
      <c r="G304" t="s">
        <v>35</v>
      </c>
      <c r="H304" t="s">
        <v>203</v>
      </c>
      <c r="I304" s="6">
        <v>62249.86</v>
      </c>
    </row>
    <row r="305" spans="5:9" x14ac:dyDescent="0.25">
      <c r="E305">
        <v>10298</v>
      </c>
      <c r="F305" s="2">
        <v>42034.841307870367</v>
      </c>
      <c r="G305" t="s">
        <v>23</v>
      </c>
      <c r="H305" t="s">
        <v>223</v>
      </c>
      <c r="I305" s="6">
        <v>14353.59</v>
      </c>
    </row>
    <row r="306" spans="5:9" x14ac:dyDescent="0.25">
      <c r="E306">
        <v>10299</v>
      </c>
      <c r="F306" s="2">
        <v>42143.946469907409</v>
      </c>
      <c r="G306" t="s">
        <v>23</v>
      </c>
      <c r="H306" t="s">
        <v>224</v>
      </c>
      <c r="I306" s="6">
        <v>43694.99</v>
      </c>
    </row>
    <row r="307" spans="5:9" x14ac:dyDescent="0.25">
      <c r="E307">
        <v>10300</v>
      </c>
      <c r="F307" s="2">
        <v>42337.681516203702</v>
      </c>
      <c r="G307" t="s">
        <v>29</v>
      </c>
      <c r="H307" t="s">
        <v>225</v>
      </c>
      <c r="I307" s="6">
        <v>98216.79</v>
      </c>
    </row>
    <row r="308" spans="5:9" x14ac:dyDescent="0.25">
      <c r="E308">
        <v>10301</v>
      </c>
      <c r="F308" s="2">
        <v>42245.04787037037</v>
      </c>
      <c r="G308" t="s">
        <v>26</v>
      </c>
      <c r="H308" t="s">
        <v>226</v>
      </c>
      <c r="I308" s="6">
        <v>83821.09</v>
      </c>
    </row>
    <row r="309" spans="5:9" x14ac:dyDescent="0.25">
      <c r="E309">
        <v>10302</v>
      </c>
      <c r="F309" s="2">
        <v>42303.804479166669</v>
      </c>
      <c r="G309" t="s">
        <v>5</v>
      </c>
      <c r="H309" t="s">
        <v>138</v>
      </c>
      <c r="I309" s="6">
        <v>84708.800000000003</v>
      </c>
    </row>
    <row r="310" spans="5:9" x14ac:dyDescent="0.25">
      <c r="E310">
        <v>10303</v>
      </c>
      <c r="F310" s="2">
        <v>42186.452523148146</v>
      </c>
      <c r="G310" t="s">
        <v>23</v>
      </c>
      <c r="H310" t="s">
        <v>88</v>
      </c>
      <c r="I310" s="6">
        <v>54487.53</v>
      </c>
    </row>
    <row r="311" spans="5:9" x14ac:dyDescent="0.25">
      <c r="E311">
        <v>10304</v>
      </c>
      <c r="F311" s="2">
        <v>42098.792291666665</v>
      </c>
      <c r="G311" t="s">
        <v>45</v>
      </c>
      <c r="H311" t="s">
        <v>227</v>
      </c>
      <c r="I311" s="6">
        <v>23231.25</v>
      </c>
    </row>
    <row r="312" spans="5:9" x14ac:dyDescent="0.25">
      <c r="E312">
        <v>10305</v>
      </c>
      <c r="F312" s="2">
        <v>42351.888599537036</v>
      </c>
      <c r="G312" t="s">
        <v>9</v>
      </c>
      <c r="H312" t="s">
        <v>228</v>
      </c>
      <c r="I312" s="6">
        <v>52176.62</v>
      </c>
    </row>
    <row r="313" spans="5:9" x14ac:dyDescent="0.25">
      <c r="E313">
        <v>10306</v>
      </c>
      <c r="F313" s="2">
        <v>42067.334826388891</v>
      </c>
      <c r="G313" t="s">
        <v>45</v>
      </c>
      <c r="H313" t="s">
        <v>229</v>
      </c>
      <c r="I313" s="6">
        <v>95628.26</v>
      </c>
    </row>
    <row r="314" spans="5:9" x14ac:dyDescent="0.25">
      <c r="E314">
        <v>10307</v>
      </c>
      <c r="F314" s="2">
        <v>42223.568298611113</v>
      </c>
      <c r="G314" t="s">
        <v>40</v>
      </c>
      <c r="H314" t="s">
        <v>230</v>
      </c>
      <c r="I314" s="6">
        <v>49626.61</v>
      </c>
    </row>
    <row r="315" spans="5:9" x14ac:dyDescent="0.25">
      <c r="E315">
        <v>10308</v>
      </c>
      <c r="F315" s="2">
        <v>42187.463368055556</v>
      </c>
      <c r="G315" t="s">
        <v>7</v>
      </c>
      <c r="H315" t="s">
        <v>78</v>
      </c>
      <c r="I315" s="6">
        <v>29881.42</v>
      </c>
    </row>
    <row r="316" spans="5:9" x14ac:dyDescent="0.25">
      <c r="E316">
        <v>10309</v>
      </c>
      <c r="F316" s="2">
        <v>42144.449675925927</v>
      </c>
      <c r="G316" t="s">
        <v>52</v>
      </c>
      <c r="H316" t="s">
        <v>231</v>
      </c>
      <c r="I316" s="6">
        <v>59824.17</v>
      </c>
    </row>
    <row r="317" spans="5:9" x14ac:dyDescent="0.25">
      <c r="E317">
        <v>10310</v>
      </c>
      <c r="F317" s="2">
        <v>42051.077800925923</v>
      </c>
      <c r="G317" t="s">
        <v>9</v>
      </c>
      <c r="H317" t="s">
        <v>25</v>
      </c>
      <c r="I317" s="6">
        <v>93427.18</v>
      </c>
    </row>
    <row r="318" spans="5:9" x14ac:dyDescent="0.25">
      <c r="E318">
        <v>10311</v>
      </c>
      <c r="F318" s="2">
        <v>42267.273449074077</v>
      </c>
      <c r="G318" t="s">
        <v>45</v>
      </c>
      <c r="H318" t="s">
        <v>232</v>
      </c>
      <c r="I318" s="6">
        <v>23345.54</v>
      </c>
    </row>
    <row r="319" spans="5:9" x14ac:dyDescent="0.25">
      <c r="E319">
        <v>10312</v>
      </c>
      <c r="F319" s="2">
        <v>42319.850381944445</v>
      </c>
      <c r="G319" t="s">
        <v>13</v>
      </c>
      <c r="H319" t="s">
        <v>233</v>
      </c>
      <c r="I319" s="6">
        <v>61496.160000000003</v>
      </c>
    </row>
    <row r="320" spans="5:9" x14ac:dyDescent="0.25">
      <c r="E320">
        <v>10313</v>
      </c>
      <c r="F320" s="2">
        <v>42207.626516203702</v>
      </c>
      <c r="G320" t="s">
        <v>40</v>
      </c>
      <c r="H320" t="s">
        <v>198</v>
      </c>
      <c r="I320" s="6">
        <v>95500.75</v>
      </c>
    </row>
    <row r="321" spans="5:9" x14ac:dyDescent="0.25">
      <c r="E321">
        <v>10314</v>
      </c>
      <c r="F321" s="2">
        <v>42082.029293981483</v>
      </c>
      <c r="G321" t="s">
        <v>45</v>
      </c>
      <c r="H321" t="s">
        <v>64</v>
      </c>
      <c r="I321" s="6">
        <v>91112.68</v>
      </c>
    </row>
    <row r="322" spans="5:9" x14ac:dyDescent="0.25">
      <c r="E322">
        <v>10315</v>
      </c>
      <c r="F322" s="2">
        <v>42239.722222222219</v>
      </c>
      <c r="G322" t="s">
        <v>38</v>
      </c>
      <c r="H322" t="s">
        <v>14</v>
      </c>
      <c r="I322" s="6">
        <v>36537.18</v>
      </c>
    </row>
    <row r="323" spans="5:9" x14ac:dyDescent="0.25">
      <c r="E323">
        <v>10316</v>
      </c>
      <c r="F323" s="2">
        <v>42169.502581018518</v>
      </c>
      <c r="G323" t="s">
        <v>29</v>
      </c>
      <c r="H323" t="s">
        <v>234</v>
      </c>
      <c r="I323" s="6">
        <v>51694.81</v>
      </c>
    </row>
    <row r="324" spans="5:9" x14ac:dyDescent="0.25">
      <c r="E324">
        <v>10317</v>
      </c>
      <c r="F324" s="2">
        <v>42261.751886574071</v>
      </c>
      <c r="G324" t="s">
        <v>45</v>
      </c>
      <c r="H324" t="s">
        <v>85</v>
      </c>
      <c r="I324" s="6">
        <v>10938.73</v>
      </c>
    </row>
    <row r="325" spans="5:9" x14ac:dyDescent="0.25">
      <c r="E325">
        <v>10318</v>
      </c>
      <c r="F325" s="2">
        <v>42132.030798611115</v>
      </c>
      <c r="G325" t="s">
        <v>5</v>
      </c>
      <c r="H325" t="s">
        <v>235</v>
      </c>
      <c r="I325" s="6">
        <v>90968.78</v>
      </c>
    </row>
    <row r="326" spans="5:9" x14ac:dyDescent="0.25">
      <c r="E326">
        <v>10319</v>
      </c>
      <c r="F326" s="2">
        <v>42032.516446759262</v>
      </c>
      <c r="G326" t="s">
        <v>66</v>
      </c>
      <c r="H326" t="s">
        <v>186</v>
      </c>
      <c r="I326" s="6">
        <v>62090.49</v>
      </c>
    </row>
    <row r="327" spans="5:9" x14ac:dyDescent="0.25">
      <c r="E327">
        <v>10320</v>
      </c>
      <c r="F327" s="2">
        <v>42205.212488425925</v>
      </c>
      <c r="G327" t="s">
        <v>23</v>
      </c>
      <c r="H327" t="s">
        <v>236</v>
      </c>
      <c r="I327" s="6">
        <v>69764.17</v>
      </c>
    </row>
    <row r="328" spans="5:9" x14ac:dyDescent="0.25">
      <c r="E328">
        <v>10321</v>
      </c>
      <c r="F328" s="2">
        <v>42131.514513888891</v>
      </c>
      <c r="G328" t="s">
        <v>5</v>
      </c>
      <c r="H328" t="s">
        <v>111</v>
      </c>
      <c r="I328" s="6">
        <v>2511.94</v>
      </c>
    </row>
    <row r="329" spans="5:9" x14ac:dyDescent="0.25">
      <c r="E329">
        <v>10322</v>
      </c>
      <c r="F329" s="2">
        <v>42120.94358796296</v>
      </c>
      <c r="G329" t="s">
        <v>45</v>
      </c>
      <c r="H329" t="s">
        <v>237</v>
      </c>
      <c r="I329" s="6">
        <v>77463.199999999997</v>
      </c>
    </row>
    <row r="330" spans="5:9" x14ac:dyDescent="0.25">
      <c r="E330">
        <v>10323</v>
      </c>
      <c r="F330" s="2">
        <v>42242.196817129632</v>
      </c>
      <c r="G330" t="s">
        <v>5</v>
      </c>
      <c r="H330" t="s">
        <v>238</v>
      </c>
      <c r="I330" s="6">
        <v>23248.67</v>
      </c>
    </row>
    <row r="331" spans="5:9" x14ac:dyDescent="0.25">
      <c r="E331">
        <v>10324</v>
      </c>
      <c r="F331" s="2">
        <v>42248.183553240742</v>
      </c>
      <c r="G331" t="s">
        <v>35</v>
      </c>
      <c r="H331" t="s">
        <v>239</v>
      </c>
      <c r="I331" s="6">
        <v>57963.97</v>
      </c>
    </row>
    <row r="332" spans="5:9" x14ac:dyDescent="0.25">
      <c r="E332">
        <v>10325</v>
      </c>
      <c r="F332" s="2">
        <v>42175.941192129627</v>
      </c>
      <c r="G332" t="s">
        <v>20</v>
      </c>
      <c r="H332" t="s">
        <v>240</v>
      </c>
      <c r="I332" s="6">
        <v>81946.67</v>
      </c>
    </row>
    <row r="333" spans="5:9" x14ac:dyDescent="0.25">
      <c r="E333">
        <v>10326</v>
      </c>
      <c r="F333" s="2">
        <v>42315.63417824074</v>
      </c>
      <c r="G333" t="s">
        <v>52</v>
      </c>
      <c r="H333" t="s">
        <v>241</v>
      </c>
      <c r="I333" s="6">
        <v>15081.65</v>
      </c>
    </row>
    <row r="334" spans="5:9" x14ac:dyDescent="0.25">
      <c r="E334">
        <v>10327</v>
      </c>
      <c r="F334" s="2">
        <v>42032.772511574076</v>
      </c>
      <c r="G334" t="s">
        <v>15</v>
      </c>
      <c r="H334" t="s">
        <v>18</v>
      </c>
      <c r="I334" s="6">
        <v>17577.310000000001</v>
      </c>
    </row>
    <row r="335" spans="5:9" x14ac:dyDescent="0.25">
      <c r="E335">
        <v>10328</v>
      </c>
      <c r="F335" s="2">
        <v>42049.911307870374</v>
      </c>
      <c r="G335" t="s">
        <v>17</v>
      </c>
      <c r="H335" t="s">
        <v>191</v>
      </c>
      <c r="I335" s="6">
        <v>30941.56</v>
      </c>
    </row>
    <row r="336" spans="5:9" x14ac:dyDescent="0.25">
      <c r="E336">
        <v>10329</v>
      </c>
      <c r="F336" s="2">
        <v>42098.893622685187</v>
      </c>
      <c r="G336" t="s">
        <v>23</v>
      </c>
      <c r="H336" t="s">
        <v>242</v>
      </c>
      <c r="I336" s="6">
        <v>2854.31</v>
      </c>
    </row>
    <row r="337" spans="5:9" x14ac:dyDescent="0.25">
      <c r="E337">
        <v>10330</v>
      </c>
      <c r="F337" s="2">
        <v>42298.919849537036</v>
      </c>
      <c r="G337" t="s">
        <v>13</v>
      </c>
      <c r="H337" t="s">
        <v>233</v>
      </c>
      <c r="I337" s="6">
        <v>72220.59</v>
      </c>
    </row>
    <row r="338" spans="5:9" x14ac:dyDescent="0.25">
      <c r="E338">
        <v>10331</v>
      </c>
      <c r="F338" s="2">
        <v>42316.010231481479</v>
      </c>
      <c r="G338" t="s">
        <v>9</v>
      </c>
      <c r="H338" t="s">
        <v>243</v>
      </c>
      <c r="I338" s="6">
        <v>60415.91</v>
      </c>
    </row>
    <row r="339" spans="5:9" x14ac:dyDescent="0.25">
      <c r="E339">
        <v>10332</v>
      </c>
      <c r="F339" s="2">
        <v>42359.916087962964</v>
      </c>
      <c r="G339" t="s">
        <v>45</v>
      </c>
      <c r="H339" t="s">
        <v>49</v>
      </c>
      <c r="I339" s="6">
        <v>46554.97</v>
      </c>
    </row>
    <row r="340" spans="5:9" x14ac:dyDescent="0.25">
      <c r="E340">
        <v>10333</v>
      </c>
      <c r="F340" s="2">
        <v>42274.066111111111</v>
      </c>
      <c r="G340" t="s">
        <v>40</v>
      </c>
      <c r="H340" t="s">
        <v>244</v>
      </c>
      <c r="I340" s="6">
        <v>99202.12</v>
      </c>
    </row>
    <row r="341" spans="5:9" x14ac:dyDescent="0.25">
      <c r="E341">
        <v>10334</v>
      </c>
      <c r="F341" s="2">
        <v>42019.96675925926</v>
      </c>
      <c r="G341" t="s">
        <v>45</v>
      </c>
      <c r="H341" t="s">
        <v>187</v>
      </c>
      <c r="I341" s="6">
        <v>30862.77</v>
      </c>
    </row>
    <row r="342" spans="5:9" x14ac:dyDescent="0.25">
      <c r="E342">
        <v>10335</v>
      </c>
      <c r="F342" s="2">
        <v>42246.436168981483</v>
      </c>
      <c r="G342" t="s">
        <v>20</v>
      </c>
      <c r="H342" t="s">
        <v>139</v>
      </c>
      <c r="I342" s="6">
        <v>35131.620000000003</v>
      </c>
    </row>
    <row r="343" spans="5:9" x14ac:dyDescent="0.25">
      <c r="E343">
        <v>10336</v>
      </c>
      <c r="F343" s="2">
        <v>42031.547627314816</v>
      </c>
      <c r="G343" t="s">
        <v>29</v>
      </c>
      <c r="H343" t="s">
        <v>133</v>
      </c>
      <c r="I343" s="6">
        <v>5870.3</v>
      </c>
    </row>
    <row r="344" spans="5:9" x14ac:dyDescent="0.25">
      <c r="E344">
        <v>10337</v>
      </c>
      <c r="F344" s="2">
        <v>42113.466516203705</v>
      </c>
      <c r="G344" t="s">
        <v>26</v>
      </c>
      <c r="H344" t="s">
        <v>245</v>
      </c>
      <c r="I344" s="6">
        <v>52098.55</v>
      </c>
    </row>
    <row r="345" spans="5:9" x14ac:dyDescent="0.25">
      <c r="E345">
        <v>10338</v>
      </c>
      <c r="F345" s="2">
        <v>42305.594328703701</v>
      </c>
      <c r="G345" t="s">
        <v>35</v>
      </c>
      <c r="H345" t="s">
        <v>207</v>
      </c>
      <c r="I345" s="6">
        <v>3794.09</v>
      </c>
    </row>
    <row r="346" spans="5:9" x14ac:dyDescent="0.25">
      <c r="E346">
        <v>10339</v>
      </c>
      <c r="F346" s="2">
        <v>42239.503460648149</v>
      </c>
      <c r="G346" t="s">
        <v>40</v>
      </c>
      <c r="H346" t="s">
        <v>103</v>
      </c>
      <c r="I346" s="6">
        <v>81620.97</v>
      </c>
    </row>
    <row r="347" spans="5:9" x14ac:dyDescent="0.25">
      <c r="E347">
        <v>10340</v>
      </c>
      <c r="F347" s="2">
        <v>42141.814305555556</v>
      </c>
      <c r="G347" t="s">
        <v>23</v>
      </c>
      <c r="H347" t="s">
        <v>174</v>
      </c>
      <c r="I347" s="6">
        <v>41564.06</v>
      </c>
    </row>
    <row r="348" spans="5:9" x14ac:dyDescent="0.25">
      <c r="E348">
        <v>10341</v>
      </c>
      <c r="F348" s="2">
        <v>42344.66673611111</v>
      </c>
      <c r="G348" t="s">
        <v>66</v>
      </c>
      <c r="H348" t="s">
        <v>179</v>
      </c>
      <c r="I348" s="6">
        <v>94631.39</v>
      </c>
    </row>
    <row r="349" spans="5:9" x14ac:dyDescent="0.25">
      <c r="E349">
        <v>10342</v>
      </c>
      <c r="F349" s="2">
        <v>42331.08326388889</v>
      </c>
      <c r="G349" t="s">
        <v>45</v>
      </c>
      <c r="H349" t="s">
        <v>156</v>
      </c>
      <c r="I349" s="6">
        <v>16744.02</v>
      </c>
    </row>
    <row r="350" spans="5:9" x14ac:dyDescent="0.25">
      <c r="E350">
        <v>10343</v>
      </c>
      <c r="F350" s="2">
        <v>42236.245694444442</v>
      </c>
      <c r="G350" t="s">
        <v>45</v>
      </c>
      <c r="H350" t="s">
        <v>243</v>
      </c>
      <c r="I350" s="6">
        <v>80391.55</v>
      </c>
    </row>
    <row r="351" spans="5:9" x14ac:dyDescent="0.25">
      <c r="E351">
        <v>10344</v>
      </c>
      <c r="F351" s="2">
        <v>42051.798333333332</v>
      </c>
      <c r="G351" t="s">
        <v>7</v>
      </c>
      <c r="H351" t="s">
        <v>91</v>
      </c>
      <c r="I351" s="6">
        <v>90359.81</v>
      </c>
    </row>
    <row r="352" spans="5:9" x14ac:dyDescent="0.25">
      <c r="E352">
        <v>10345</v>
      </c>
      <c r="F352" s="2">
        <v>42225.981851851851</v>
      </c>
      <c r="G352" t="s">
        <v>17</v>
      </c>
      <c r="H352" t="s">
        <v>246</v>
      </c>
      <c r="I352" s="6">
        <v>79222.98</v>
      </c>
    </row>
    <row r="353" spans="5:9" x14ac:dyDescent="0.25">
      <c r="E353">
        <v>10346</v>
      </c>
      <c r="F353" s="2">
        <v>42228.736956018518</v>
      </c>
      <c r="G353" t="s">
        <v>40</v>
      </c>
      <c r="H353" t="s">
        <v>214</v>
      </c>
      <c r="I353" s="6">
        <v>62948.43</v>
      </c>
    </row>
    <row r="354" spans="5:9" x14ac:dyDescent="0.25">
      <c r="E354">
        <v>10347</v>
      </c>
      <c r="F354" s="2">
        <v>42151.961354166669</v>
      </c>
      <c r="G354" t="s">
        <v>45</v>
      </c>
      <c r="H354" t="s">
        <v>247</v>
      </c>
      <c r="I354" s="6">
        <v>2118.0100000000002</v>
      </c>
    </row>
    <row r="355" spans="5:9" x14ac:dyDescent="0.25">
      <c r="E355">
        <v>10348</v>
      </c>
      <c r="F355" s="2">
        <v>42238.132002314815</v>
      </c>
      <c r="G355" t="s">
        <v>29</v>
      </c>
      <c r="H355" t="s">
        <v>208</v>
      </c>
      <c r="I355" s="6">
        <v>32862.71</v>
      </c>
    </row>
    <row r="356" spans="5:9" x14ac:dyDescent="0.25">
      <c r="E356">
        <v>10349</v>
      </c>
      <c r="F356" s="2">
        <v>42021.654027777775</v>
      </c>
      <c r="G356" t="s">
        <v>13</v>
      </c>
      <c r="H356" t="s">
        <v>193</v>
      </c>
      <c r="I356" s="6">
        <v>19329.990000000002</v>
      </c>
    </row>
    <row r="357" spans="5:9" x14ac:dyDescent="0.25">
      <c r="E357">
        <v>10350</v>
      </c>
      <c r="F357" s="2">
        <v>42051.291250000002</v>
      </c>
      <c r="G357" t="s">
        <v>40</v>
      </c>
      <c r="H357" t="s">
        <v>248</v>
      </c>
      <c r="I357" s="6">
        <v>65660.740000000005</v>
      </c>
    </row>
    <row r="358" spans="5:9" x14ac:dyDescent="0.25">
      <c r="E358">
        <v>10351</v>
      </c>
      <c r="F358" s="2">
        <v>42039.623553240737</v>
      </c>
      <c r="G358" t="s">
        <v>40</v>
      </c>
      <c r="H358" t="s">
        <v>184</v>
      </c>
      <c r="I358" s="6">
        <v>39834.660000000003</v>
      </c>
    </row>
    <row r="359" spans="5:9" x14ac:dyDescent="0.25">
      <c r="E359">
        <v>10352</v>
      </c>
      <c r="F359" s="2">
        <v>42284.329155092593</v>
      </c>
      <c r="G359" t="s">
        <v>61</v>
      </c>
      <c r="H359" t="s">
        <v>80</v>
      </c>
      <c r="I359" s="6">
        <v>41244.480000000003</v>
      </c>
    </row>
    <row r="360" spans="5:9" x14ac:dyDescent="0.25">
      <c r="E360">
        <v>10353</v>
      </c>
      <c r="F360" s="2">
        <v>42202.109826388885</v>
      </c>
      <c r="G360" t="s">
        <v>29</v>
      </c>
      <c r="H360" t="s">
        <v>90</v>
      </c>
      <c r="I360" s="6">
        <v>88650.34</v>
      </c>
    </row>
    <row r="361" spans="5:9" x14ac:dyDescent="0.25">
      <c r="E361">
        <v>10354</v>
      </c>
      <c r="F361" s="2">
        <v>42127.537685185183</v>
      </c>
      <c r="G361" t="s">
        <v>40</v>
      </c>
      <c r="H361" t="s">
        <v>249</v>
      </c>
      <c r="I361" s="6">
        <v>39239.879999999997</v>
      </c>
    </row>
    <row r="362" spans="5:9" x14ac:dyDescent="0.25">
      <c r="E362">
        <v>10355</v>
      </c>
      <c r="F362" s="2">
        <v>42144.661030092589</v>
      </c>
      <c r="G362" t="s">
        <v>15</v>
      </c>
      <c r="H362" t="s">
        <v>250</v>
      </c>
      <c r="I362" s="6">
        <v>60830.47</v>
      </c>
    </row>
    <row r="363" spans="5:9" x14ac:dyDescent="0.25">
      <c r="E363">
        <v>10356</v>
      </c>
      <c r="F363" s="2">
        <v>42131.294328703705</v>
      </c>
      <c r="G363" t="s">
        <v>13</v>
      </c>
      <c r="H363" t="s">
        <v>130</v>
      </c>
      <c r="I363" s="6">
        <v>68093.84</v>
      </c>
    </row>
    <row r="364" spans="5:9" x14ac:dyDescent="0.25">
      <c r="E364">
        <v>10357</v>
      </c>
      <c r="F364" s="2">
        <v>42271.787858796299</v>
      </c>
      <c r="G364" t="s">
        <v>9</v>
      </c>
      <c r="H364" t="s">
        <v>236</v>
      </c>
      <c r="I364" s="6">
        <v>84589.68</v>
      </c>
    </row>
    <row r="365" spans="5:9" x14ac:dyDescent="0.25">
      <c r="E365">
        <v>10358</v>
      </c>
      <c r="F365" s="2">
        <v>42209.08421296296</v>
      </c>
      <c r="G365" t="s">
        <v>52</v>
      </c>
      <c r="H365" t="s">
        <v>251</v>
      </c>
      <c r="I365" s="6">
        <v>9125.59</v>
      </c>
    </row>
    <row r="366" spans="5:9" x14ac:dyDescent="0.25">
      <c r="E366">
        <v>10359</v>
      </c>
      <c r="F366" s="2">
        <v>42080.167696759258</v>
      </c>
      <c r="G366" t="s">
        <v>23</v>
      </c>
      <c r="H366" t="s">
        <v>252</v>
      </c>
      <c r="I366" s="6">
        <v>4333.4799999999996</v>
      </c>
    </row>
    <row r="367" spans="5:9" x14ac:dyDescent="0.25">
      <c r="E367">
        <v>10360</v>
      </c>
      <c r="F367" s="2">
        <v>42280.184976851851</v>
      </c>
      <c r="G367" t="s">
        <v>11</v>
      </c>
      <c r="H367" t="s">
        <v>194</v>
      </c>
      <c r="I367" s="6">
        <v>54564.28</v>
      </c>
    </row>
    <row r="368" spans="5:9" x14ac:dyDescent="0.25">
      <c r="E368">
        <v>10361</v>
      </c>
      <c r="F368" s="2">
        <v>42200.079710648148</v>
      </c>
      <c r="G368" t="s">
        <v>7</v>
      </c>
      <c r="H368" t="s">
        <v>253</v>
      </c>
      <c r="I368" s="6">
        <v>6005.22</v>
      </c>
    </row>
    <row r="369" spans="5:9" x14ac:dyDescent="0.25">
      <c r="E369">
        <v>10362</v>
      </c>
      <c r="F369" s="2">
        <v>42293.788298611114</v>
      </c>
      <c r="G369" t="s">
        <v>45</v>
      </c>
      <c r="H369" t="s">
        <v>254</v>
      </c>
      <c r="I369" s="6">
        <v>81613.399999999994</v>
      </c>
    </row>
    <row r="370" spans="5:9" x14ac:dyDescent="0.25">
      <c r="E370">
        <v>10363</v>
      </c>
      <c r="F370" s="2">
        <v>42340.233576388891</v>
      </c>
      <c r="G370" t="s">
        <v>26</v>
      </c>
      <c r="H370" t="s">
        <v>113</v>
      </c>
      <c r="I370" s="6">
        <v>46310.239999999998</v>
      </c>
    </row>
    <row r="371" spans="5:9" x14ac:dyDescent="0.25">
      <c r="E371">
        <v>10364</v>
      </c>
      <c r="F371" s="2">
        <v>42257.825208333335</v>
      </c>
      <c r="G371" t="s">
        <v>11</v>
      </c>
      <c r="H371" t="s">
        <v>57</v>
      </c>
      <c r="I371" s="6">
        <v>83397.009999999995</v>
      </c>
    </row>
    <row r="372" spans="5:9" x14ac:dyDescent="0.25">
      <c r="E372">
        <v>10365</v>
      </c>
      <c r="F372" s="2">
        <v>42274.77789351852</v>
      </c>
      <c r="G372" t="s">
        <v>9</v>
      </c>
      <c r="H372" t="s">
        <v>255</v>
      </c>
      <c r="I372" s="6">
        <v>6460.65</v>
      </c>
    </row>
    <row r="373" spans="5:9" x14ac:dyDescent="0.25">
      <c r="E373">
        <v>10366</v>
      </c>
      <c r="F373" s="2">
        <v>42324.370196759257</v>
      </c>
      <c r="G373" t="s">
        <v>29</v>
      </c>
      <c r="H373" t="s">
        <v>130</v>
      </c>
      <c r="I373" s="6">
        <v>43507.4</v>
      </c>
    </row>
    <row r="374" spans="5:9" x14ac:dyDescent="0.25">
      <c r="E374">
        <v>10367</v>
      </c>
      <c r="F374" s="2">
        <v>42244.327870370369</v>
      </c>
      <c r="G374" t="s">
        <v>20</v>
      </c>
      <c r="H374" t="s">
        <v>256</v>
      </c>
      <c r="I374" s="6">
        <v>97474.84</v>
      </c>
    </row>
    <row r="375" spans="5:9" x14ac:dyDescent="0.25">
      <c r="E375">
        <v>10368</v>
      </c>
      <c r="F375" s="2">
        <v>42112.594328703701</v>
      </c>
      <c r="G375" t="s">
        <v>9</v>
      </c>
      <c r="H375" t="s">
        <v>257</v>
      </c>
      <c r="I375" s="6">
        <v>32791.620000000003</v>
      </c>
    </row>
    <row r="376" spans="5:9" x14ac:dyDescent="0.25">
      <c r="E376">
        <v>10369</v>
      </c>
      <c r="F376" s="2">
        <v>42187.284826388888</v>
      </c>
      <c r="G376" t="s">
        <v>45</v>
      </c>
      <c r="H376" t="s">
        <v>220</v>
      </c>
      <c r="I376" s="6">
        <v>56085.99</v>
      </c>
    </row>
    <row r="377" spans="5:9" x14ac:dyDescent="0.25">
      <c r="E377">
        <v>10370</v>
      </c>
      <c r="F377" s="2">
        <v>42105.311863425923</v>
      </c>
      <c r="G377" t="s">
        <v>20</v>
      </c>
      <c r="H377" t="s">
        <v>80</v>
      </c>
      <c r="I377" s="6">
        <v>29691.35</v>
      </c>
    </row>
    <row r="378" spans="5:9" x14ac:dyDescent="0.25">
      <c r="E378">
        <v>10371</v>
      </c>
      <c r="F378" s="2">
        <v>42080.775497685187</v>
      </c>
      <c r="G378" t="s">
        <v>66</v>
      </c>
      <c r="H378" t="s">
        <v>196</v>
      </c>
      <c r="I378" s="6">
        <v>54853.57</v>
      </c>
    </row>
    <row r="379" spans="5:9" x14ac:dyDescent="0.25">
      <c r="E379">
        <v>10372</v>
      </c>
      <c r="F379" s="2">
        <v>42109.045104166667</v>
      </c>
      <c r="G379" t="s">
        <v>66</v>
      </c>
      <c r="H379" t="s">
        <v>258</v>
      </c>
      <c r="I379" s="6">
        <v>12547.84</v>
      </c>
    </row>
    <row r="380" spans="5:9" x14ac:dyDescent="0.25">
      <c r="E380">
        <v>10373</v>
      </c>
      <c r="F380" s="2">
        <v>42026.04247685185</v>
      </c>
      <c r="G380" t="s">
        <v>66</v>
      </c>
      <c r="H380" t="s">
        <v>259</v>
      </c>
      <c r="I380" s="6">
        <v>89418.67</v>
      </c>
    </row>
    <row r="381" spans="5:9" x14ac:dyDescent="0.25">
      <c r="E381">
        <v>10374</v>
      </c>
      <c r="F381" s="2">
        <v>42283.96974537037</v>
      </c>
      <c r="G381" t="s">
        <v>17</v>
      </c>
      <c r="H381" t="s">
        <v>176</v>
      </c>
      <c r="I381" s="6">
        <v>36163.33</v>
      </c>
    </row>
    <row r="382" spans="5:9" x14ac:dyDescent="0.25">
      <c r="E382">
        <v>10375</v>
      </c>
      <c r="F382" s="2">
        <v>42054.44158564815</v>
      </c>
      <c r="G382" t="s">
        <v>20</v>
      </c>
      <c r="H382" t="s">
        <v>260</v>
      </c>
      <c r="I382" s="6">
        <v>50816.55</v>
      </c>
    </row>
    <row r="383" spans="5:9" x14ac:dyDescent="0.25">
      <c r="E383">
        <v>10376</v>
      </c>
      <c r="F383" s="2">
        <v>42096.235300925924</v>
      </c>
      <c r="G383" t="s">
        <v>40</v>
      </c>
      <c r="H383" t="s">
        <v>261</v>
      </c>
      <c r="I383" s="6">
        <v>57521.09</v>
      </c>
    </row>
    <row r="384" spans="5:9" x14ac:dyDescent="0.25">
      <c r="E384">
        <v>10377</v>
      </c>
      <c r="F384" s="2">
        <v>42078.126134259262</v>
      </c>
      <c r="G384" t="s">
        <v>5</v>
      </c>
      <c r="H384" t="s">
        <v>262</v>
      </c>
      <c r="I384" s="6">
        <v>78808.63</v>
      </c>
    </row>
    <row r="385" spans="5:9" x14ac:dyDescent="0.25">
      <c r="E385">
        <v>10378</v>
      </c>
      <c r="F385" s="2">
        <v>42175.604131944441</v>
      </c>
      <c r="G385" t="s">
        <v>9</v>
      </c>
      <c r="H385" t="s">
        <v>227</v>
      </c>
      <c r="I385" s="6">
        <v>99024.65</v>
      </c>
    </row>
    <row r="386" spans="5:9" x14ac:dyDescent="0.25">
      <c r="E386">
        <v>10379</v>
      </c>
      <c r="F386" s="2">
        <v>42361.557858796295</v>
      </c>
      <c r="G386" t="s">
        <v>11</v>
      </c>
      <c r="H386" t="s">
        <v>226</v>
      </c>
      <c r="I386" s="6">
        <v>49406.17</v>
      </c>
    </row>
    <row r="387" spans="5:9" x14ac:dyDescent="0.25">
      <c r="E387">
        <v>10380</v>
      </c>
      <c r="F387" s="2">
        <v>42021.931851851848</v>
      </c>
      <c r="G387" t="s">
        <v>29</v>
      </c>
      <c r="H387" t="s">
        <v>263</v>
      </c>
      <c r="I387" s="6">
        <v>82975.81</v>
      </c>
    </row>
    <row r="388" spans="5:9" x14ac:dyDescent="0.25">
      <c r="E388">
        <v>10381</v>
      </c>
      <c r="F388" s="2">
        <v>42265.856296296297</v>
      </c>
      <c r="G388" t="s">
        <v>13</v>
      </c>
      <c r="H388" t="s">
        <v>264</v>
      </c>
      <c r="I388" s="6">
        <v>91135.81</v>
      </c>
    </row>
    <row r="389" spans="5:9" x14ac:dyDescent="0.25">
      <c r="E389">
        <v>10382</v>
      </c>
      <c r="F389" s="2">
        <v>42158.412789351853</v>
      </c>
      <c r="G389" t="s">
        <v>17</v>
      </c>
      <c r="H389" t="s">
        <v>257</v>
      </c>
      <c r="I389" s="6">
        <v>84392.1</v>
      </c>
    </row>
    <row r="390" spans="5:9" x14ac:dyDescent="0.25">
      <c r="E390">
        <v>10383</v>
      </c>
      <c r="F390" s="2">
        <v>42107.376620370371</v>
      </c>
      <c r="G390" t="s">
        <v>29</v>
      </c>
      <c r="H390" t="s">
        <v>44</v>
      </c>
      <c r="I390" s="6">
        <v>59567.87</v>
      </c>
    </row>
    <row r="391" spans="5:9" x14ac:dyDescent="0.25">
      <c r="E391">
        <v>10384</v>
      </c>
      <c r="F391" s="2">
        <v>42024.511273148149</v>
      </c>
      <c r="G391" t="s">
        <v>13</v>
      </c>
      <c r="H391" t="s">
        <v>199</v>
      </c>
      <c r="I391" s="6">
        <v>75533.3</v>
      </c>
    </row>
    <row r="392" spans="5:9" x14ac:dyDescent="0.25">
      <c r="E392">
        <v>10385</v>
      </c>
      <c r="F392" s="2">
        <v>42101.673576388886</v>
      </c>
      <c r="G392" t="s">
        <v>23</v>
      </c>
      <c r="H392" t="s">
        <v>119</v>
      </c>
      <c r="I392" s="6">
        <v>81367.539999999994</v>
      </c>
    </row>
    <row r="393" spans="5:9" x14ac:dyDescent="0.25">
      <c r="E393">
        <v>10386</v>
      </c>
      <c r="F393" s="2">
        <v>42258.438472222224</v>
      </c>
      <c r="G393" t="s">
        <v>45</v>
      </c>
      <c r="H393" t="s">
        <v>80</v>
      </c>
      <c r="I393" s="6">
        <v>6003.85</v>
      </c>
    </row>
    <row r="394" spans="5:9" x14ac:dyDescent="0.25">
      <c r="E394">
        <v>10387</v>
      </c>
      <c r="F394" s="2">
        <v>42053.91982638889</v>
      </c>
      <c r="G394" t="s">
        <v>38</v>
      </c>
      <c r="H394" t="s">
        <v>265</v>
      </c>
      <c r="I394" s="6">
        <v>91100.81</v>
      </c>
    </row>
    <row r="395" spans="5:9" x14ac:dyDescent="0.25">
      <c r="E395">
        <v>10388</v>
      </c>
      <c r="F395" s="2">
        <v>42243.392731481479</v>
      </c>
      <c r="G395" t="s">
        <v>38</v>
      </c>
      <c r="H395" t="s">
        <v>129</v>
      </c>
      <c r="I395" s="6">
        <v>83673.19</v>
      </c>
    </row>
    <row r="396" spans="5:9" x14ac:dyDescent="0.25">
      <c r="E396">
        <v>10389</v>
      </c>
      <c r="F396" s="2">
        <v>42347.495555555557</v>
      </c>
      <c r="G396" t="s">
        <v>5</v>
      </c>
      <c r="H396" t="s">
        <v>34</v>
      </c>
      <c r="I396" s="6">
        <v>75902.38</v>
      </c>
    </row>
    <row r="397" spans="5:9" x14ac:dyDescent="0.25">
      <c r="E397">
        <v>10390</v>
      </c>
      <c r="F397" s="2">
        <v>42359.648634259262</v>
      </c>
      <c r="G397" t="s">
        <v>38</v>
      </c>
      <c r="H397" t="s">
        <v>229</v>
      </c>
      <c r="I397" s="6">
        <v>9999.3700000000008</v>
      </c>
    </row>
    <row r="398" spans="5:9" x14ac:dyDescent="0.25">
      <c r="E398">
        <v>10391</v>
      </c>
      <c r="F398" s="2">
        <v>42030.251863425925</v>
      </c>
      <c r="G398" t="s">
        <v>66</v>
      </c>
      <c r="H398" t="s">
        <v>266</v>
      </c>
      <c r="I398" s="6">
        <v>12377.62</v>
      </c>
    </row>
    <row r="399" spans="5:9" x14ac:dyDescent="0.25">
      <c r="E399">
        <v>10392</v>
      </c>
      <c r="F399" s="2">
        <v>42234.293749999997</v>
      </c>
      <c r="G399" t="s">
        <v>11</v>
      </c>
      <c r="H399" t="s">
        <v>150</v>
      </c>
      <c r="I399" s="6">
        <v>69859.78</v>
      </c>
    </row>
    <row r="400" spans="5:9" x14ac:dyDescent="0.25">
      <c r="E400">
        <v>10393</v>
      </c>
      <c r="F400" s="2">
        <v>42266.458136574074</v>
      </c>
      <c r="G400" t="s">
        <v>9</v>
      </c>
      <c r="H400" t="s">
        <v>267</v>
      </c>
      <c r="I400" s="6">
        <v>15356.27</v>
      </c>
    </row>
    <row r="401" spans="5:9" x14ac:dyDescent="0.25">
      <c r="E401">
        <v>10394</v>
      </c>
      <c r="F401" s="2">
        <v>42090.170023148145</v>
      </c>
      <c r="G401" t="s">
        <v>20</v>
      </c>
      <c r="H401" t="s">
        <v>268</v>
      </c>
      <c r="I401" s="6">
        <v>35480.94</v>
      </c>
    </row>
    <row r="402" spans="5:9" x14ac:dyDescent="0.25">
      <c r="E402">
        <v>10395</v>
      </c>
      <c r="F402" s="2">
        <v>42306.405243055553</v>
      </c>
      <c r="G402" t="s">
        <v>15</v>
      </c>
      <c r="H402" t="s">
        <v>258</v>
      </c>
      <c r="I402" s="6">
        <v>73470.710000000006</v>
      </c>
    </row>
    <row r="403" spans="5:9" x14ac:dyDescent="0.25">
      <c r="E403">
        <v>10396</v>
      </c>
      <c r="F403" s="2">
        <v>42129.276030092595</v>
      </c>
      <c r="G403" t="s">
        <v>15</v>
      </c>
      <c r="H403" t="s">
        <v>255</v>
      </c>
      <c r="I403" s="6">
        <v>75612.55</v>
      </c>
    </row>
    <row r="404" spans="5:9" x14ac:dyDescent="0.25">
      <c r="E404">
        <v>10397</v>
      </c>
      <c r="F404" s="2">
        <v>42241.802430555559</v>
      </c>
      <c r="G404" t="s">
        <v>38</v>
      </c>
      <c r="H404" t="s">
        <v>269</v>
      </c>
      <c r="I404" s="6">
        <v>74304.13</v>
      </c>
    </row>
    <row r="405" spans="5:9" x14ac:dyDescent="0.25">
      <c r="E405">
        <v>10398</v>
      </c>
      <c r="F405" s="2">
        <v>42109.227303240739</v>
      </c>
      <c r="G405" t="s">
        <v>40</v>
      </c>
      <c r="H405" t="s">
        <v>270</v>
      </c>
      <c r="I405" s="6">
        <v>53512.91</v>
      </c>
    </row>
    <row r="406" spans="5:9" x14ac:dyDescent="0.25">
      <c r="E406">
        <v>10399</v>
      </c>
      <c r="F406" s="2">
        <v>42116.63386574074</v>
      </c>
      <c r="G406" t="s">
        <v>23</v>
      </c>
      <c r="H406" t="s">
        <v>8</v>
      </c>
      <c r="I406" s="6">
        <v>87338.07</v>
      </c>
    </row>
    <row r="407" spans="5:9" x14ac:dyDescent="0.25">
      <c r="E407">
        <v>10400</v>
      </c>
      <c r="F407" s="2">
        <v>42249.035173611112</v>
      </c>
      <c r="G407" t="s">
        <v>13</v>
      </c>
      <c r="H407" t="s">
        <v>208</v>
      </c>
      <c r="I407" s="6">
        <v>47944.65</v>
      </c>
    </row>
    <row r="408" spans="5:9" x14ac:dyDescent="0.25">
      <c r="E408">
        <v>10401</v>
      </c>
      <c r="F408" s="2">
        <v>42219.920740740738</v>
      </c>
      <c r="G408" t="s">
        <v>13</v>
      </c>
      <c r="H408" t="s">
        <v>226</v>
      </c>
      <c r="I408" s="6">
        <v>4951.33</v>
      </c>
    </row>
    <row r="409" spans="5:9" x14ac:dyDescent="0.25">
      <c r="E409">
        <v>10402</v>
      </c>
      <c r="F409" s="2">
        <v>42083.04115740741</v>
      </c>
      <c r="G409" t="s">
        <v>5</v>
      </c>
      <c r="H409" t="s">
        <v>91</v>
      </c>
      <c r="I409" s="6">
        <v>20107.38</v>
      </c>
    </row>
    <row r="410" spans="5:9" x14ac:dyDescent="0.25">
      <c r="E410">
        <v>10403</v>
      </c>
      <c r="F410" s="2">
        <v>42206.038055555553</v>
      </c>
      <c r="G410" t="s">
        <v>9</v>
      </c>
      <c r="H410" t="s">
        <v>271</v>
      </c>
      <c r="I410" s="6">
        <v>68920.759999999995</v>
      </c>
    </row>
    <row r="411" spans="5:9" x14ac:dyDescent="0.25">
      <c r="E411">
        <v>10404</v>
      </c>
      <c r="F411" s="2">
        <v>42321.079131944447</v>
      </c>
      <c r="G411" t="s">
        <v>7</v>
      </c>
      <c r="H411" t="s">
        <v>272</v>
      </c>
      <c r="I411" s="6">
        <v>11968.75</v>
      </c>
    </row>
    <row r="412" spans="5:9" x14ac:dyDescent="0.25">
      <c r="E412">
        <v>10405</v>
      </c>
      <c r="F412" s="2">
        <v>42088.917847222219</v>
      </c>
      <c r="G412" t="s">
        <v>20</v>
      </c>
      <c r="H412" t="s">
        <v>75</v>
      </c>
      <c r="I412" s="6">
        <v>62603.31</v>
      </c>
    </row>
    <row r="413" spans="5:9" x14ac:dyDescent="0.25">
      <c r="E413">
        <v>10406</v>
      </c>
      <c r="F413" s="2">
        <v>42341.992071759261</v>
      </c>
      <c r="G413" t="s">
        <v>29</v>
      </c>
      <c r="H413" t="s">
        <v>69</v>
      </c>
      <c r="I413" s="6">
        <v>81709.09</v>
      </c>
    </row>
    <row r="414" spans="5:9" x14ac:dyDescent="0.25">
      <c r="E414">
        <v>10407</v>
      </c>
      <c r="F414" s="2">
        <v>42194.467997685184</v>
      </c>
      <c r="G414" t="s">
        <v>20</v>
      </c>
      <c r="H414" t="s">
        <v>273</v>
      </c>
      <c r="I414" s="6">
        <v>15917.69</v>
      </c>
    </row>
    <row r="415" spans="5:9" x14ac:dyDescent="0.25">
      <c r="E415">
        <v>10408</v>
      </c>
      <c r="F415" s="2">
        <v>42111.09642361111</v>
      </c>
      <c r="G415" t="s">
        <v>45</v>
      </c>
      <c r="H415" t="s">
        <v>274</v>
      </c>
      <c r="I415" s="6">
        <v>17216.68</v>
      </c>
    </row>
    <row r="416" spans="5:9" x14ac:dyDescent="0.25">
      <c r="E416">
        <v>10409</v>
      </c>
      <c r="F416" s="2">
        <v>42269.091840277775</v>
      </c>
      <c r="G416" t="s">
        <v>40</v>
      </c>
      <c r="H416" t="s">
        <v>275</v>
      </c>
      <c r="I416" s="6">
        <v>63468.44</v>
      </c>
    </row>
    <row r="417" spans="5:9" x14ac:dyDescent="0.25">
      <c r="E417">
        <v>10410</v>
      </c>
      <c r="F417" s="2">
        <v>42265.382465277777</v>
      </c>
      <c r="G417" t="s">
        <v>13</v>
      </c>
      <c r="H417" t="s">
        <v>37</v>
      </c>
      <c r="I417" s="6">
        <v>71758.47</v>
      </c>
    </row>
    <row r="418" spans="5:9" x14ac:dyDescent="0.25">
      <c r="E418">
        <v>10411</v>
      </c>
      <c r="F418" s="2">
        <v>42054.121238425927</v>
      </c>
      <c r="G418" t="s">
        <v>66</v>
      </c>
      <c r="H418" t="s">
        <v>12</v>
      </c>
      <c r="I418" s="6">
        <v>18360.3</v>
      </c>
    </row>
    <row r="419" spans="5:9" x14ac:dyDescent="0.25">
      <c r="E419">
        <v>10412</v>
      </c>
      <c r="F419" s="2">
        <v>42115.466689814813</v>
      </c>
      <c r="G419" t="s">
        <v>40</v>
      </c>
      <c r="H419" t="s">
        <v>152</v>
      </c>
      <c r="I419" s="6">
        <v>54787.16</v>
      </c>
    </row>
    <row r="420" spans="5:9" x14ac:dyDescent="0.25">
      <c r="E420">
        <v>10413</v>
      </c>
      <c r="F420" s="2">
        <v>42077.873252314814</v>
      </c>
      <c r="G420" t="s">
        <v>40</v>
      </c>
      <c r="H420" t="s">
        <v>276</v>
      </c>
      <c r="I420" s="6">
        <v>72546.28</v>
      </c>
    </row>
    <row r="421" spans="5:9" x14ac:dyDescent="0.25">
      <c r="E421">
        <v>10414</v>
      </c>
      <c r="F421" s="2">
        <v>42060.796435185184</v>
      </c>
      <c r="G421" t="s">
        <v>40</v>
      </c>
      <c r="H421" t="s">
        <v>241</v>
      </c>
      <c r="I421" s="6">
        <v>1919.83</v>
      </c>
    </row>
    <row r="422" spans="5:9" x14ac:dyDescent="0.25">
      <c r="E422">
        <v>10415</v>
      </c>
      <c r="F422" s="2">
        <v>42263.684594907405</v>
      </c>
      <c r="G422" t="s">
        <v>38</v>
      </c>
      <c r="H422" t="s">
        <v>277</v>
      </c>
      <c r="I422" s="6">
        <v>71979.820000000007</v>
      </c>
    </row>
    <row r="423" spans="5:9" x14ac:dyDescent="0.25">
      <c r="E423">
        <v>10416</v>
      </c>
      <c r="F423" s="2">
        <v>42211.993495370371</v>
      </c>
      <c r="G423" t="s">
        <v>17</v>
      </c>
      <c r="H423" t="s">
        <v>83</v>
      </c>
      <c r="I423" s="6">
        <v>43404.4</v>
      </c>
    </row>
    <row r="424" spans="5:9" x14ac:dyDescent="0.25">
      <c r="E424">
        <v>10417</v>
      </c>
      <c r="F424" s="2">
        <v>42036.015393518515</v>
      </c>
      <c r="G424" t="s">
        <v>66</v>
      </c>
      <c r="H424" t="s">
        <v>102</v>
      </c>
      <c r="I424" s="6">
        <v>46301.78</v>
      </c>
    </row>
    <row r="425" spans="5:9" x14ac:dyDescent="0.25">
      <c r="E425">
        <v>10418</v>
      </c>
      <c r="F425" s="2">
        <v>42236.646597222221</v>
      </c>
      <c r="G425" t="s">
        <v>45</v>
      </c>
      <c r="H425" t="s">
        <v>125</v>
      </c>
      <c r="I425" s="6">
        <v>89166.42</v>
      </c>
    </row>
    <row r="426" spans="5:9" x14ac:dyDescent="0.25">
      <c r="E426">
        <v>10419</v>
      </c>
      <c r="F426" s="2">
        <v>42017.544444444444</v>
      </c>
      <c r="G426" t="s">
        <v>23</v>
      </c>
      <c r="H426" t="s">
        <v>154</v>
      </c>
      <c r="I426" s="6">
        <v>72623.19</v>
      </c>
    </row>
    <row r="427" spans="5:9" x14ac:dyDescent="0.25">
      <c r="E427">
        <v>10420</v>
      </c>
      <c r="F427" s="2">
        <v>42127.09175925926</v>
      </c>
      <c r="G427" t="s">
        <v>9</v>
      </c>
      <c r="H427" t="s">
        <v>198</v>
      </c>
      <c r="I427" s="6">
        <v>25994.05</v>
      </c>
    </row>
    <row r="428" spans="5:9" x14ac:dyDescent="0.25">
      <c r="E428">
        <v>10421</v>
      </c>
      <c r="F428" s="2">
        <v>42229.294456018521</v>
      </c>
      <c r="G428" t="s">
        <v>29</v>
      </c>
      <c r="H428" t="s">
        <v>220</v>
      </c>
      <c r="I428" s="6">
        <v>77613.48</v>
      </c>
    </row>
    <row r="429" spans="5:9" x14ac:dyDescent="0.25">
      <c r="E429">
        <v>10422</v>
      </c>
      <c r="F429" s="2">
        <v>42204.499918981484</v>
      </c>
      <c r="G429" t="s">
        <v>5</v>
      </c>
      <c r="H429" t="s">
        <v>278</v>
      </c>
      <c r="I429" s="6">
        <v>34503.699999999997</v>
      </c>
    </row>
    <row r="430" spans="5:9" x14ac:dyDescent="0.25">
      <c r="E430">
        <v>10423</v>
      </c>
      <c r="F430" s="2">
        <v>42073.586273148147</v>
      </c>
      <c r="G430" t="s">
        <v>5</v>
      </c>
      <c r="H430" t="s">
        <v>163</v>
      </c>
      <c r="I430" s="6">
        <v>95741.57</v>
      </c>
    </row>
    <row r="431" spans="5:9" x14ac:dyDescent="0.25">
      <c r="E431">
        <v>10424</v>
      </c>
      <c r="F431" s="2">
        <v>42062.398032407407</v>
      </c>
      <c r="G431" t="s">
        <v>23</v>
      </c>
      <c r="H431" t="s">
        <v>101</v>
      </c>
      <c r="I431" s="6">
        <v>33318.26</v>
      </c>
    </row>
    <row r="432" spans="5:9" x14ac:dyDescent="0.25">
      <c r="E432">
        <v>10425</v>
      </c>
      <c r="F432" s="2">
        <v>42242.965682870374</v>
      </c>
      <c r="G432" t="s">
        <v>52</v>
      </c>
      <c r="H432" t="s">
        <v>189</v>
      </c>
      <c r="I432" s="6">
        <v>99895.11</v>
      </c>
    </row>
    <row r="433" spans="5:9" x14ac:dyDescent="0.25">
      <c r="E433">
        <v>10426</v>
      </c>
      <c r="F433" s="2">
        <v>42123.838912037034</v>
      </c>
      <c r="G433" t="s">
        <v>15</v>
      </c>
      <c r="H433" t="s">
        <v>47</v>
      </c>
      <c r="I433" s="6">
        <v>45221.71</v>
      </c>
    </row>
    <row r="434" spans="5:9" x14ac:dyDescent="0.25">
      <c r="E434">
        <v>10427</v>
      </c>
      <c r="F434" s="2">
        <v>42261.878993055558</v>
      </c>
      <c r="G434" t="s">
        <v>29</v>
      </c>
      <c r="H434" t="s">
        <v>279</v>
      </c>
      <c r="I434" s="6">
        <v>49165.26</v>
      </c>
    </row>
    <row r="435" spans="5:9" x14ac:dyDescent="0.25">
      <c r="E435">
        <v>10428</v>
      </c>
      <c r="F435" s="2">
        <v>42173.779108796298</v>
      </c>
      <c r="G435" t="s">
        <v>38</v>
      </c>
      <c r="H435" t="s">
        <v>280</v>
      </c>
      <c r="I435" s="6">
        <v>96813.93</v>
      </c>
    </row>
    <row r="436" spans="5:9" x14ac:dyDescent="0.25">
      <c r="E436">
        <v>10429</v>
      </c>
      <c r="F436" s="2">
        <v>42219.254328703704</v>
      </c>
      <c r="G436" t="s">
        <v>38</v>
      </c>
      <c r="H436" t="s">
        <v>234</v>
      </c>
      <c r="I436" s="6">
        <v>99783.72</v>
      </c>
    </row>
    <row r="437" spans="5:9" x14ac:dyDescent="0.25">
      <c r="E437">
        <v>10430</v>
      </c>
      <c r="F437" s="2">
        <v>42187.311493055553</v>
      </c>
      <c r="G437" t="s">
        <v>61</v>
      </c>
      <c r="H437" t="s">
        <v>206</v>
      </c>
      <c r="I437" s="6">
        <v>2193.2800000000002</v>
      </c>
    </row>
    <row r="438" spans="5:9" x14ac:dyDescent="0.25">
      <c r="E438">
        <v>10431</v>
      </c>
      <c r="F438" s="2">
        <v>42036.950416666667</v>
      </c>
      <c r="G438" t="s">
        <v>35</v>
      </c>
      <c r="H438" t="s">
        <v>281</v>
      </c>
      <c r="I438" s="6">
        <v>45962.06</v>
      </c>
    </row>
    <row r="439" spans="5:9" x14ac:dyDescent="0.25">
      <c r="E439">
        <v>10432</v>
      </c>
      <c r="F439" s="2">
        <v>42123.356446759259</v>
      </c>
      <c r="G439" t="s">
        <v>23</v>
      </c>
      <c r="H439" t="s">
        <v>44</v>
      </c>
      <c r="I439" s="6">
        <v>27807.4</v>
      </c>
    </row>
    <row r="440" spans="5:9" x14ac:dyDescent="0.25">
      <c r="E440">
        <v>10433</v>
      </c>
      <c r="F440" s="2">
        <v>42152.242731481485</v>
      </c>
      <c r="G440" t="s">
        <v>11</v>
      </c>
      <c r="H440" t="s">
        <v>280</v>
      </c>
      <c r="I440" s="6">
        <v>15358.1</v>
      </c>
    </row>
    <row r="441" spans="5:9" x14ac:dyDescent="0.25">
      <c r="E441">
        <v>10434</v>
      </c>
      <c r="F441" s="2">
        <v>42121.057256944441</v>
      </c>
      <c r="G441" t="s">
        <v>17</v>
      </c>
      <c r="H441" t="s">
        <v>172</v>
      </c>
      <c r="I441" s="6">
        <v>44619.29</v>
      </c>
    </row>
    <row r="442" spans="5:9" x14ac:dyDescent="0.25">
      <c r="E442">
        <v>10435</v>
      </c>
      <c r="F442" s="2">
        <v>42137.258460648147</v>
      </c>
      <c r="G442" t="s">
        <v>35</v>
      </c>
      <c r="H442" t="s">
        <v>282</v>
      </c>
      <c r="I442" s="6">
        <v>17247.91</v>
      </c>
    </row>
    <row r="443" spans="5:9" x14ac:dyDescent="0.25">
      <c r="E443">
        <v>10436</v>
      </c>
      <c r="F443" s="2">
        <v>42347.546388888892</v>
      </c>
      <c r="G443" t="s">
        <v>9</v>
      </c>
      <c r="H443" t="s">
        <v>132</v>
      </c>
      <c r="I443" s="6">
        <v>18185.82</v>
      </c>
    </row>
    <row r="444" spans="5:9" x14ac:dyDescent="0.25">
      <c r="E444">
        <v>10437</v>
      </c>
      <c r="F444" s="2">
        <v>42323.192037037035</v>
      </c>
      <c r="G444" t="s">
        <v>15</v>
      </c>
      <c r="H444" t="s">
        <v>182</v>
      </c>
      <c r="I444" s="6">
        <v>43592.160000000003</v>
      </c>
    </row>
    <row r="445" spans="5:9" x14ac:dyDescent="0.25">
      <c r="E445">
        <v>10438</v>
      </c>
      <c r="F445" s="2">
        <v>42158.08489583333</v>
      </c>
      <c r="G445" t="s">
        <v>26</v>
      </c>
      <c r="H445" t="s">
        <v>170</v>
      </c>
      <c r="I445" s="6">
        <v>81046.259999999995</v>
      </c>
    </row>
    <row r="446" spans="5:9" x14ac:dyDescent="0.25">
      <c r="E446">
        <v>10439</v>
      </c>
      <c r="F446" s="2">
        <v>42010.99527777778</v>
      </c>
      <c r="G446" t="s">
        <v>17</v>
      </c>
      <c r="H446" t="s">
        <v>54</v>
      </c>
      <c r="I446" s="6">
        <v>28596.28</v>
      </c>
    </row>
    <row r="447" spans="5:9" x14ac:dyDescent="0.25">
      <c r="E447">
        <v>10440</v>
      </c>
      <c r="F447" s="2">
        <v>42107.441747685189</v>
      </c>
      <c r="G447" t="s">
        <v>66</v>
      </c>
      <c r="H447" t="s">
        <v>191</v>
      </c>
      <c r="I447" s="6">
        <v>47461.440000000002</v>
      </c>
    </row>
    <row r="448" spans="5:9" x14ac:dyDescent="0.25">
      <c r="E448">
        <v>10441</v>
      </c>
      <c r="F448" s="2">
        <v>42300.403726851851</v>
      </c>
      <c r="G448" t="s">
        <v>52</v>
      </c>
      <c r="H448" t="s">
        <v>283</v>
      </c>
      <c r="I448" s="6">
        <v>54352.25</v>
      </c>
    </row>
    <row r="449" spans="5:9" x14ac:dyDescent="0.25">
      <c r="E449">
        <v>10442</v>
      </c>
      <c r="F449" s="2">
        <v>42077.240081018521</v>
      </c>
      <c r="G449" t="s">
        <v>38</v>
      </c>
      <c r="H449" t="s">
        <v>159</v>
      </c>
      <c r="I449" s="6">
        <v>99092.73</v>
      </c>
    </row>
    <row r="450" spans="5:9" x14ac:dyDescent="0.25">
      <c r="E450">
        <v>10443</v>
      </c>
      <c r="F450" s="2">
        <v>42240.717777777776</v>
      </c>
      <c r="G450" t="s">
        <v>9</v>
      </c>
      <c r="H450" t="s">
        <v>74</v>
      </c>
      <c r="I450" s="6">
        <v>50438.92</v>
      </c>
    </row>
    <row r="451" spans="5:9" x14ac:dyDescent="0.25">
      <c r="E451">
        <v>10444</v>
      </c>
      <c r="F451" s="2">
        <v>42119.364386574074</v>
      </c>
      <c r="G451" t="s">
        <v>23</v>
      </c>
      <c r="H451" t="s">
        <v>46</v>
      </c>
      <c r="I451" s="6">
        <v>81078.240000000005</v>
      </c>
    </row>
    <row r="452" spans="5:9" x14ac:dyDescent="0.25">
      <c r="E452">
        <v>10445</v>
      </c>
      <c r="F452" s="2">
        <v>42220.477256944447</v>
      </c>
      <c r="G452" t="s">
        <v>52</v>
      </c>
      <c r="H452" t="s">
        <v>284</v>
      </c>
      <c r="I452" s="6">
        <v>23205.67</v>
      </c>
    </row>
    <row r="453" spans="5:9" x14ac:dyDescent="0.25">
      <c r="E453">
        <v>10446</v>
      </c>
      <c r="F453" s="2">
        <v>42098.340451388889</v>
      </c>
      <c r="G453" t="s">
        <v>66</v>
      </c>
      <c r="H453" t="s">
        <v>285</v>
      </c>
      <c r="I453" s="6">
        <v>77000.009999999995</v>
      </c>
    </row>
    <row r="454" spans="5:9" x14ac:dyDescent="0.25">
      <c r="E454">
        <v>10447</v>
      </c>
      <c r="F454" s="2">
        <v>42005.64398148148</v>
      </c>
      <c r="G454" t="s">
        <v>11</v>
      </c>
      <c r="H454" t="s">
        <v>147</v>
      </c>
      <c r="I454" s="6">
        <v>40345.040000000001</v>
      </c>
    </row>
    <row r="455" spans="5:9" x14ac:dyDescent="0.25">
      <c r="E455">
        <v>10448</v>
      </c>
      <c r="F455" s="2">
        <v>42037.836817129632</v>
      </c>
      <c r="G455" t="s">
        <v>52</v>
      </c>
      <c r="H455" t="s">
        <v>286</v>
      </c>
      <c r="I455" s="6">
        <v>35360.1</v>
      </c>
    </row>
    <row r="456" spans="5:9" x14ac:dyDescent="0.25">
      <c r="E456">
        <v>10449</v>
      </c>
      <c r="F456" s="2">
        <v>42074.741631944446</v>
      </c>
      <c r="G456" t="s">
        <v>40</v>
      </c>
      <c r="H456" t="s">
        <v>287</v>
      </c>
      <c r="I456" s="6">
        <v>35493.53</v>
      </c>
    </row>
    <row r="457" spans="5:9" x14ac:dyDescent="0.25">
      <c r="E457">
        <v>10450</v>
      </c>
      <c r="F457" s="2">
        <v>42239.030405092592</v>
      </c>
      <c r="G457" t="s">
        <v>66</v>
      </c>
      <c r="H457" t="s">
        <v>288</v>
      </c>
      <c r="I457" s="6">
        <v>37155.79</v>
      </c>
    </row>
    <row r="458" spans="5:9" x14ac:dyDescent="0.25">
      <c r="E458">
        <v>10451</v>
      </c>
      <c r="F458" s="2">
        <v>42111.821643518517</v>
      </c>
      <c r="G458" t="s">
        <v>20</v>
      </c>
      <c r="H458" t="s">
        <v>187</v>
      </c>
      <c r="I458" s="6">
        <v>96375.62</v>
      </c>
    </row>
    <row r="459" spans="5:9" x14ac:dyDescent="0.25">
      <c r="E459">
        <v>10452</v>
      </c>
      <c r="F459" s="2">
        <v>42182.827187499999</v>
      </c>
      <c r="G459" t="s">
        <v>66</v>
      </c>
      <c r="H459" t="s">
        <v>197</v>
      </c>
      <c r="I459" s="6">
        <v>91801.2</v>
      </c>
    </row>
    <row r="460" spans="5:9" x14ac:dyDescent="0.25">
      <c r="E460">
        <v>10453</v>
      </c>
      <c r="F460" s="2">
        <v>42143.643738425926</v>
      </c>
      <c r="G460" t="s">
        <v>11</v>
      </c>
      <c r="H460" t="s">
        <v>103</v>
      </c>
      <c r="I460" s="6">
        <v>47149.56</v>
      </c>
    </row>
    <row r="461" spans="5:9" x14ac:dyDescent="0.25">
      <c r="E461">
        <v>10454</v>
      </c>
      <c r="F461" s="2">
        <v>42335.594155092593</v>
      </c>
      <c r="G461" t="s">
        <v>11</v>
      </c>
      <c r="H461" t="s">
        <v>289</v>
      </c>
      <c r="I461" s="6">
        <v>9355.7099999999991</v>
      </c>
    </row>
    <row r="462" spans="5:9" x14ac:dyDescent="0.25">
      <c r="E462">
        <v>10455</v>
      </c>
      <c r="F462" s="2">
        <v>42237.303032407406</v>
      </c>
      <c r="G462" t="s">
        <v>23</v>
      </c>
      <c r="H462" t="s">
        <v>163</v>
      </c>
      <c r="I462" s="6">
        <v>59928.69</v>
      </c>
    </row>
    <row r="463" spans="5:9" x14ac:dyDescent="0.25">
      <c r="E463">
        <v>10456</v>
      </c>
      <c r="F463" s="2">
        <v>42365.389814814815</v>
      </c>
      <c r="G463" t="s">
        <v>15</v>
      </c>
      <c r="H463" t="s">
        <v>269</v>
      </c>
      <c r="I463" s="6">
        <v>37710.67</v>
      </c>
    </row>
    <row r="464" spans="5:9" x14ac:dyDescent="0.25">
      <c r="E464">
        <v>10457</v>
      </c>
      <c r="F464" s="2">
        <v>42186.307395833333</v>
      </c>
      <c r="G464" t="s">
        <v>35</v>
      </c>
      <c r="H464" t="s">
        <v>244</v>
      </c>
      <c r="I464" s="6">
        <v>73539.02</v>
      </c>
    </row>
    <row r="465" spans="5:9" x14ac:dyDescent="0.25">
      <c r="E465">
        <v>10458</v>
      </c>
      <c r="F465" s="2">
        <v>42105.488865740743</v>
      </c>
      <c r="G465" t="s">
        <v>29</v>
      </c>
      <c r="H465" t="s">
        <v>290</v>
      </c>
      <c r="I465" s="6">
        <v>15020.61</v>
      </c>
    </row>
    <row r="466" spans="5:9" x14ac:dyDescent="0.25">
      <c r="E466">
        <v>10459</v>
      </c>
      <c r="F466" s="2">
        <v>42165.897407407407</v>
      </c>
      <c r="G466" t="s">
        <v>61</v>
      </c>
      <c r="H466" t="s">
        <v>277</v>
      </c>
      <c r="I466" s="6">
        <v>82702.91</v>
      </c>
    </row>
    <row r="467" spans="5:9" x14ac:dyDescent="0.25">
      <c r="E467">
        <v>10460</v>
      </c>
      <c r="F467" s="2">
        <v>42075.897719907407</v>
      </c>
      <c r="G467" t="s">
        <v>15</v>
      </c>
      <c r="H467" t="s">
        <v>291</v>
      </c>
      <c r="I467" s="6">
        <v>53958.35</v>
      </c>
    </row>
    <row r="468" spans="5:9" x14ac:dyDescent="0.25">
      <c r="E468">
        <v>10461</v>
      </c>
      <c r="F468" s="2">
        <v>42104.522928240738</v>
      </c>
      <c r="G468" t="s">
        <v>7</v>
      </c>
      <c r="H468" t="s">
        <v>239</v>
      </c>
      <c r="I468" s="6">
        <v>99451.88</v>
      </c>
    </row>
    <row r="469" spans="5:9" x14ac:dyDescent="0.25">
      <c r="E469">
        <v>10462</v>
      </c>
      <c r="F469" s="2">
        <v>42115.758194444446</v>
      </c>
      <c r="G469" t="s">
        <v>66</v>
      </c>
      <c r="H469" t="s">
        <v>292</v>
      </c>
      <c r="I469" s="6">
        <v>2101.0700000000002</v>
      </c>
    </row>
    <row r="470" spans="5:9" x14ac:dyDescent="0.25">
      <c r="E470">
        <v>10463</v>
      </c>
      <c r="F470" s="2">
        <v>42108.358356481483</v>
      </c>
      <c r="G470" t="s">
        <v>11</v>
      </c>
      <c r="H470" t="s">
        <v>34</v>
      </c>
      <c r="I470" s="6">
        <v>44469.03</v>
      </c>
    </row>
    <row r="471" spans="5:9" x14ac:dyDescent="0.25">
      <c r="E471">
        <v>10464</v>
      </c>
      <c r="F471" s="2">
        <v>42107.699166666665</v>
      </c>
      <c r="G471" t="s">
        <v>13</v>
      </c>
      <c r="H471" t="s">
        <v>145</v>
      </c>
      <c r="I471" s="6">
        <v>98505.42</v>
      </c>
    </row>
    <row r="472" spans="5:9" x14ac:dyDescent="0.25">
      <c r="E472">
        <v>10465</v>
      </c>
      <c r="F472" s="2">
        <v>42011.257754629631</v>
      </c>
      <c r="G472" t="s">
        <v>11</v>
      </c>
      <c r="H472" t="s">
        <v>203</v>
      </c>
      <c r="I472" s="6">
        <v>59393.31</v>
      </c>
    </row>
    <row r="473" spans="5:9" x14ac:dyDescent="0.25">
      <c r="E473">
        <v>10466</v>
      </c>
      <c r="F473" s="2">
        <v>42248.093425925923</v>
      </c>
      <c r="G473" t="s">
        <v>61</v>
      </c>
      <c r="H473" t="s">
        <v>276</v>
      </c>
      <c r="I473" s="6">
        <v>43598.8</v>
      </c>
    </row>
    <row r="474" spans="5:9" x14ac:dyDescent="0.25">
      <c r="E474">
        <v>10467</v>
      </c>
      <c r="F474" s="2">
        <v>42188.443159722221</v>
      </c>
      <c r="G474" t="s">
        <v>11</v>
      </c>
      <c r="H474" t="s">
        <v>192</v>
      </c>
      <c r="I474" s="6">
        <v>91679.52</v>
      </c>
    </row>
    <row r="475" spans="5:9" x14ac:dyDescent="0.25">
      <c r="E475">
        <v>10468</v>
      </c>
      <c r="F475" s="2">
        <v>42069.366562499999</v>
      </c>
      <c r="G475" t="s">
        <v>40</v>
      </c>
      <c r="H475" t="s">
        <v>220</v>
      </c>
      <c r="I475" s="6">
        <v>96087.56</v>
      </c>
    </row>
    <row r="476" spans="5:9" x14ac:dyDescent="0.25">
      <c r="E476">
        <v>10469</v>
      </c>
      <c r="F476" s="2">
        <v>42263.566550925927</v>
      </c>
      <c r="G476" t="s">
        <v>15</v>
      </c>
      <c r="H476" t="s">
        <v>209</v>
      </c>
      <c r="I476" s="6">
        <v>4666.4399999999996</v>
      </c>
    </row>
    <row r="477" spans="5:9" x14ac:dyDescent="0.25">
      <c r="E477">
        <v>10470</v>
      </c>
      <c r="F477" s="2">
        <v>42042.97997685185</v>
      </c>
      <c r="G477" t="s">
        <v>40</v>
      </c>
      <c r="H477" t="s">
        <v>247</v>
      </c>
      <c r="I477" s="6">
        <v>20988.54</v>
      </c>
    </row>
    <row r="478" spans="5:9" x14ac:dyDescent="0.25">
      <c r="E478">
        <v>10471</v>
      </c>
      <c r="F478" s="2">
        <v>42252.531886574077</v>
      </c>
      <c r="G478" t="s">
        <v>61</v>
      </c>
      <c r="H478" t="s">
        <v>206</v>
      </c>
      <c r="I478" s="6">
        <v>62622.78</v>
      </c>
    </row>
    <row r="479" spans="5:9" x14ac:dyDescent="0.25">
      <c r="E479">
        <v>10472</v>
      </c>
      <c r="F479" s="2">
        <v>42356.892824074072</v>
      </c>
      <c r="G479" t="s">
        <v>5</v>
      </c>
      <c r="H479" t="s">
        <v>138</v>
      </c>
      <c r="I479" s="6">
        <v>13294.86</v>
      </c>
    </row>
    <row r="480" spans="5:9" x14ac:dyDescent="0.25">
      <c r="E480">
        <v>10473</v>
      </c>
      <c r="F480" s="2">
        <v>42365.190798611111</v>
      </c>
      <c r="G480" t="s">
        <v>9</v>
      </c>
      <c r="H480" t="s">
        <v>267</v>
      </c>
      <c r="I480" s="6">
        <v>30581.14</v>
      </c>
    </row>
    <row r="481" spans="5:9" x14ac:dyDescent="0.25">
      <c r="E481">
        <v>10474</v>
      </c>
      <c r="F481" s="2">
        <v>42132.704965277779</v>
      </c>
      <c r="G481" t="s">
        <v>7</v>
      </c>
      <c r="H481" t="s">
        <v>160</v>
      </c>
      <c r="I481" s="6">
        <v>30561.31</v>
      </c>
    </row>
    <row r="482" spans="5:9" x14ac:dyDescent="0.25">
      <c r="E482">
        <v>10475</v>
      </c>
      <c r="F482" s="2">
        <v>42216.680868055555</v>
      </c>
      <c r="G482" t="s">
        <v>15</v>
      </c>
      <c r="H482" t="s">
        <v>176</v>
      </c>
      <c r="I482" s="6">
        <v>43330.79</v>
      </c>
    </row>
    <row r="483" spans="5:9" x14ac:dyDescent="0.25">
      <c r="E483">
        <v>10476</v>
      </c>
      <c r="F483" s="2">
        <v>42281.325752314813</v>
      </c>
      <c r="G483" t="s">
        <v>45</v>
      </c>
      <c r="H483" t="s">
        <v>293</v>
      </c>
      <c r="I483" s="6">
        <v>36451.68</v>
      </c>
    </row>
    <row r="484" spans="5:9" x14ac:dyDescent="0.25">
      <c r="E484">
        <v>10477</v>
      </c>
      <c r="F484" s="2">
        <v>42166.218252314815</v>
      </c>
      <c r="G484" t="s">
        <v>29</v>
      </c>
      <c r="H484" t="s">
        <v>37</v>
      </c>
      <c r="I484" s="6">
        <v>77057.09</v>
      </c>
    </row>
    <row r="485" spans="5:9" x14ac:dyDescent="0.25">
      <c r="E485">
        <v>10478</v>
      </c>
      <c r="F485" s="2">
        <v>42079.757025462961</v>
      </c>
      <c r="G485" t="s">
        <v>29</v>
      </c>
      <c r="H485" t="s">
        <v>22</v>
      </c>
      <c r="I485" s="6">
        <v>48726.15</v>
      </c>
    </row>
    <row r="486" spans="5:9" x14ac:dyDescent="0.25">
      <c r="E486">
        <v>10479</v>
      </c>
      <c r="F486" s="2">
        <v>42343.174201388887</v>
      </c>
      <c r="G486" t="s">
        <v>26</v>
      </c>
      <c r="H486" t="s">
        <v>222</v>
      </c>
      <c r="I486" s="6">
        <v>40961.22</v>
      </c>
    </row>
    <row r="487" spans="5:9" x14ac:dyDescent="0.25">
      <c r="E487">
        <v>10480</v>
      </c>
      <c r="F487" s="2">
        <v>42226.481689814813</v>
      </c>
      <c r="G487" t="s">
        <v>66</v>
      </c>
      <c r="H487" t="s">
        <v>57</v>
      </c>
      <c r="I487" s="6">
        <v>75676.39</v>
      </c>
    </row>
    <row r="488" spans="5:9" x14ac:dyDescent="0.25">
      <c r="E488">
        <v>10481</v>
      </c>
      <c r="F488" s="2">
        <v>42328.685185185182</v>
      </c>
      <c r="G488" t="s">
        <v>29</v>
      </c>
      <c r="H488" t="s">
        <v>294</v>
      </c>
      <c r="I488" s="6">
        <v>66745.919999999998</v>
      </c>
    </row>
    <row r="489" spans="5:9" x14ac:dyDescent="0.25">
      <c r="E489">
        <v>10482</v>
      </c>
      <c r="F489" s="2">
        <v>42288.264467592591</v>
      </c>
      <c r="G489" t="s">
        <v>66</v>
      </c>
      <c r="H489" t="s">
        <v>295</v>
      </c>
      <c r="I489" s="6">
        <v>36824.07</v>
      </c>
    </row>
    <row r="490" spans="5:9" x14ac:dyDescent="0.25">
      <c r="E490">
        <v>10483</v>
      </c>
      <c r="F490" s="2">
        <v>42251.465879629628</v>
      </c>
      <c r="G490" t="s">
        <v>29</v>
      </c>
      <c r="H490" t="s">
        <v>50</v>
      </c>
      <c r="I490" s="6">
        <v>98376.11</v>
      </c>
    </row>
    <row r="491" spans="5:9" x14ac:dyDescent="0.25">
      <c r="E491">
        <v>10484</v>
      </c>
      <c r="F491" s="2">
        <v>42277.720902777779</v>
      </c>
      <c r="G491" t="s">
        <v>29</v>
      </c>
      <c r="H491" t="s">
        <v>206</v>
      </c>
      <c r="I491" s="6">
        <v>36074.949999999997</v>
      </c>
    </row>
    <row r="492" spans="5:9" x14ac:dyDescent="0.25">
      <c r="E492">
        <v>10485</v>
      </c>
      <c r="F492" s="2">
        <v>42211.085960648146</v>
      </c>
      <c r="G492" t="s">
        <v>61</v>
      </c>
      <c r="H492" t="s">
        <v>296</v>
      </c>
      <c r="I492" s="6">
        <v>65959.7</v>
      </c>
    </row>
    <row r="493" spans="5:9" x14ac:dyDescent="0.25">
      <c r="E493">
        <v>10486</v>
      </c>
      <c r="F493" s="2">
        <v>42335.733611111114</v>
      </c>
      <c r="G493" t="s">
        <v>20</v>
      </c>
      <c r="H493" t="s">
        <v>32</v>
      </c>
      <c r="I493" s="6">
        <v>73704.95</v>
      </c>
    </row>
    <row r="494" spans="5:9" x14ac:dyDescent="0.25">
      <c r="E494">
        <v>10487</v>
      </c>
      <c r="F494" s="2">
        <v>42230.297037037039</v>
      </c>
      <c r="G494" t="s">
        <v>26</v>
      </c>
      <c r="H494" t="s">
        <v>67</v>
      </c>
      <c r="I494" s="6">
        <v>44338.18</v>
      </c>
    </row>
    <row r="495" spans="5:9" x14ac:dyDescent="0.25">
      <c r="E495">
        <v>10488</v>
      </c>
      <c r="F495" s="2">
        <v>42364.652638888889</v>
      </c>
      <c r="G495" t="s">
        <v>38</v>
      </c>
      <c r="H495" t="s">
        <v>297</v>
      </c>
      <c r="I495" s="6">
        <v>88914.240000000005</v>
      </c>
    </row>
    <row r="496" spans="5:9" x14ac:dyDescent="0.25">
      <c r="E496">
        <v>10489</v>
      </c>
      <c r="F496" s="2">
        <v>42294.724733796298</v>
      </c>
      <c r="G496" t="s">
        <v>17</v>
      </c>
      <c r="H496" t="s">
        <v>205</v>
      </c>
      <c r="I496" s="6">
        <v>7999.07</v>
      </c>
    </row>
    <row r="497" spans="5:9" x14ac:dyDescent="0.25">
      <c r="E497">
        <v>10490</v>
      </c>
      <c r="F497" s="2">
        <v>42312.526516203703</v>
      </c>
      <c r="G497" t="s">
        <v>45</v>
      </c>
      <c r="H497" t="s">
        <v>298</v>
      </c>
      <c r="I497" s="6">
        <v>96046.23</v>
      </c>
    </row>
    <row r="498" spans="5:9" x14ac:dyDescent="0.25">
      <c r="E498">
        <v>10491</v>
      </c>
      <c r="F498" s="2">
        <v>42264.22111111111</v>
      </c>
      <c r="G498" t="s">
        <v>15</v>
      </c>
      <c r="H498" t="s">
        <v>161</v>
      </c>
      <c r="I498" s="6">
        <v>45771.34</v>
      </c>
    </row>
    <row r="499" spans="5:9" x14ac:dyDescent="0.25">
      <c r="E499">
        <v>10492</v>
      </c>
      <c r="F499" s="2">
        <v>42175.303252314814</v>
      </c>
      <c r="G499" t="s">
        <v>45</v>
      </c>
      <c r="H499" t="s">
        <v>299</v>
      </c>
      <c r="I499" s="6">
        <v>51601.53</v>
      </c>
    </row>
    <row r="500" spans="5:9" x14ac:dyDescent="0.25">
      <c r="E500">
        <v>10493</v>
      </c>
      <c r="F500" s="2">
        <v>42207.483842592592</v>
      </c>
      <c r="G500" t="s">
        <v>26</v>
      </c>
      <c r="H500" t="s">
        <v>84</v>
      </c>
      <c r="I500" s="6">
        <v>10398.049999999999</v>
      </c>
    </row>
    <row r="501" spans="5:9" x14ac:dyDescent="0.25">
      <c r="E501">
        <v>10494</v>
      </c>
      <c r="F501" s="2">
        <v>42135.921458333331</v>
      </c>
      <c r="G501" t="s">
        <v>5</v>
      </c>
      <c r="H501" t="s">
        <v>300</v>
      </c>
      <c r="I501" s="6">
        <v>44012.86</v>
      </c>
    </row>
    <row r="502" spans="5:9" x14ac:dyDescent="0.25">
      <c r="E502">
        <v>10495</v>
      </c>
      <c r="F502" s="2">
        <v>42229.404861111114</v>
      </c>
      <c r="G502" t="s">
        <v>13</v>
      </c>
      <c r="H502" t="s">
        <v>170</v>
      </c>
      <c r="I502" s="6">
        <v>67914.52</v>
      </c>
    </row>
    <row r="503" spans="5:9" x14ac:dyDescent="0.25">
      <c r="E503">
        <v>10496</v>
      </c>
      <c r="F503" s="2">
        <v>42041.93372685185</v>
      </c>
      <c r="G503" t="s">
        <v>45</v>
      </c>
      <c r="H503" t="s">
        <v>6</v>
      </c>
      <c r="I503" s="6">
        <v>82159.820000000007</v>
      </c>
    </row>
    <row r="504" spans="5:9" x14ac:dyDescent="0.25">
      <c r="E504">
        <v>10497</v>
      </c>
      <c r="F504" s="2">
        <v>42237.439710648148</v>
      </c>
      <c r="G504" t="s">
        <v>11</v>
      </c>
      <c r="H504" t="s">
        <v>141</v>
      </c>
      <c r="I504" s="6">
        <v>96476.27</v>
      </c>
    </row>
    <row r="505" spans="5:9" x14ac:dyDescent="0.25">
      <c r="E505">
        <v>10498</v>
      </c>
      <c r="F505" s="2">
        <v>42181.107777777775</v>
      </c>
      <c r="G505" t="s">
        <v>15</v>
      </c>
      <c r="H505" t="s">
        <v>184</v>
      </c>
      <c r="I505" s="6">
        <v>46708.61</v>
      </c>
    </row>
    <row r="506" spans="5:9" x14ac:dyDescent="0.25">
      <c r="E506">
        <v>10499</v>
      </c>
      <c r="F506" s="2">
        <v>42097.899016203701</v>
      </c>
      <c r="G506" t="s">
        <v>13</v>
      </c>
      <c r="H506" t="s">
        <v>301</v>
      </c>
      <c r="I506" s="6">
        <v>29468.02</v>
      </c>
    </row>
    <row r="507" spans="5:9" x14ac:dyDescent="0.25">
      <c r="E507">
        <v>10500</v>
      </c>
      <c r="F507" s="2">
        <v>42080.013437499998</v>
      </c>
      <c r="G507" t="s">
        <v>52</v>
      </c>
      <c r="H507" t="s">
        <v>10</v>
      </c>
      <c r="I507" s="6">
        <v>92474.34</v>
      </c>
    </row>
    <row r="508" spans="5:9" x14ac:dyDescent="0.25">
      <c r="E508">
        <v>10501</v>
      </c>
      <c r="F508" s="2">
        <v>42141.116805555554</v>
      </c>
      <c r="G508" t="s">
        <v>29</v>
      </c>
      <c r="H508" t="s">
        <v>172</v>
      </c>
      <c r="I508" s="6">
        <v>49640.32</v>
      </c>
    </row>
    <row r="509" spans="5:9" x14ac:dyDescent="0.25">
      <c r="E509">
        <v>10502</v>
      </c>
      <c r="F509" s="2">
        <v>42081.327870370369</v>
      </c>
      <c r="G509" t="s">
        <v>45</v>
      </c>
      <c r="H509" t="s">
        <v>98</v>
      </c>
      <c r="I509" s="6">
        <v>65493.65</v>
      </c>
    </row>
    <row r="510" spans="5:9" x14ac:dyDescent="0.25">
      <c r="E510">
        <v>10503</v>
      </c>
      <c r="F510" s="2">
        <v>42104.171249999999</v>
      </c>
      <c r="G510" t="s">
        <v>66</v>
      </c>
      <c r="H510" t="s">
        <v>302</v>
      </c>
      <c r="I510" s="6">
        <v>68482.16</v>
      </c>
    </row>
    <row r="511" spans="5:9" x14ac:dyDescent="0.25">
      <c r="E511">
        <v>10504</v>
      </c>
      <c r="F511" s="2">
        <v>42161.122037037036</v>
      </c>
      <c r="G511" t="s">
        <v>7</v>
      </c>
      <c r="H511" t="s">
        <v>144</v>
      </c>
      <c r="I511" s="6">
        <v>54636.83</v>
      </c>
    </row>
    <row r="512" spans="5:9" x14ac:dyDescent="0.25">
      <c r="E512">
        <v>10505</v>
      </c>
      <c r="F512" s="2">
        <v>42053.969953703701</v>
      </c>
      <c r="G512" t="s">
        <v>23</v>
      </c>
      <c r="H512" t="s">
        <v>303</v>
      </c>
      <c r="I512" s="6">
        <v>67868.88</v>
      </c>
    </row>
    <row r="513" spans="5:9" x14ac:dyDescent="0.25">
      <c r="E513">
        <v>10506</v>
      </c>
      <c r="F513" s="2">
        <v>42195.658946759257</v>
      </c>
      <c r="G513" t="s">
        <v>17</v>
      </c>
      <c r="H513" t="s">
        <v>304</v>
      </c>
      <c r="I513" s="6">
        <v>78421.87</v>
      </c>
    </row>
    <row r="514" spans="5:9" x14ac:dyDescent="0.25">
      <c r="E514">
        <v>10507</v>
      </c>
      <c r="F514" s="2">
        <v>42325.125069444446</v>
      </c>
      <c r="G514" t="s">
        <v>38</v>
      </c>
      <c r="H514" t="s">
        <v>88</v>
      </c>
      <c r="I514" s="6">
        <v>81863.61</v>
      </c>
    </row>
    <row r="515" spans="5:9" x14ac:dyDescent="0.25">
      <c r="E515">
        <v>10508</v>
      </c>
      <c r="F515" s="2">
        <v>42310.533877314818</v>
      </c>
      <c r="G515" t="s">
        <v>7</v>
      </c>
      <c r="H515" t="s">
        <v>267</v>
      </c>
      <c r="I515" s="6">
        <v>21792.18</v>
      </c>
    </row>
    <row r="516" spans="5:9" x14ac:dyDescent="0.25">
      <c r="E516">
        <v>10509</v>
      </c>
      <c r="F516" s="2">
        <v>42149.14267361111</v>
      </c>
      <c r="G516" t="s">
        <v>17</v>
      </c>
      <c r="H516" t="s">
        <v>305</v>
      </c>
      <c r="I516" s="6">
        <v>99158.61</v>
      </c>
    </row>
    <row r="517" spans="5:9" x14ac:dyDescent="0.25">
      <c r="E517">
        <v>10510</v>
      </c>
      <c r="F517" s="2">
        <v>42247.768159722225</v>
      </c>
      <c r="G517" t="s">
        <v>20</v>
      </c>
      <c r="H517" t="s">
        <v>263</v>
      </c>
      <c r="I517" s="6">
        <v>88431.74</v>
      </c>
    </row>
    <row r="518" spans="5:9" x14ac:dyDescent="0.25">
      <c r="E518">
        <v>10511</v>
      </c>
      <c r="F518" s="2">
        <v>42082.708252314813</v>
      </c>
      <c r="G518" t="s">
        <v>26</v>
      </c>
      <c r="H518" t="s">
        <v>173</v>
      </c>
      <c r="I518" s="6">
        <v>55440.78</v>
      </c>
    </row>
    <row r="519" spans="5:9" x14ac:dyDescent="0.25">
      <c r="E519">
        <v>10512</v>
      </c>
      <c r="F519" s="2">
        <v>42201.515335648146</v>
      </c>
      <c r="G519" t="s">
        <v>45</v>
      </c>
      <c r="H519" t="s">
        <v>69</v>
      </c>
      <c r="I519" s="6">
        <v>6674.33</v>
      </c>
    </row>
    <row r="520" spans="5:9" x14ac:dyDescent="0.25">
      <c r="E520">
        <v>10513</v>
      </c>
      <c r="F520" s="2">
        <v>42344.508310185185</v>
      </c>
      <c r="G520" t="s">
        <v>61</v>
      </c>
      <c r="H520" t="s">
        <v>180</v>
      </c>
      <c r="I520" s="6">
        <v>8014.57</v>
      </c>
    </row>
    <row r="521" spans="5:9" x14ac:dyDescent="0.25">
      <c r="E521">
        <v>10514</v>
      </c>
      <c r="F521" s="2">
        <v>42236.217905092592</v>
      </c>
      <c r="G521" t="s">
        <v>61</v>
      </c>
      <c r="H521" t="s">
        <v>84</v>
      </c>
      <c r="I521" s="6">
        <v>12565.47</v>
      </c>
    </row>
    <row r="522" spans="5:9" x14ac:dyDescent="0.25">
      <c r="E522">
        <v>10515</v>
      </c>
      <c r="F522" s="2">
        <v>42231.493333333332</v>
      </c>
      <c r="G522" t="s">
        <v>45</v>
      </c>
      <c r="H522" t="s">
        <v>303</v>
      </c>
      <c r="I522" s="6">
        <v>87650.91</v>
      </c>
    </row>
    <row r="523" spans="5:9" x14ac:dyDescent="0.25">
      <c r="E523">
        <v>10516</v>
      </c>
      <c r="F523" s="2">
        <v>42199.016840277778</v>
      </c>
      <c r="G523" t="s">
        <v>66</v>
      </c>
      <c r="H523" t="s">
        <v>306</v>
      </c>
      <c r="I523" s="6">
        <v>16682.099999999999</v>
      </c>
    </row>
    <row r="524" spans="5:9" x14ac:dyDescent="0.25">
      <c r="E524">
        <v>10517</v>
      </c>
      <c r="F524" s="2">
        <v>42211.902696759258</v>
      </c>
      <c r="G524" t="s">
        <v>23</v>
      </c>
      <c r="H524" t="s">
        <v>307</v>
      </c>
      <c r="I524" s="6">
        <v>17317.03</v>
      </c>
    </row>
    <row r="525" spans="5:9" x14ac:dyDescent="0.25">
      <c r="E525">
        <v>10518</v>
      </c>
      <c r="F525" s="2">
        <v>42143.522291666668</v>
      </c>
      <c r="G525" t="s">
        <v>13</v>
      </c>
      <c r="H525" t="s">
        <v>308</v>
      </c>
      <c r="I525" s="6">
        <v>6752.1</v>
      </c>
    </row>
    <row r="526" spans="5:9" x14ac:dyDescent="0.25">
      <c r="E526">
        <v>10519</v>
      </c>
      <c r="F526" s="2">
        <v>42061.283020833333</v>
      </c>
      <c r="G526" t="s">
        <v>13</v>
      </c>
      <c r="H526" t="s">
        <v>128</v>
      </c>
      <c r="I526" s="6">
        <v>43882.54</v>
      </c>
    </row>
    <row r="527" spans="5:9" x14ac:dyDescent="0.25">
      <c r="E527">
        <v>10520</v>
      </c>
      <c r="F527" s="2">
        <v>42291.73578703704</v>
      </c>
      <c r="G527" t="s">
        <v>61</v>
      </c>
      <c r="H527" t="s">
        <v>22</v>
      </c>
      <c r="I527" s="6">
        <v>80592.17</v>
      </c>
    </row>
    <row r="528" spans="5:9" x14ac:dyDescent="0.25">
      <c r="E528">
        <v>10521</v>
      </c>
      <c r="F528" s="2">
        <v>42287.128703703704</v>
      </c>
      <c r="G528" t="s">
        <v>38</v>
      </c>
      <c r="H528" t="s">
        <v>309</v>
      </c>
      <c r="I528" s="6">
        <v>60436.58</v>
      </c>
    </row>
    <row r="529" spans="5:9" x14ac:dyDescent="0.25">
      <c r="E529">
        <v>10522</v>
      </c>
      <c r="F529" s="2">
        <v>42339.091817129629</v>
      </c>
      <c r="G529" t="s">
        <v>40</v>
      </c>
      <c r="H529" t="s">
        <v>68</v>
      </c>
      <c r="I529" s="6">
        <v>74261.16</v>
      </c>
    </row>
    <row r="530" spans="5:9" x14ac:dyDescent="0.25">
      <c r="E530">
        <v>10523</v>
      </c>
      <c r="F530" s="2">
        <v>42005.760266203702</v>
      </c>
      <c r="G530" t="s">
        <v>61</v>
      </c>
      <c r="H530" t="s">
        <v>236</v>
      </c>
      <c r="I530" s="6">
        <v>47701.39</v>
      </c>
    </row>
    <row r="531" spans="5:9" x14ac:dyDescent="0.25">
      <c r="E531">
        <v>10524</v>
      </c>
      <c r="F531" s="2">
        <v>42204.100706018522</v>
      </c>
      <c r="G531" t="s">
        <v>66</v>
      </c>
      <c r="H531" t="s">
        <v>101</v>
      </c>
      <c r="I531" s="6">
        <v>9139.5499999999993</v>
      </c>
    </row>
    <row r="532" spans="5:9" x14ac:dyDescent="0.25">
      <c r="E532">
        <v>10525</v>
      </c>
      <c r="F532" s="2">
        <v>42301.460868055554</v>
      </c>
      <c r="G532" t="s">
        <v>20</v>
      </c>
      <c r="H532" t="s">
        <v>39</v>
      </c>
      <c r="I532" s="6">
        <v>29145.05</v>
      </c>
    </row>
    <row r="533" spans="5:9" x14ac:dyDescent="0.25">
      <c r="E533">
        <v>10526</v>
      </c>
      <c r="F533" s="2">
        <v>42164.477303240739</v>
      </c>
      <c r="G533" t="s">
        <v>5</v>
      </c>
      <c r="H533" t="s">
        <v>174</v>
      </c>
      <c r="I533" s="6">
        <v>36087.129999999997</v>
      </c>
    </row>
    <row r="534" spans="5:9" x14ac:dyDescent="0.25">
      <c r="E534">
        <v>10527</v>
      </c>
      <c r="F534" s="2">
        <v>42201.833935185183</v>
      </c>
      <c r="G534" t="s">
        <v>61</v>
      </c>
      <c r="H534" t="s">
        <v>140</v>
      </c>
      <c r="I534" s="6">
        <v>69999.98</v>
      </c>
    </row>
    <row r="535" spans="5:9" x14ac:dyDescent="0.25">
      <c r="E535">
        <v>10528</v>
      </c>
      <c r="F535" s="2">
        <v>42140.555590277778</v>
      </c>
      <c r="G535" t="s">
        <v>35</v>
      </c>
      <c r="H535" t="s">
        <v>34</v>
      </c>
      <c r="I535" s="6">
        <v>12448.15</v>
      </c>
    </row>
    <row r="536" spans="5:9" x14ac:dyDescent="0.25">
      <c r="E536">
        <v>10529</v>
      </c>
      <c r="F536" s="2">
        <v>42160.086539351854</v>
      </c>
      <c r="G536" t="s">
        <v>9</v>
      </c>
      <c r="H536" t="s">
        <v>200</v>
      </c>
      <c r="I536" s="6">
        <v>54559.35</v>
      </c>
    </row>
    <row r="537" spans="5:9" x14ac:dyDescent="0.25">
      <c r="E537">
        <v>10530</v>
      </c>
      <c r="F537" s="2">
        <v>42127.923506944448</v>
      </c>
      <c r="G537" t="s">
        <v>26</v>
      </c>
      <c r="H537" t="s">
        <v>90</v>
      </c>
      <c r="I537" s="6">
        <v>16698.34</v>
      </c>
    </row>
    <row r="538" spans="5:9" x14ac:dyDescent="0.25">
      <c r="E538">
        <v>10531</v>
      </c>
      <c r="F538" s="2">
        <v>42131.252523148149</v>
      </c>
      <c r="G538" t="s">
        <v>38</v>
      </c>
      <c r="H538" t="s">
        <v>104</v>
      </c>
      <c r="I538" s="6">
        <v>80024.3</v>
      </c>
    </row>
    <row r="539" spans="5:9" x14ac:dyDescent="0.25">
      <c r="E539">
        <v>10532</v>
      </c>
      <c r="F539" s="2">
        <v>42203.495034722226</v>
      </c>
      <c r="G539" t="s">
        <v>13</v>
      </c>
      <c r="H539" t="s">
        <v>49</v>
      </c>
      <c r="I539" s="6">
        <v>22148.06</v>
      </c>
    </row>
    <row r="540" spans="5:9" x14ac:dyDescent="0.25">
      <c r="E540">
        <v>10533</v>
      </c>
      <c r="F540" s="2">
        <v>42028.484375</v>
      </c>
      <c r="G540" t="s">
        <v>38</v>
      </c>
      <c r="H540" t="s">
        <v>310</v>
      </c>
      <c r="I540" s="6">
        <v>10531.62</v>
      </c>
    </row>
    <row r="541" spans="5:9" x14ac:dyDescent="0.25">
      <c r="E541">
        <v>10534</v>
      </c>
      <c r="F541" s="2">
        <v>42173.450104166666</v>
      </c>
      <c r="G541" t="s">
        <v>26</v>
      </c>
      <c r="H541" t="s">
        <v>109</v>
      </c>
      <c r="I541" s="6">
        <v>63515.69</v>
      </c>
    </row>
    <row r="542" spans="5:9" x14ac:dyDescent="0.25">
      <c r="E542">
        <v>10535</v>
      </c>
      <c r="F542" s="2">
        <v>42228.856631944444</v>
      </c>
      <c r="G542" t="s">
        <v>5</v>
      </c>
      <c r="H542" t="s">
        <v>311</v>
      </c>
      <c r="I542" s="6">
        <v>55789.24</v>
      </c>
    </row>
    <row r="543" spans="5:9" x14ac:dyDescent="0.25">
      <c r="E543">
        <v>10536</v>
      </c>
      <c r="F543" s="2">
        <v>42169.149259259262</v>
      </c>
      <c r="G543" t="s">
        <v>11</v>
      </c>
      <c r="H543" t="s">
        <v>312</v>
      </c>
      <c r="I543" s="6">
        <v>32959.65</v>
      </c>
    </row>
    <row r="544" spans="5:9" x14ac:dyDescent="0.25">
      <c r="E544">
        <v>10537</v>
      </c>
      <c r="F544" s="2">
        <v>42316.953553240739</v>
      </c>
      <c r="G544" t="s">
        <v>5</v>
      </c>
      <c r="H544" t="s">
        <v>128</v>
      </c>
      <c r="I544" s="6">
        <v>43191.17</v>
      </c>
    </row>
    <row r="545" spans="5:9" x14ac:dyDescent="0.25">
      <c r="E545">
        <v>10538</v>
      </c>
      <c r="F545" s="2">
        <v>42231.201828703706</v>
      </c>
      <c r="G545" t="s">
        <v>20</v>
      </c>
      <c r="H545" t="s">
        <v>129</v>
      </c>
      <c r="I545" s="6">
        <v>32282.03</v>
      </c>
    </row>
    <row r="546" spans="5:9" x14ac:dyDescent="0.25">
      <c r="E546">
        <v>10539</v>
      </c>
      <c r="F546" s="2">
        <v>42085.906886574077</v>
      </c>
      <c r="G546" t="s">
        <v>11</v>
      </c>
      <c r="H546" t="s">
        <v>313</v>
      </c>
      <c r="I546" s="6">
        <v>62782.01</v>
      </c>
    </row>
    <row r="547" spans="5:9" x14ac:dyDescent="0.25">
      <c r="E547">
        <v>10540</v>
      </c>
      <c r="F547" s="2">
        <v>42092.516608796293</v>
      </c>
      <c r="G547" t="s">
        <v>35</v>
      </c>
      <c r="H547" t="s">
        <v>65</v>
      </c>
      <c r="I547" s="6">
        <v>7815.88</v>
      </c>
    </row>
    <row r="548" spans="5:9" x14ac:dyDescent="0.25">
      <c r="E548">
        <v>10541</v>
      </c>
      <c r="F548" s="2">
        <v>42331.021724537037</v>
      </c>
      <c r="G548" t="s">
        <v>26</v>
      </c>
      <c r="H548" t="s">
        <v>314</v>
      </c>
      <c r="I548" s="6">
        <v>36372.620000000003</v>
      </c>
    </row>
    <row r="549" spans="5:9" x14ac:dyDescent="0.25">
      <c r="E549">
        <v>10542</v>
      </c>
      <c r="F549" s="2">
        <v>42022.184583333335</v>
      </c>
      <c r="G549" t="s">
        <v>11</v>
      </c>
      <c r="H549" t="s">
        <v>315</v>
      </c>
      <c r="I549" s="6">
        <v>94362.75</v>
      </c>
    </row>
    <row r="550" spans="5:9" x14ac:dyDescent="0.25">
      <c r="E550">
        <v>10543</v>
      </c>
      <c r="F550" s="2">
        <v>42248.563715277778</v>
      </c>
      <c r="G550" t="s">
        <v>66</v>
      </c>
      <c r="H550" t="s">
        <v>89</v>
      </c>
      <c r="I550" s="6">
        <v>68803.8</v>
      </c>
    </row>
    <row r="551" spans="5:9" x14ac:dyDescent="0.25">
      <c r="E551">
        <v>10544</v>
      </c>
      <c r="F551" s="2">
        <v>42300.517083333332</v>
      </c>
      <c r="G551" t="s">
        <v>52</v>
      </c>
      <c r="H551" t="s">
        <v>316</v>
      </c>
      <c r="I551" s="6">
        <v>51295.35</v>
      </c>
    </row>
    <row r="552" spans="5:9" x14ac:dyDescent="0.25">
      <c r="E552">
        <v>10545</v>
      </c>
      <c r="F552" s="2">
        <v>42271.772812499999</v>
      </c>
      <c r="G552" t="s">
        <v>9</v>
      </c>
      <c r="H552" t="s">
        <v>239</v>
      </c>
      <c r="I552" s="6">
        <v>80246.41</v>
      </c>
    </row>
    <row r="553" spans="5:9" x14ac:dyDescent="0.25">
      <c r="E553">
        <v>10546</v>
      </c>
      <c r="F553" s="2">
        <v>42049.337754629632</v>
      </c>
      <c r="G553" t="s">
        <v>38</v>
      </c>
      <c r="H553" t="s">
        <v>194</v>
      </c>
      <c r="I553" s="6">
        <v>30720.53</v>
      </c>
    </row>
    <row r="554" spans="5:9" x14ac:dyDescent="0.25">
      <c r="E554">
        <v>10547</v>
      </c>
      <c r="F554" s="2">
        <v>42296.431180555555</v>
      </c>
      <c r="G554" t="s">
        <v>29</v>
      </c>
      <c r="H554" t="s">
        <v>274</v>
      </c>
      <c r="I554" s="6">
        <v>43030.06</v>
      </c>
    </row>
    <row r="555" spans="5:9" x14ac:dyDescent="0.25">
      <c r="E555">
        <v>10548</v>
      </c>
      <c r="F555" s="2">
        <v>42337.08457175926</v>
      </c>
      <c r="G555" t="s">
        <v>9</v>
      </c>
      <c r="H555" t="s">
        <v>108</v>
      </c>
      <c r="I555" s="6">
        <v>5960.84</v>
      </c>
    </row>
    <row r="556" spans="5:9" x14ac:dyDescent="0.25">
      <c r="E556">
        <v>10549</v>
      </c>
      <c r="F556" s="2">
        <v>42206.493888888886</v>
      </c>
      <c r="G556" t="s">
        <v>5</v>
      </c>
      <c r="H556" t="s">
        <v>259</v>
      </c>
      <c r="I556" s="6">
        <v>65168.94</v>
      </c>
    </row>
    <row r="557" spans="5:9" x14ac:dyDescent="0.25">
      <c r="E557">
        <v>10550</v>
      </c>
      <c r="F557" s="2">
        <v>42106.717430555553</v>
      </c>
      <c r="G557" t="s">
        <v>45</v>
      </c>
      <c r="H557" t="s">
        <v>162</v>
      </c>
      <c r="I557" s="6">
        <v>18261.009999999998</v>
      </c>
    </row>
    <row r="558" spans="5:9" x14ac:dyDescent="0.25">
      <c r="E558">
        <v>10551</v>
      </c>
      <c r="F558" s="2">
        <v>42019.46434027778</v>
      </c>
      <c r="G558" t="s">
        <v>20</v>
      </c>
      <c r="H558" t="s">
        <v>25</v>
      </c>
      <c r="I558" s="6">
        <v>66872.81</v>
      </c>
    </row>
    <row r="559" spans="5:9" x14ac:dyDescent="0.25">
      <c r="E559">
        <v>10552</v>
      </c>
      <c r="F559" s="2">
        <v>42291.157962962963</v>
      </c>
      <c r="G559" t="s">
        <v>17</v>
      </c>
      <c r="H559" t="s">
        <v>317</v>
      </c>
      <c r="I559" s="6">
        <v>9367.75</v>
      </c>
    </row>
    <row r="560" spans="5:9" x14ac:dyDescent="0.25">
      <c r="E560">
        <v>10553</v>
      </c>
      <c r="F560" s="2">
        <v>42329.067164351851</v>
      </c>
      <c r="G560" t="s">
        <v>35</v>
      </c>
      <c r="H560" t="s">
        <v>42</v>
      </c>
      <c r="I560" s="6">
        <v>60292.98</v>
      </c>
    </row>
    <row r="561" spans="5:9" x14ac:dyDescent="0.25">
      <c r="E561">
        <v>10554</v>
      </c>
      <c r="F561" s="2">
        <v>42038.469085648147</v>
      </c>
      <c r="G561" t="s">
        <v>38</v>
      </c>
      <c r="H561" t="s">
        <v>14</v>
      </c>
      <c r="I561" s="6">
        <v>85237.19</v>
      </c>
    </row>
    <row r="562" spans="5:9" x14ac:dyDescent="0.25">
      <c r="E562">
        <v>10555</v>
      </c>
      <c r="F562" s="2">
        <v>42074.240833333337</v>
      </c>
      <c r="G562" t="s">
        <v>61</v>
      </c>
      <c r="H562" t="s">
        <v>179</v>
      </c>
      <c r="I562" s="6">
        <v>79224.42</v>
      </c>
    </row>
    <row r="563" spans="5:9" x14ac:dyDescent="0.25">
      <c r="E563">
        <v>10556</v>
      </c>
      <c r="F563" s="2">
        <v>42079.331238425926</v>
      </c>
      <c r="G563" t="s">
        <v>26</v>
      </c>
      <c r="H563" t="s">
        <v>85</v>
      </c>
      <c r="I563" s="6">
        <v>14209.35</v>
      </c>
    </row>
    <row r="564" spans="5:9" x14ac:dyDescent="0.25">
      <c r="E564">
        <v>10557</v>
      </c>
      <c r="F564" s="2">
        <v>42351.505312499998</v>
      </c>
      <c r="G564" t="s">
        <v>35</v>
      </c>
      <c r="H564" t="s">
        <v>79</v>
      </c>
      <c r="I564" s="6">
        <v>75478.850000000006</v>
      </c>
    </row>
    <row r="565" spans="5:9" x14ac:dyDescent="0.25">
      <c r="E565">
        <v>10558</v>
      </c>
      <c r="F565" s="2">
        <v>42028.001354166663</v>
      </c>
      <c r="G565" t="s">
        <v>26</v>
      </c>
      <c r="H565" t="s">
        <v>295</v>
      </c>
      <c r="I565" s="6">
        <v>50617.54</v>
      </c>
    </row>
    <row r="566" spans="5:9" x14ac:dyDescent="0.25">
      <c r="E566">
        <v>10559</v>
      </c>
      <c r="F566" s="2">
        <v>42176.302858796298</v>
      </c>
      <c r="G566" t="s">
        <v>38</v>
      </c>
      <c r="H566" t="s">
        <v>298</v>
      </c>
      <c r="I566" s="6">
        <v>59659.38</v>
      </c>
    </row>
    <row r="567" spans="5:9" x14ac:dyDescent="0.25">
      <c r="E567">
        <v>10560</v>
      </c>
      <c r="F567" s="2">
        <v>42048.221192129633</v>
      </c>
      <c r="G567" t="s">
        <v>29</v>
      </c>
      <c r="H567" t="s">
        <v>200</v>
      </c>
      <c r="I567" s="6">
        <v>21614.62</v>
      </c>
    </row>
    <row r="568" spans="5:9" x14ac:dyDescent="0.25">
      <c r="E568">
        <v>10561</v>
      </c>
      <c r="F568" s="2">
        <v>42165.377928240741</v>
      </c>
      <c r="G568" t="s">
        <v>17</v>
      </c>
      <c r="H568" t="s">
        <v>145</v>
      </c>
      <c r="I568" s="6">
        <v>70240.009999999995</v>
      </c>
    </row>
    <row r="569" spans="5:9" x14ac:dyDescent="0.25">
      <c r="E569">
        <v>10562</v>
      </c>
      <c r="F569" s="2">
        <v>42192.677673611113</v>
      </c>
      <c r="G569" t="s">
        <v>7</v>
      </c>
      <c r="H569" t="s">
        <v>193</v>
      </c>
      <c r="I569" s="6">
        <v>72186.62</v>
      </c>
    </row>
    <row r="570" spans="5:9" x14ac:dyDescent="0.25">
      <c r="E570">
        <v>10563</v>
      </c>
      <c r="F570" s="2">
        <v>42251.60434027778</v>
      </c>
      <c r="G570" t="s">
        <v>38</v>
      </c>
      <c r="H570" t="s">
        <v>142</v>
      </c>
      <c r="I570" s="6">
        <v>9507.99</v>
      </c>
    </row>
    <row r="571" spans="5:9" x14ac:dyDescent="0.25">
      <c r="E571">
        <v>10564</v>
      </c>
      <c r="F571" s="2">
        <v>42141.341192129628</v>
      </c>
      <c r="G571" t="s">
        <v>38</v>
      </c>
      <c r="H571" t="s">
        <v>181</v>
      </c>
      <c r="I571" s="6">
        <v>23506.86</v>
      </c>
    </row>
    <row r="572" spans="5:9" x14ac:dyDescent="0.25">
      <c r="E572">
        <v>10565</v>
      </c>
      <c r="F572" s="2">
        <v>42313.846724537034</v>
      </c>
      <c r="G572" t="s">
        <v>35</v>
      </c>
      <c r="H572" t="s">
        <v>204</v>
      </c>
      <c r="I572" s="6">
        <v>87206.88</v>
      </c>
    </row>
    <row r="573" spans="5:9" x14ac:dyDescent="0.25">
      <c r="E573">
        <v>10566</v>
      </c>
      <c r="F573" s="2">
        <v>42349.509826388887</v>
      </c>
      <c r="G573" t="s">
        <v>52</v>
      </c>
      <c r="H573" t="s">
        <v>31</v>
      </c>
      <c r="I573" s="6">
        <v>85428.13</v>
      </c>
    </row>
    <row r="574" spans="5:9" x14ac:dyDescent="0.25">
      <c r="E574">
        <v>10567</v>
      </c>
      <c r="F574" s="2">
        <v>42150.688020833331</v>
      </c>
      <c r="G574" t="s">
        <v>35</v>
      </c>
      <c r="H574" t="s">
        <v>105</v>
      </c>
      <c r="I574" s="6">
        <v>90632.81</v>
      </c>
    </row>
    <row r="575" spans="5:9" x14ac:dyDescent="0.25">
      <c r="E575">
        <v>10568</v>
      </c>
      <c r="F575" s="2">
        <v>42034.152881944443</v>
      </c>
      <c r="G575" t="s">
        <v>23</v>
      </c>
      <c r="H575" t="s">
        <v>258</v>
      </c>
      <c r="I575" s="6">
        <v>34324.089999999997</v>
      </c>
    </row>
    <row r="576" spans="5:9" x14ac:dyDescent="0.25">
      <c r="E576">
        <v>10569</v>
      </c>
      <c r="F576" s="2">
        <v>42018.09002314815</v>
      </c>
      <c r="G576" t="s">
        <v>20</v>
      </c>
      <c r="H576" t="s">
        <v>58</v>
      </c>
      <c r="I576" s="6">
        <v>97538.14</v>
      </c>
    </row>
    <row r="577" spans="5:9" x14ac:dyDescent="0.25">
      <c r="E577">
        <v>10570</v>
      </c>
      <c r="F577" s="2">
        <v>42261.655266203707</v>
      </c>
      <c r="G577" t="s">
        <v>35</v>
      </c>
      <c r="H577" t="s">
        <v>118</v>
      </c>
      <c r="I577" s="6">
        <v>87063.39</v>
      </c>
    </row>
    <row r="578" spans="5:9" x14ac:dyDescent="0.25">
      <c r="E578">
        <v>10571</v>
      </c>
      <c r="F578" s="2">
        <v>42107.527592592596</v>
      </c>
      <c r="G578" t="s">
        <v>11</v>
      </c>
      <c r="H578" t="s">
        <v>318</v>
      </c>
      <c r="I578" s="6">
        <v>2825.42</v>
      </c>
    </row>
    <row r="579" spans="5:9" x14ac:dyDescent="0.25">
      <c r="E579">
        <v>10572</v>
      </c>
      <c r="F579" s="2">
        <v>42035.753784722219</v>
      </c>
      <c r="G579" t="s">
        <v>66</v>
      </c>
      <c r="H579" t="s">
        <v>155</v>
      </c>
      <c r="I579" s="6">
        <v>4498.37</v>
      </c>
    </row>
    <row r="580" spans="5:9" x14ac:dyDescent="0.25">
      <c r="E580">
        <v>10573</v>
      </c>
      <c r="F580" s="2">
        <v>42261.770636574074</v>
      </c>
      <c r="G580" t="s">
        <v>35</v>
      </c>
      <c r="H580" t="s">
        <v>242</v>
      </c>
      <c r="I580" s="6">
        <v>61875.51</v>
      </c>
    </row>
    <row r="581" spans="5:9" x14ac:dyDescent="0.25">
      <c r="E581">
        <v>10574</v>
      </c>
      <c r="F581" s="2">
        <v>42196.460474537038</v>
      </c>
      <c r="G581" t="s">
        <v>52</v>
      </c>
      <c r="H581" t="s">
        <v>65</v>
      </c>
      <c r="I581" s="6">
        <v>78799.62</v>
      </c>
    </row>
    <row r="582" spans="5:9" x14ac:dyDescent="0.25">
      <c r="E582">
        <v>10575</v>
      </c>
      <c r="F582" s="2">
        <v>42058.418263888889</v>
      </c>
      <c r="G582" t="s">
        <v>5</v>
      </c>
      <c r="H582" t="s">
        <v>176</v>
      </c>
      <c r="I582" s="6">
        <v>6096.69</v>
      </c>
    </row>
    <row r="583" spans="5:9" x14ac:dyDescent="0.25">
      <c r="E583">
        <v>10576</v>
      </c>
      <c r="F583" s="2">
        <v>42261.549780092595</v>
      </c>
      <c r="G583" t="s">
        <v>15</v>
      </c>
      <c r="H583" t="s">
        <v>149</v>
      </c>
      <c r="I583" s="6">
        <v>23445.9</v>
      </c>
    </row>
    <row r="584" spans="5:9" x14ac:dyDescent="0.25">
      <c r="E584">
        <v>10577</v>
      </c>
      <c r="F584" s="2">
        <v>42324.060740740744</v>
      </c>
      <c r="G584" t="s">
        <v>52</v>
      </c>
      <c r="H584" t="s">
        <v>47</v>
      </c>
      <c r="I584" s="6">
        <v>77304.83</v>
      </c>
    </row>
    <row r="585" spans="5:9" x14ac:dyDescent="0.25">
      <c r="E585">
        <v>10578</v>
      </c>
      <c r="F585" s="2">
        <v>42239.862592592595</v>
      </c>
      <c r="G585" t="s">
        <v>26</v>
      </c>
      <c r="H585" t="s">
        <v>41</v>
      </c>
      <c r="I585" s="6">
        <v>59381.99</v>
      </c>
    </row>
    <row r="586" spans="5:9" x14ac:dyDescent="0.25">
      <c r="E586">
        <v>10579</v>
      </c>
      <c r="F586" s="2">
        <v>42270.64025462963</v>
      </c>
      <c r="G586" t="s">
        <v>38</v>
      </c>
      <c r="H586" t="s">
        <v>319</v>
      </c>
      <c r="I586" s="6">
        <v>13422.97</v>
      </c>
    </row>
    <row r="587" spans="5:9" x14ac:dyDescent="0.25">
      <c r="E587">
        <v>10580</v>
      </c>
      <c r="F587" s="2">
        <v>42270.357245370367</v>
      </c>
      <c r="G587" t="s">
        <v>7</v>
      </c>
      <c r="H587" t="s">
        <v>90</v>
      </c>
      <c r="I587" s="6">
        <v>47733.85</v>
      </c>
    </row>
    <row r="588" spans="5:9" x14ac:dyDescent="0.25">
      <c r="E588">
        <v>10581</v>
      </c>
      <c r="F588" s="2">
        <v>42044.005902777775</v>
      </c>
      <c r="G588" t="s">
        <v>66</v>
      </c>
      <c r="H588" t="s">
        <v>232</v>
      </c>
      <c r="I588" s="6">
        <v>84571.4</v>
      </c>
    </row>
    <row r="589" spans="5:9" x14ac:dyDescent="0.25">
      <c r="E589">
        <v>10582</v>
      </c>
      <c r="F589" s="2">
        <v>42073.705972222226</v>
      </c>
      <c r="G589" t="s">
        <v>15</v>
      </c>
      <c r="H589" t="s">
        <v>320</v>
      </c>
      <c r="I589" s="6">
        <v>55381.79</v>
      </c>
    </row>
    <row r="590" spans="5:9" x14ac:dyDescent="0.25">
      <c r="E590">
        <v>10583</v>
      </c>
      <c r="F590" s="2">
        <v>42023.462858796294</v>
      </c>
      <c r="G590" t="s">
        <v>13</v>
      </c>
      <c r="H590" t="s">
        <v>321</v>
      </c>
      <c r="I590" s="6">
        <v>92733.97</v>
      </c>
    </row>
    <row r="591" spans="5:9" x14ac:dyDescent="0.25">
      <c r="E591">
        <v>10584</v>
      </c>
      <c r="F591" s="2">
        <v>42123.113009259258</v>
      </c>
      <c r="G591" t="s">
        <v>35</v>
      </c>
      <c r="H591" t="s">
        <v>189</v>
      </c>
      <c r="I591" s="6">
        <v>41339.4</v>
      </c>
    </row>
    <row r="592" spans="5:9" x14ac:dyDescent="0.25">
      <c r="E592">
        <v>10585</v>
      </c>
      <c r="F592" s="2">
        <v>42283.047893518517</v>
      </c>
      <c r="G592" t="s">
        <v>35</v>
      </c>
      <c r="H592" t="s">
        <v>257</v>
      </c>
      <c r="I592" s="6">
        <v>52990.47</v>
      </c>
    </row>
    <row r="593" spans="5:9" x14ac:dyDescent="0.25">
      <c r="E593">
        <v>10586</v>
      </c>
      <c r="F593" s="2">
        <v>42061.28261574074</v>
      </c>
      <c r="G593" t="s">
        <v>66</v>
      </c>
      <c r="H593" t="s">
        <v>250</v>
      </c>
      <c r="I593" s="6">
        <v>74856.47</v>
      </c>
    </row>
    <row r="594" spans="5:9" x14ac:dyDescent="0.25">
      <c r="E594">
        <v>10587</v>
      </c>
      <c r="F594" s="2">
        <v>42238.441064814811</v>
      </c>
      <c r="G594" t="s">
        <v>38</v>
      </c>
      <c r="H594" t="s">
        <v>118</v>
      </c>
      <c r="I594" s="6">
        <v>18987.63</v>
      </c>
    </row>
    <row r="595" spans="5:9" x14ac:dyDescent="0.25">
      <c r="E595">
        <v>10588</v>
      </c>
      <c r="F595" s="2">
        <v>42311.541030092594</v>
      </c>
      <c r="G595" t="s">
        <v>17</v>
      </c>
      <c r="H595" t="s">
        <v>134</v>
      </c>
      <c r="I595" s="6">
        <v>34961.760000000002</v>
      </c>
    </row>
    <row r="596" spans="5:9" x14ac:dyDescent="0.25">
      <c r="E596">
        <v>10589</v>
      </c>
      <c r="F596" s="2">
        <v>42344.491307870368</v>
      </c>
      <c r="G596" t="s">
        <v>52</v>
      </c>
      <c r="H596" t="s">
        <v>167</v>
      </c>
      <c r="I596" s="6">
        <v>35392.39</v>
      </c>
    </row>
    <row r="597" spans="5:9" x14ac:dyDescent="0.25">
      <c r="E597">
        <v>10590</v>
      </c>
      <c r="F597" s="2">
        <v>42108.854305555556</v>
      </c>
      <c r="G597" t="s">
        <v>11</v>
      </c>
      <c r="H597" t="s">
        <v>58</v>
      </c>
      <c r="I597" s="6">
        <v>29776.880000000001</v>
      </c>
    </row>
    <row r="598" spans="5:9" x14ac:dyDescent="0.25">
      <c r="E598">
        <v>10591</v>
      </c>
      <c r="F598" s="2">
        <v>42322.819398148145</v>
      </c>
      <c r="G598" t="s">
        <v>17</v>
      </c>
      <c r="H598" t="s">
        <v>322</v>
      </c>
      <c r="I598" s="6">
        <v>89073.64</v>
      </c>
    </row>
    <row r="599" spans="5:9" x14ac:dyDescent="0.25">
      <c r="E599">
        <v>10592</v>
      </c>
      <c r="F599" s="2">
        <v>42305.5937037037</v>
      </c>
      <c r="G599" t="s">
        <v>9</v>
      </c>
      <c r="H599" t="s">
        <v>106</v>
      </c>
      <c r="I599" s="6">
        <v>76932.429999999993</v>
      </c>
    </row>
    <row r="600" spans="5:9" x14ac:dyDescent="0.25">
      <c r="E600">
        <v>10593</v>
      </c>
      <c r="F600" s="2">
        <v>42309.683333333334</v>
      </c>
      <c r="G600" t="s">
        <v>29</v>
      </c>
      <c r="H600" t="s">
        <v>299</v>
      </c>
      <c r="I600" s="6">
        <v>60992.44</v>
      </c>
    </row>
    <row r="601" spans="5:9" x14ac:dyDescent="0.25">
      <c r="E601">
        <v>10594</v>
      </c>
      <c r="F601" s="2">
        <v>42072.645567129628</v>
      </c>
      <c r="G601" t="s">
        <v>29</v>
      </c>
      <c r="H601" t="s">
        <v>168</v>
      </c>
      <c r="I601" s="6">
        <v>59875.98</v>
      </c>
    </row>
    <row r="602" spans="5:9" x14ac:dyDescent="0.25">
      <c r="E602">
        <v>10595</v>
      </c>
      <c r="F602" s="2">
        <v>42061.198263888888</v>
      </c>
      <c r="G602" t="s">
        <v>20</v>
      </c>
      <c r="H602" t="s">
        <v>323</v>
      </c>
      <c r="I602" s="6">
        <v>50496.55</v>
      </c>
    </row>
    <row r="603" spans="5:9" x14ac:dyDescent="0.25">
      <c r="E603">
        <v>10596</v>
      </c>
      <c r="F603" s="2">
        <v>42222.887384259258</v>
      </c>
      <c r="G603" t="s">
        <v>11</v>
      </c>
      <c r="H603" t="s">
        <v>324</v>
      </c>
      <c r="I603" s="6">
        <v>3181.82</v>
      </c>
    </row>
    <row r="604" spans="5:9" x14ac:dyDescent="0.25">
      <c r="E604">
        <v>10597</v>
      </c>
      <c r="F604" s="2">
        <v>42212.559027777781</v>
      </c>
      <c r="G604" t="s">
        <v>40</v>
      </c>
      <c r="H604" t="s">
        <v>155</v>
      </c>
      <c r="I604" s="6">
        <v>83098.820000000007</v>
      </c>
    </row>
    <row r="605" spans="5:9" x14ac:dyDescent="0.25">
      <c r="E605">
        <v>10598</v>
      </c>
      <c r="F605" s="2">
        <v>42163.662465277775</v>
      </c>
      <c r="G605" t="s">
        <v>11</v>
      </c>
      <c r="H605" t="s">
        <v>268</v>
      </c>
      <c r="I605" s="6">
        <v>54739.51</v>
      </c>
    </row>
    <row r="606" spans="5:9" x14ac:dyDescent="0.25">
      <c r="E606">
        <v>10599</v>
      </c>
      <c r="F606" s="2">
        <v>42360.923067129632</v>
      </c>
      <c r="G606" t="s">
        <v>5</v>
      </c>
      <c r="H606" t="s">
        <v>325</v>
      </c>
      <c r="I606" s="6">
        <v>29234.95</v>
      </c>
    </row>
    <row r="607" spans="5:9" x14ac:dyDescent="0.25">
      <c r="E607">
        <v>10600</v>
      </c>
      <c r="F607" s="2">
        <v>42256.529791666668</v>
      </c>
      <c r="G607" t="s">
        <v>23</v>
      </c>
      <c r="H607" t="s">
        <v>44</v>
      </c>
      <c r="I607" s="6">
        <v>88746.05</v>
      </c>
    </row>
    <row r="608" spans="5:9" x14ac:dyDescent="0.25">
      <c r="E608">
        <v>10601</v>
      </c>
      <c r="F608" s="2">
        <v>42294.123981481483</v>
      </c>
      <c r="G608" t="s">
        <v>66</v>
      </c>
      <c r="H608" t="s">
        <v>326</v>
      </c>
      <c r="I608" s="6">
        <v>93573.35</v>
      </c>
    </row>
    <row r="609" spans="5:9" x14ac:dyDescent="0.25">
      <c r="E609">
        <v>10602</v>
      </c>
      <c r="F609" s="2">
        <v>42307.121701388889</v>
      </c>
      <c r="G609" t="s">
        <v>9</v>
      </c>
      <c r="H609" t="s">
        <v>105</v>
      </c>
      <c r="I609" s="6">
        <v>6094.92</v>
      </c>
    </row>
    <row r="610" spans="5:9" x14ac:dyDescent="0.25">
      <c r="E610">
        <v>10603</v>
      </c>
      <c r="F610" s="2">
        <v>42253.006979166668</v>
      </c>
      <c r="G610" t="s">
        <v>45</v>
      </c>
      <c r="H610" t="s">
        <v>94</v>
      </c>
      <c r="I610" s="6">
        <v>41043.980000000003</v>
      </c>
    </row>
    <row r="611" spans="5:9" x14ac:dyDescent="0.25">
      <c r="E611">
        <v>10604</v>
      </c>
      <c r="F611" s="2">
        <v>42226.051608796297</v>
      </c>
      <c r="G611" t="s">
        <v>13</v>
      </c>
      <c r="H611" t="s">
        <v>246</v>
      </c>
      <c r="I611" s="6">
        <v>3039.39</v>
      </c>
    </row>
    <row r="612" spans="5:9" x14ac:dyDescent="0.25">
      <c r="E612">
        <v>10605</v>
      </c>
      <c r="F612" s="2">
        <v>42189.204780092594</v>
      </c>
      <c r="G612" t="s">
        <v>52</v>
      </c>
      <c r="H612" t="s">
        <v>137</v>
      </c>
      <c r="I612" s="6">
        <v>34058.99</v>
      </c>
    </row>
    <row r="613" spans="5:9" x14ac:dyDescent="0.25">
      <c r="E613">
        <v>10606</v>
      </c>
      <c r="F613" s="2">
        <v>42336.650254629632</v>
      </c>
      <c r="G613" t="s">
        <v>11</v>
      </c>
      <c r="H613" t="s">
        <v>327</v>
      </c>
      <c r="I613" s="6">
        <v>1659.77</v>
      </c>
    </row>
    <row r="614" spans="5:9" x14ac:dyDescent="0.25">
      <c r="E614">
        <v>10607</v>
      </c>
      <c r="F614" s="2">
        <v>42152.441018518519</v>
      </c>
      <c r="G614" t="s">
        <v>66</v>
      </c>
      <c r="H614" t="s">
        <v>207</v>
      </c>
      <c r="I614" s="6">
        <v>74731.37</v>
      </c>
    </row>
    <row r="615" spans="5:9" x14ac:dyDescent="0.25">
      <c r="E615">
        <v>10608</v>
      </c>
      <c r="F615" s="2">
        <v>42136.687604166669</v>
      </c>
      <c r="G615" t="s">
        <v>7</v>
      </c>
      <c r="H615" t="s">
        <v>211</v>
      </c>
      <c r="I615" s="6">
        <v>6679.07</v>
      </c>
    </row>
    <row r="616" spans="5:9" x14ac:dyDescent="0.25">
      <c r="E616">
        <v>10609</v>
      </c>
      <c r="F616" s="2">
        <v>42220.00854166667</v>
      </c>
      <c r="G616" t="s">
        <v>45</v>
      </c>
      <c r="H616" t="s">
        <v>328</v>
      </c>
      <c r="I616" s="6">
        <v>54394.15</v>
      </c>
    </row>
    <row r="617" spans="5:9" x14ac:dyDescent="0.25">
      <c r="E617">
        <v>10610</v>
      </c>
      <c r="F617" s="2">
        <v>42246.277685185189</v>
      </c>
      <c r="G617" t="s">
        <v>61</v>
      </c>
      <c r="H617" t="s">
        <v>300</v>
      </c>
      <c r="I617" s="6">
        <v>1503.3</v>
      </c>
    </row>
    <row r="618" spans="5:9" x14ac:dyDescent="0.25">
      <c r="E618">
        <v>10611</v>
      </c>
      <c r="F618" s="2">
        <v>42102.352638888886</v>
      </c>
      <c r="G618" t="s">
        <v>52</v>
      </c>
      <c r="H618" t="s">
        <v>306</v>
      </c>
      <c r="I618" s="6">
        <v>92348.36</v>
      </c>
    </row>
    <row r="619" spans="5:9" x14ac:dyDescent="0.25">
      <c r="E619">
        <v>10612</v>
      </c>
      <c r="F619" s="2">
        <v>42044.575011574074</v>
      </c>
      <c r="G619" t="s">
        <v>9</v>
      </c>
      <c r="H619" t="s">
        <v>57</v>
      </c>
      <c r="I619" s="6">
        <v>2564.0300000000002</v>
      </c>
    </row>
    <row r="620" spans="5:9" x14ac:dyDescent="0.25">
      <c r="E620">
        <v>10613</v>
      </c>
      <c r="F620" s="2">
        <v>42048.53224537037</v>
      </c>
      <c r="G620" t="s">
        <v>61</v>
      </c>
      <c r="H620" t="s">
        <v>257</v>
      </c>
      <c r="I620" s="6">
        <v>67955.509999999995</v>
      </c>
    </row>
    <row r="621" spans="5:9" x14ac:dyDescent="0.25">
      <c r="E621">
        <v>10614</v>
      </c>
      <c r="F621" s="2">
        <v>42015.50037037037</v>
      </c>
      <c r="G621" t="s">
        <v>45</v>
      </c>
      <c r="H621" t="s">
        <v>134</v>
      </c>
      <c r="I621" s="6">
        <v>60671.5</v>
      </c>
    </row>
    <row r="622" spans="5:9" x14ac:dyDescent="0.25">
      <c r="E622">
        <v>10615</v>
      </c>
      <c r="F622" s="2">
        <v>42109.207627314812</v>
      </c>
      <c r="G622" t="s">
        <v>66</v>
      </c>
      <c r="H622" t="s">
        <v>192</v>
      </c>
      <c r="I622" s="6">
        <v>63822.26</v>
      </c>
    </row>
    <row r="623" spans="5:9" x14ac:dyDescent="0.25">
      <c r="E623">
        <v>10616</v>
      </c>
      <c r="F623" s="2">
        <v>42016.678043981483</v>
      </c>
      <c r="G623" t="s">
        <v>29</v>
      </c>
      <c r="H623" t="s">
        <v>287</v>
      </c>
      <c r="I623" s="6">
        <v>87238.56</v>
      </c>
    </row>
    <row r="624" spans="5:9" x14ac:dyDescent="0.25">
      <c r="E624">
        <v>10617</v>
      </c>
      <c r="F624" s="2">
        <v>42006.988842592589</v>
      </c>
      <c r="G624" t="s">
        <v>17</v>
      </c>
      <c r="H624" t="s">
        <v>145</v>
      </c>
      <c r="I624" s="6">
        <v>43889.42</v>
      </c>
    </row>
    <row r="625" spans="5:9" x14ac:dyDescent="0.25">
      <c r="E625">
        <v>10618</v>
      </c>
      <c r="F625" s="2">
        <v>42206.124895833331</v>
      </c>
      <c r="G625" t="s">
        <v>26</v>
      </c>
      <c r="H625" t="s">
        <v>329</v>
      </c>
      <c r="I625" s="6">
        <v>31778.799999999999</v>
      </c>
    </row>
    <row r="626" spans="5:9" x14ac:dyDescent="0.25">
      <c r="E626">
        <v>10619</v>
      </c>
      <c r="F626" s="2">
        <v>42364.711087962962</v>
      </c>
      <c r="G626" t="s">
        <v>29</v>
      </c>
      <c r="H626" t="s">
        <v>196</v>
      </c>
      <c r="I626" s="6">
        <v>94792.28</v>
      </c>
    </row>
    <row r="627" spans="5:9" x14ac:dyDescent="0.25">
      <c r="E627">
        <v>10620</v>
      </c>
      <c r="F627" s="2">
        <v>42153.81486111111</v>
      </c>
      <c r="G627" t="s">
        <v>23</v>
      </c>
      <c r="H627" t="s">
        <v>232</v>
      </c>
      <c r="I627" s="6">
        <v>90527.61</v>
      </c>
    </row>
    <row r="628" spans="5:9" x14ac:dyDescent="0.25">
      <c r="E628">
        <v>10621</v>
      </c>
      <c r="F628" s="2">
        <v>42184.143969907411</v>
      </c>
      <c r="G628" t="s">
        <v>45</v>
      </c>
      <c r="H628" t="s">
        <v>318</v>
      </c>
      <c r="I628" s="6">
        <v>98214.22</v>
      </c>
    </row>
    <row r="629" spans="5:9" x14ac:dyDescent="0.25">
      <c r="E629">
        <v>10622</v>
      </c>
      <c r="F629" s="2">
        <v>42096.122337962966</v>
      </c>
      <c r="G629" t="s">
        <v>13</v>
      </c>
      <c r="H629" t="s">
        <v>330</v>
      </c>
      <c r="I629" s="6">
        <v>34025.15</v>
      </c>
    </row>
    <row r="630" spans="5:9" x14ac:dyDescent="0.25">
      <c r="E630">
        <v>10623</v>
      </c>
      <c r="F630" s="2">
        <v>42288.900868055556</v>
      </c>
      <c r="G630" t="s">
        <v>5</v>
      </c>
      <c r="H630" t="s">
        <v>247</v>
      </c>
      <c r="I630" s="6">
        <v>39712.629999999997</v>
      </c>
    </row>
    <row r="631" spans="5:9" x14ac:dyDescent="0.25">
      <c r="E631">
        <v>10624</v>
      </c>
      <c r="F631" s="2">
        <v>42184.022465277776</v>
      </c>
      <c r="G631" t="s">
        <v>9</v>
      </c>
      <c r="H631" t="s">
        <v>287</v>
      </c>
      <c r="I631" s="6">
        <v>55730.69</v>
      </c>
    </row>
    <row r="632" spans="5:9" x14ac:dyDescent="0.25">
      <c r="E632">
        <v>10625</v>
      </c>
      <c r="F632" s="2">
        <v>42356.899386574078</v>
      </c>
      <c r="G632" t="s">
        <v>26</v>
      </c>
      <c r="H632" t="s">
        <v>56</v>
      </c>
      <c r="I632" s="6">
        <v>31277.07</v>
      </c>
    </row>
    <row r="633" spans="5:9" x14ac:dyDescent="0.25">
      <c r="E633">
        <v>10626</v>
      </c>
      <c r="F633" s="2">
        <v>42310.569432870368</v>
      </c>
      <c r="G633" t="s">
        <v>23</v>
      </c>
      <c r="H633" t="s">
        <v>285</v>
      </c>
      <c r="I633" s="6">
        <v>18949.77</v>
      </c>
    </row>
    <row r="634" spans="5:9" x14ac:dyDescent="0.25">
      <c r="E634">
        <v>10627</v>
      </c>
      <c r="F634" s="2">
        <v>42083.107627314814</v>
      </c>
      <c r="G634" t="s">
        <v>15</v>
      </c>
      <c r="H634" t="s">
        <v>268</v>
      </c>
      <c r="I634" s="6">
        <v>64637.41</v>
      </c>
    </row>
    <row r="635" spans="5:9" x14ac:dyDescent="0.25">
      <c r="E635">
        <v>10628</v>
      </c>
      <c r="F635" s="2">
        <v>42242.152557870373</v>
      </c>
      <c r="G635" t="s">
        <v>29</v>
      </c>
      <c r="H635" t="s">
        <v>300</v>
      </c>
      <c r="I635" s="6">
        <v>24823.1</v>
      </c>
    </row>
    <row r="636" spans="5:9" x14ac:dyDescent="0.25">
      <c r="E636">
        <v>10629</v>
      </c>
      <c r="F636" s="2">
        <v>42231.617905092593</v>
      </c>
      <c r="G636" t="s">
        <v>61</v>
      </c>
      <c r="H636" t="s">
        <v>291</v>
      </c>
      <c r="I636" s="6">
        <v>44313.8</v>
      </c>
    </row>
    <row r="637" spans="5:9" x14ac:dyDescent="0.25">
      <c r="E637">
        <v>10630</v>
      </c>
      <c r="F637" s="2">
        <v>42239.794074074074</v>
      </c>
      <c r="G637" t="s">
        <v>11</v>
      </c>
      <c r="H637" t="s">
        <v>10</v>
      </c>
      <c r="I637" s="6">
        <v>58510.39</v>
      </c>
    </row>
    <row r="638" spans="5:9" x14ac:dyDescent="0.25">
      <c r="E638">
        <v>10631</v>
      </c>
      <c r="F638" s="2">
        <v>42111.664490740739</v>
      </c>
      <c r="G638" t="s">
        <v>29</v>
      </c>
      <c r="H638" t="s">
        <v>118</v>
      </c>
      <c r="I638" s="6">
        <v>72520.240000000005</v>
      </c>
    </row>
    <row r="639" spans="5:9" x14ac:dyDescent="0.25">
      <c r="E639">
        <v>10632</v>
      </c>
      <c r="F639" s="2">
        <v>42034.233217592591</v>
      </c>
      <c r="G639" t="s">
        <v>7</v>
      </c>
      <c r="H639" t="s">
        <v>126</v>
      </c>
      <c r="I639" s="6">
        <v>30802.05</v>
      </c>
    </row>
    <row r="640" spans="5:9" x14ac:dyDescent="0.25">
      <c r="E640">
        <v>10633</v>
      </c>
      <c r="F640" s="2">
        <v>42029.286481481482</v>
      </c>
      <c r="G640" t="s">
        <v>15</v>
      </c>
      <c r="H640" t="s">
        <v>185</v>
      </c>
      <c r="I640" s="6">
        <v>79140.490000000005</v>
      </c>
    </row>
    <row r="641" spans="5:9" x14ac:dyDescent="0.25">
      <c r="E641">
        <v>10634</v>
      </c>
      <c r="F641" s="2">
        <v>42237.842546296299</v>
      </c>
      <c r="G641" t="s">
        <v>61</v>
      </c>
      <c r="H641" t="s">
        <v>263</v>
      </c>
      <c r="I641" s="6">
        <v>14838.75</v>
      </c>
    </row>
    <row r="642" spans="5:9" x14ac:dyDescent="0.25">
      <c r="E642">
        <v>10635</v>
      </c>
      <c r="F642" s="2">
        <v>42332.874537037038</v>
      </c>
      <c r="G642" t="s">
        <v>20</v>
      </c>
      <c r="H642" t="s">
        <v>331</v>
      </c>
      <c r="I642" s="6">
        <v>99308.07</v>
      </c>
    </row>
    <row r="643" spans="5:9" x14ac:dyDescent="0.25">
      <c r="E643">
        <v>10636</v>
      </c>
      <c r="F643" s="2">
        <v>42254.805277777778</v>
      </c>
      <c r="G643" t="s">
        <v>17</v>
      </c>
      <c r="H643" t="s">
        <v>158</v>
      </c>
      <c r="I643" s="6">
        <v>27233.69</v>
      </c>
    </row>
    <row r="644" spans="5:9" x14ac:dyDescent="0.25">
      <c r="E644">
        <v>10637</v>
      </c>
      <c r="F644" s="2">
        <v>42270.494004629632</v>
      </c>
      <c r="G644" t="s">
        <v>45</v>
      </c>
      <c r="H644" t="s">
        <v>80</v>
      </c>
      <c r="I644" s="6">
        <v>11485.32</v>
      </c>
    </row>
    <row r="645" spans="5:9" x14ac:dyDescent="0.25">
      <c r="E645">
        <v>10638</v>
      </c>
      <c r="F645" s="2">
        <v>42142.703449074077</v>
      </c>
      <c r="G645" t="s">
        <v>66</v>
      </c>
      <c r="H645" t="s">
        <v>274</v>
      </c>
      <c r="I645" s="6">
        <v>35483.42</v>
      </c>
    </row>
    <row r="646" spans="5:9" x14ac:dyDescent="0.25">
      <c r="E646">
        <v>10639</v>
      </c>
      <c r="F646" s="2">
        <v>42196.166701388887</v>
      </c>
      <c r="G646" t="s">
        <v>20</v>
      </c>
      <c r="H646" t="s">
        <v>144</v>
      </c>
      <c r="I646" s="6">
        <v>50262.25</v>
      </c>
    </row>
    <row r="647" spans="5:9" x14ac:dyDescent="0.25">
      <c r="E647">
        <v>10640</v>
      </c>
      <c r="F647" s="2">
        <v>42023.389027777775</v>
      </c>
      <c r="G647" t="s">
        <v>5</v>
      </c>
      <c r="H647" t="s">
        <v>43</v>
      </c>
      <c r="I647" s="6">
        <v>60844.35</v>
      </c>
    </row>
    <row r="648" spans="5:9" x14ac:dyDescent="0.25">
      <c r="E648">
        <v>10641</v>
      </c>
      <c r="F648" s="2">
        <v>42014.286631944444</v>
      </c>
      <c r="G648" t="s">
        <v>15</v>
      </c>
      <c r="H648" t="s">
        <v>226</v>
      </c>
      <c r="I648" s="6">
        <v>11590.33</v>
      </c>
    </row>
    <row r="649" spans="5:9" x14ac:dyDescent="0.25">
      <c r="E649">
        <v>10642</v>
      </c>
      <c r="F649" s="2">
        <v>42057.001828703702</v>
      </c>
      <c r="G649" t="s">
        <v>52</v>
      </c>
      <c r="H649" t="s">
        <v>30</v>
      </c>
      <c r="I649" s="6">
        <v>13291.39</v>
      </c>
    </row>
    <row r="650" spans="5:9" x14ac:dyDescent="0.25">
      <c r="E650">
        <v>10643</v>
      </c>
      <c r="F650" s="2">
        <v>42158.993622685186</v>
      </c>
      <c r="G650" t="s">
        <v>17</v>
      </c>
      <c r="H650" t="s">
        <v>12</v>
      </c>
      <c r="I650" s="6">
        <v>67562.14</v>
      </c>
    </row>
    <row r="651" spans="5:9" x14ac:dyDescent="0.25">
      <c r="E651">
        <v>10644</v>
      </c>
      <c r="F651" s="2">
        <v>42123.987071759257</v>
      </c>
      <c r="G651" t="s">
        <v>13</v>
      </c>
      <c r="H651" t="s">
        <v>332</v>
      </c>
      <c r="I651" s="6">
        <v>37924.07</v>
      </c>
    </row>
    <row r="652" spans="5:9" x14ac:dyDescent="0.25">
      <c r="E652">
        <v>10645</v>
      </c>
      <c r="F652" s="2">
        <v>42315.534432870372</v>
      </c>
      <c r="G652" t="s">
        <v>20</v>
      </c>
      <c r="H652" t="s">
        <v>249</v>
      </c>
      <c r="I652" s="6">
        <v>81484.03</v>
      </c>
    </row>
    <row r="653" spans="5:9" x14ac:dyDescent="0.25">
      <c r="E653">
        <v>10646</v>
      </c>
      <c r="F653" s="2">
        <v>42306.573645833334</v>
      </c>
      <c r="G653" t="s">
        <v>20</v>
      </c>
      <c r="H653" t="s">
        <v>144</v>
      </c>
      <c r="I653" s="6">
        <v>41552.129999999997</v>
      </c>
    </row>
    <row r="654" spans="5:9" x14ac:dyDescent="0.25">
      <c r="E654">
        <v>10647</v>
      </c>
      <c r="F654" s="2">
        <v>42202.811168981483</v>
      </c>
      <c r="G654" t="s">
        <v>26</v>
      </c>
      <c r="H654" t="s">
        <v>333</v>
      </c>
      <c r="I654" s="6">
        <v>20640.68</v>
      </c>
    </row>
    <row r="655" spans="5:9" x14ac:dyDescent="0.25">
      <c r="E655">
        <v>10648</v>
      </c>
      <c r="F655" s="2">
        <v>42159.936307870368</v>
      </c>
      <c r="G655" t="s">
        <v>26</v>
      </c>
      <c r="H655" t="s">
        <v>83</v>
      </c>
      <c r="I655" s="6">
        <v>17861.150000000001</v>
      </c>
    </row>
    <row r="656" spans="5:9" x14ac:dyDescent="0.25">
      <c r="E656">
        <v>10649</v>
      </c>
      <c r="F656" s="2">
        <v>42230.930532407408</v>
      </c>
      <c r="G656" t="s">
        <v>7</v>
      </c>
      <c r="H656" t="s">
        <v>235</v>
      </c>
      <c r="I656" s="6">
        <v>55462.720000000001</v>
      </c>
    </row>
    <row r="657" spans="5:9" x14ac:dyDescent="0.25">
      <c r="E657">
        <v>10650</v>
      </c>
      <c r="F657" s="2">
        <v>42254.010451388887</v>
      </c>
      <c r="G657" t="s">
        <v>35</v>
      </c>
      <c r="H657" t="s">
        <v>334</v>
      </c>
      <c r="I657" s="6">
        <v>74266.5</v>
      </c>
    </row>
    <row r="658" spans="5:9" x14ac:dyDescent="0.25">
      <c r="E658">
        <v>10651</v>
      </c>
      <c r="F658" s="2">
        <v>42050.199930555558</v>
      </c>
      <c r="G658" t="s">
        <v>7</v>
      </c>
      <c r="H658" t="s">
        <v>297</v>
      </c>
      <c r="I658" s="6">
        <v>40219.68</v>
      </c>
    </row>
    <row r="659" spans="5:9" x14ac:dyDescent="0.25">
      <c r="E659">
        <v>10652</v>
      </c>
      <c r="F659" s="2">
        <v>42107.087650462963</v>
      </c>
      <c r="G659" t="s">
        <v>52</v>
      </c>
      <c r="H659" t="s">
        <v>295</v>
      </c>
      <c r="I659" s="6">
        <v>94288.07</v>
      </c>
    </row>
    <row r="660" spans="5:9" x14ac:dyDescent="0.25">
      <c r="E660">
        <v>10653</v>
      </c>
      <c r="F660" s="2">
        <v>42277.711840277778</v>
      </c>
      <c r="G660" t="s">
        <v>9</v>
      </c>
      <c r="H660" t="s">
        <v>130</v>
      </c>
      <c r="I660" s="6">
        <v>41229.18</v>
      </c>
    </row>
    <row r="661" spans="5:9" x14ac:dyDescent="0.25">
      <c r="E661">
        <v>10654</v>
      </c>
      <c r="F661" s="2">
        <v>42303.412222222221</v>
      </c>
      <c r="G661" t="s">
        <v>17</v>
      </c>
      <c r="H661" t="s">
        <v>119</v>
      </c>
      <c r="I661" s="6">
        <v>75103.64</v>
      </c>
    </row>
    <row r="662" spans="5:9" x14ac:dyDescent="0.25">
      <c r="E662">
        <v>10655</v>
      </c>
      <c r="F662" s="2">
        <v>42248.273159722223</v>
      </c>
      <c r="G662" t="s">
        <v>29</v>
      </c>
      <c r="H662" t="s">
        <v>272</v>
      </c>
      <c r="I662" s="6">
        <v>56210.28</v>
      </c>
    </row>
    <row r="663" spans="5:9" x14ac:dyDescent="0.25">
      <c r="E663">
        <v>10656</v>
      </c>
      <c r="F663" s="2">
        <v>42336.301747685182</v>
      </c>
      <c r="G663" t="s">
        <v>15</v>
      </c>
      <c r="H663" t="s">
        <v>6</v>
      </c>
      <c r="I663" s="6">
        <v>8690.3799999999992</v>
      </c>
    </row>
    <row r="664" spans="5:9" x14ac:dyDescent="0.25">
      <c r="E664">
        <v>10657</v>
      </c>
      <c r="F664" s="2">
        <v>42324.759872685187</v>
      </c>
      <c r="G664" t="s">
        <v>13</v>
      </c>
      <c r="H664" t="s">
        <v>273</v>
      </c>
      <c r="I664" s="6">
        <v>66812.89</v>
      </c>
    </row>
    <row r="665" spans="5:9" x14ac:dyDescent="0.25">
      <c r="E665">
        <v>10658</v>
      </c>
      <c r="F665" s="2">
        <v>42228.273055555554</v>
      </c>
      <c r="G665" t="s">
        <v>40</v>
      </c>
      <c r="H665" t="s">
        <v>212</v>
      </c>
      <c r="I665" s="6">
        <v>63424.68</v>
      </c>
    </row>
    <row r="666" spans="5:9" x14ac:dyDescent="0.25">
      <c r="E666">
        <v>10659</v>
      </c>
      <c r="F666" s="2">
        <v>42151.902395833335</v>
      </c>
      <c r="G666" t="s">
        <v>29</v>
      </c>
      <c r="H666" t="s">
        <v>174</v>
      </c>
      <c r="I666" s="6">
        <v>59828.9</v>
      </c>
    </row>
    <row r="667" spans="5:9" x14ac:dyDescent="0.25">
      <c r="E667">
        <v>10660</v>
      </c>
      <c r="F667" s="2">
        <v>42119.482523148145</v>
      </c>
      <c r="G667" t="s">
        <v>17</v>
      </c>
      <c r="H667" t="s">
        <v>275</v>
      </c>
      <c r="I667" s="6">
        <v>93475.14</v>
      </c>
    </row>
    <row r="668" spans="5:9" x14ac:dyDescent="0.25">
      <c r="E668">
        <v>10661</v>
      </c>
      <c r="F668" s="2">
        <v>42028.011122685188</v>
      </c>
      <c r="G668" t="s">
        <v>7</v>
      </c>
      <c r="H668" t="s">
        <v>78</v>
      </c>
      <c r="I668" s="6">
        <v>64458.31</v>
      </c>
    </row>
    <row r="669" spans="5:9" x14ac:dyDescent="0.25">
      <c r="E669">
        <v>10662</v>
      </c>
      <c r="F669" s="2">
        <v>42073.797314814816</v>
      </c>
      <c r="G669" t="s">
        <v>20</v>
      </c>
      <c r="H669" t="s">
        <v>232</v>
      </c>
      <c r="I669" s="6">
        <v>86006.7</v>
      </c>
    </row>
    <row r="670" spans="5:9" x14ac:dyDescent="0.25">
      <c r="E670">
        <v>10663</v>
      </c>
      <c r="F670" s="2">
        <v>42096.179097222222</v>
      </c>
      <c r="G670" t="s">
        <v>17</v>
      </c>
      <c r="H670" t="s">
        <v>39</v>
      </c>
      <c r="I670" s="6">
        <v>40232.720000000001</v>
      </c>
    </row>
    <row r="671" spans="5:9" x14ac:dyDescent="0.25">
      <c r="E671">
        <v>10664</v>
      </c>
      <c r="F671" s="2">
        <v>42057.039710648147</v>
      </c>
      <c r="G671" t="s">
        <v>45</v>
      </c>
      <c r="H671" t="s">
        <v>177</v>
      </c>
      <c r="I671" s="6">
        <v>6720.76</v>
      </c>
    </row>
    <row r="672" spans="5:9" x14ac:dyDescent="0.25">
      <c r="E672">
        <v>10665</v>
      </c>
      <c r="F672" s="2">
        <v>42273.540462962963</v>
      </c>
      <c r="G672" t="s">
        <v>23</v>
      </c>
      <c r="H672" t="s">
        <v>211</v>
      </c>
      <c r="I672" s="6">
        <v>71531.13</v>
      </c>
    </row>
    <row r="673" spans="5:9" x14ac:dyDescent="0.25">
      <c r="E673">
        <v>10666</v>
      </c>
      <c r="F673" s="2">
        <v>42261.134780092594</v>
      </c>
      <c r="G673" t="s">
        <v>61</v>
      </c>
      <c r="H673" t="s">
        <v>25</v>
      </c>
      <c r="I673" s="6">
        <v>95611.82</v>
      </c>
    </row>
    <row r="674" spans="5:9" x14ac:dyDescent="0.25">
      <c r="E674">
        <v>10667</v>
      </c>
      <c r="F674" s="2">
        <v>42257.891655092593</v>
      </c>
      <c r="G674" t="s">
        <v>40</v>
      </c>
      <c r="H674" t="s">
        <v>21</v>
      </c>
      <c r="I674" s="6">
        <v>98315.69</v>
      </c>
    </row>
    <row r="675" spans="5:9" x14ac:dyDescent="0.25">
      <c r="E675">
        <v>10668</v>
      </c>
      <c r="F675" s="2">
        <v>42062.059861111113</v>
      </c>
      <c r="G675" t="s">
        <v>29</v>
      </c>
      <c r="H675" t="s">
        <v>251</v>
      </c>
      <c r="I675" s="6">
        <v>69672.38</v>
      </c>
    </row>
    <row r="676" spans="5:9" x14ac:dyDescent="0.25">
      <c r="E676">
        <v>10669</v>
      </c>
      <c r="F676" s="2">
        <v>42270.572384259256</v>
      </c>
      <c r="G676" t="s">
        <v>38</v>
      </c>
      <c r="H676" t="s">
        <v>90</v>
      </c>
      <c r="I676" s="6">
        <v>46054.39</v>
      </c>
    </row>
    <row r="677" spans="5:9" x14ac:dyDescent="0.25">
      <c r="E677">
        <v>10670</v>
      </c>
      <c r="F677" s="2">
        <v>42223.143090277779</v>
      </c>
      <c r="G677" t="s">
        <v>45</v>
      </c>
      <c r="H677" t="s">
        <v>265</v>
      </c>
      <c r="I677" s="6">
        <v>81460.820000000007</v>
      </c>
    </row>
    <row r="678" spans="5:9" x14ac:dyDescent="0.25">
      <c r="E678">
        <v>10671</v>
      </c>
      <c r="F678" s="2">
        <v>42345.970532407409</v>
      </c>
      <c r="G678" t="s">
        <v>29</v>
      </c>
      <c r="H678" t="s">
        <v>262</v>
      </c>
      <c r="I678" s="6">
        <v>39475.9</v>
      </c>
    </row>
    <row r="679" spans="5:9" x14ac:dyDescent="0.25">
      <c r="E679">
        <v>10672</v>
      </c>
      <c r="F679" s="2">
        <v>42061.61451388889</v>
      </c>
      <c r="G679" t="s">
        <v>15</v>
      </c>
      <c r="H679" t="s">
        <v>329</v>
      </c>
      <c r="I679" s="6">
        <v>61429.06</v>
      </c>
    </row>
    <row r="680" spans="5:9" x14ac:dyDescent="0.25">
      <c r="E680">
        <v>10673</v>
      </c>
      <c r="F680" s="2">
        <v>42013.096365740741</v>
      </c>
      <c r="G680" t="s">
        <v>9</v>
      </c>
      <c r="H680" t="s">
        <v>98</v>
      </c>
      <c r="I680" s="6">
        <v>76707.03</v>
      </c>
    </row>
    <row r="681" spans="5:9" x14ac:dyDescent="0.25">
      <c r="E681">
        <v>10674</v>
      </c>
      <c r="F681" s="2">
        <v>42200.745358796295</v>
      </c>
      <c r="G681" t="s">
        <v>23</v>
      </c>
      <c r="H681" t="s">
        <v>262</v>
      </c>
      <c r="I681" s="6">
        <v>54658.12</v>
      </c>
    </row>
    <row r="682" spans="5:9" x14ac:dyDescent="0.25">
      <c r="E682">
        <v>10675</v>
      </c>
      <c r="F682" s="2">
        <v>42009.803773148145</v>
      </c>
      <c r="G682" t="s">
        <v>40</v>
      </c>
      <c r="H682" t="s">
        <v>164</v>
      </c>
      <c r="I682" s="6">
        <v>65005.77</v>
      </c>
    </row>
    <row r="683" spans="5:9" x14ac:dyDescent="0.25">
      <c r="E683">
        <v>10676</v>
      </c>
      <c r="F683" s="2">
        <v>42155.168900462966</v>
      </c>
      <c r="G683" t="s">
        <v>7</v>
      </c>
      <c r="H683" t="s">
        <v>246</v>
      </c>
      <c r="I683" s="6">
        <v>83859.87</v>
      </c>
    </row>
    <row r="684" spans="5:9" x14ac:dyDescent="0.25">
      <c r="E684">
        <v>10677</v>
      </c>
      <c r="F684" s="2">
        <v>42328.380949074075</v>
      </c>
      <c r="G684" t="s">
        <v>7</v>
      </c>
      <c r="H684" t="s">
        <v>334</v>
      </c>
      <c r="I684" s="6">
        <v>9984.69</v>
      </c>
    </row>
    <row r="685" spans="5:9" x14ac:dyDescent="0.25">
      <c r="E685">
        <v>10678</v>
      </c>
      <c r="F685" s="2">
        <v>42046.206574074073</v>
      </c>
      <c r="G685" t="s">
        <v>52</v>
      </c>
      <c r="H685" t="s">
        <v>212</v>
      </c>
      <c r="I685" s="6">
        <v>71701.72</v>
      </c>
    </row>
    <row r="686" spans="5:9" x14ac:dyDescent="0.25">
      <c r="E686">
        <v>10679</v>
      </c>
      <c r="F686" s="2">
        <v>42243.367002314815</v>
      </c>
      <c r="G686" t="s">
        <v>20</v>
      </c>
      <c r="H686" t="s">
        <v>128</v>
      </c>
      <c r="I686" s="6">
        <v>18746.919999999998</v>
      </c>
    </row>
    <row r="687" spans="5:9" x14ac:dyDescent="0.25">
      <c r="E687">
        <v>10680</v>
      </c>
      <c r="F687" s="2">
        <v>42014.961678240739</v>
      </c>
      <c r="G687" t="s">
        <v>5</v>
      </c>
      <c r="H687" t="s">
        <v>233</v>
      </c>
      <c r="I687" s="6">
        <v>29791.94</v>
      </c>
    </row>
    <row r="688" spans="5:9" x14ac:dyDescent="0.25">
      <c r="E688">
        <v>10681</v>
      </c>
      <c r="F688" s="2">
        <v>42038.685439814813</v>
      </c>
      <c r="G688" t="s">
        <v>40</v>
      </c>
      <c r="H688" t="s">
        <v>297</v>
      </c>
      <c r="I688" s="6">
        <v>21246.1</v>
      </c>
    </row>
    <row r="689" spans="5:9" x14ac:dyDescent="0.25">
      <c r="E689">
        <v>10682</v>
      </c>
      <c r="F689" s="2">
        <v>42149.719502314816</v>
      </c>
      <c r="G689" t="s">
        <v>23</v>
      </c>
      <c r="H689" t="s">
        <v>130</v>
      </c>
      <c r="I689" s="6">
        <v>5690.4</v>
      </c>
    </row>
    <row r="690" spans="5:9" x14ac:dyDescent="0.25">
      <c r="E690">
        <v>10683</v>
      </c>
      <c r="F690" s="2">
        <v>42132.945752314816</v>
      </c>
      <c r="G690" t="s">
        <v>26</v>
      </c>
      <c r="H690" t="s">
        <v>207</v>
      </c>
      <c r="I690" s="6">
        <v>61432.95</v>
      </c>
    </row>
    <row r="691" spans="5:9" x14ac:dyDescent="0.25">
      <c r="E691">
        <v>10684</v>
      </c>
      <c r="F691" s="2">
        <v>42020.202511574076</v>
      </c>
      <c r="G691" t="s">
        <v>26</v>
      </c>
      <c r="H691" t="s">
        <v>335</v>
      </c>
      <c r="I691" s="6">
        <v>20355.89</v>
      </c>
    </row>
    <row r="692" spans="5:9" x14ac:dyDescent="0.25">
      <c r="E692">
        <v>10685</v>
      </c>
      <c r="F692" s="2">
        <v>42227.587766203702</v>
      </c>
      <c r="G692" t="s">
        <v>20</v>
      </c>
      <c r="H692" t="s">
        <v>217</v>
      </c>
      <c r="I692" s="6">
        <v>31587.91</v>
      </c>
    </row>
    <row r="693" spans="5:9" x14ac:dyDescent="0.25">
      <c r="E693">
        <v>10686</v>
      </c>
      <c r="F693" s="2">
        <v>42168.11414351852</v>
      </c>
      <c r="G693" t="s">
        <v>52</v>
      </c>
      <c r="H693" t="s">
        <v>153</v>
      </c>
      <c r="I693" s="6">
        <v>77967.990000000005</v>
      </c>
    </row>
    <row r="694" spans="5:9" x14ac:dyDescent="0.25">
      <c r="E694">
        <v>10687</v>
      </c>
      <c r="F694" s="2">
        <v>42243.131145833337</v>
      </c>
      <c r="G694" t="s">
        <v>26</v>
      </c>
      <c r="H694" t="s">
        <v>267</v>
      </c>
      <c r="I694" s="6">
        <v>24764.400000000001</v>
      </c>
    </row>
    <row r="695" spans="5:9" x14ac:dyDescent="0.25">
      <c r="E695">
        <v>10688</v>
      </c>
      <c r="F695" s="2">
        <v>42336.165266203701</v>
      </c>
      <c r="G695" t="s">
        <v>15</v>
      </c>
      <c r="H695" t="s">
        <v>336</v>
      </c>
      <c r="I695" s="6">
        <v>78916.850000000006</v>
      </c>
    </row>
    <row r="696" spans="5:9" x14ac:dyDescent="0.25">
      <c r="E696">
        <v>10689</v>
      </c>
      <c r="F696" s="2">
        <v>42306.368113425924</v>
      </c>
      <c r="G696" t="s">
        <v>66</v>
      </c>
      <c r="H696" t="s">
        <v>102</v>
      </c>
      <c r="I696" s="6">
        <v>26277.919999999998</v>
      </c>
    </row>
    <row r="697" spans="5:9" x14ac:dyDescent="0.25">
      <c r="E697">
        <v>10690</v>
      </c>
      <c r="F697" s="2">
        <v>42024.952291666668</v>
      </c>
      <c r="G697" t="s">
        <v>5</v>
      </c>
      <c r="H697" t="s">
        <v>282</v>
      </c>
      <c r="I697" s="6">
        <v>3363.11</v>
      </c>
    </row>
    <row r="698" spans="5:9" x14ac:dyDescent="0.25">
      <c r="E698">
        <v>10691</v>
      </c>
      <c r="F698" s="2">
        <v>42066.410902777781</v>
      </c>
      <c r="G698" t="s">
        <v>29</v>
      </c>
      <c r="H698" t="s">
        <v>337</v>
      </c>
      <c r="I698" s="6">
        <v>55152.29</v>
      </c>
    </row>
    <row r="699" spans="5:9" x14ac:dyDescent="0.25">
      <c r="E699">
        <v>10692</v>
      </c>
      <c r="F699" s="2">
        <v>42040.606249999997</v>
      </c>
      <c r="G699" t="s">
        <v>23</v>
      </c>
      <c r="H699" t="s">
        <v>184</v>
      </c>
      <c r="I699" s="6">
        <v>93435.27</v>
      </c>
    </row>
    <row r="700" spans="5:9" x14ac:dyDescent="0.25">
      <c r="E700">
        <v>10693</v>
      </c>
      <c r="F700" s="2">
        <v>42323.993819444448</v>
      </c>
      <c r="G700" t="s">
        <v>35</v>
      </c>
      <c r="H700" t="s">
        <v>284</v>
      </c>
      <c r="I700" s="6">
        <v>29341.75</v>
      </c>
    </row>
    <row r="701" spans="5:9" x14ac:dyDescent="0.25">
      <c r="E701">
        <v>10694</v>
      </c>
      <c r="F701" s="2">
        <v>42184.546284722222</v>
      </c>
      <c r="G701" t="s">
        <v>45</v>
      </c>
      <c r="H701" t="s">
        <v>30</v>
      </c>
      <c r="I701" s="6">
        <v>28602.21</v>
      </c>
    </row>
    <row r="702" spans="5:9" x14ac:dyDescent="0.25">
      <c r="E702">
        <v>10695</v>
      </c>
      <c r="F702" s="2">
        <v>42302.099652777775</v>
      </c>
      <c r="G702" t="s">
        <v>9</v>
      </c>
      <c r="H702" t="s">
        <v>172</v>
      </c>
      <c r="I702" s="6">
        <v>55037.26</v>
      </c>
    </row>
    <row r="703" spans="5:9" x14ac:dyDescent="0.25">
      <c r="E703">
        <v>10696</v>
      </c>
      <c r="F703" s="2">
        <v>42291.360081018516</v>
      </c>
      <c r="G703" t="s">
        <v>5</v>
      </c>
      <c r="H703" t="s">
        <v>98</v>
      </c>
      <c r="I703" s="6">
        <v>33709.42</v>
      </c>
    </row>
    <row r="704" spans="5:9" x14ac:dyDescent="0.25">
      <c r="E704">
        <v>10697</v>
      </c>
      <c r="F704" s="2">
        <v>42111.198206018518</v>
      </c>
      <c r="G704" t="s">
        <v>66</v>
      </c>
      <c r="H704" t="s">
        <v>279</v>
      </c>
      <c r="I704" s="6">
        <v>49917.83</v>
      </c>
    </row>
    <row r="705" spans="5:9" x14ac:dyDescent="0.25">
      <c r="E705">
        <v>10698</v>
      </c>
      <c r="F705" s="2">
        <v>42115.610300925924</v>
      </c>
      <c r="G705" t="s">
        <v>13</v>
      </c>
      <c r="H705" t="s">
        <v>308</v>
      </c>
      <c r="I705" s="6">
        <v>59515.91</v>
      </c>
    </row>
    <row r="706" spans="5:9" x14ac:dyDescent="0.25">
      <c r="E706">
        <v>10699</v>
      </c>
      <c r="F706" s="2">
        <v>42095.967002314814</v>
      </c>
      <c r="G706" t="s">
        <v>35</v>
      </c>
      <c r="H706" t="s">
        <v>338</v>
      </c>
      <c r="I706" s="6">
        <v>52569.279999999999</v>
      </c>
    </row>
    <row r="707" spans="5:9" x14ac:dyDescent="0.25">
      <c r="E707">
        <v>10700</v>
      </c>
      <c r="F707" s="2">
        <v>42060.614537037036</v>
      </c>
      <c r="G707" t="s">
        <v>13</v>
      </c>
      <c r="H707" t="s">
        <v>339</v>
      </c>
      <c r="I707" s="6">
        <v>57173.63</v>
      </c>
    </row>
    <row r="708" spans="5:9" x14ac:dyDescent="0.25">
      <c r="E708">
        <v>10701</v>
      </c>
      <c r="F708" s="2">
        <v>42116.289641203701</v>
      </c>
      <c r="G708" t="s">
        <v>7</v>
      </c>
      <c r="H708" t="s">
        <v>39</v>
      </c>
      <c r="I708" s="6">
        <v>1419.32</v>
      </c>
    </row>
    <row r="709" spans="5:9" x14ac:dyDescent="0.25">
      <c r="E709">
        <v>10702</v>
      </c>
      <c r="F709" s="2">
        <v>42106.467106481483</v>
      </c>
      <c r="G709" t="s">
        <v>7</v>
      </c>
      <c r="H709" t="s">
        <v>218</v>
      </c>
      <c r="I709" s="6">
        <v>47445.919999999998</v>
      </c>
    </row>
    <row r="710" spans="5:9" x14ac:dyDescent="0.25">
      <c r="E710">
        <v>10703</v>
      </c>
      <c r="F710" s="2">
        <v>42088.185636574075</v>
      </c>
      <c r="G710" t="s">
        <v>45</v>
      </c>
      <c r="H710" t="s">
        <v>124</v>
      </c>
      <c r="I710" s="6">
        <v>75530.33</v>
      </c>
    </row>
    <row r="711" spans="5:9" x14ac:dyDescent="0.25">
      <c r="E711">
        <v>10704</v>
      </c>
      <c r="F711" s="2">
        <v>42328.500613425924</v>
      </c>
      <c r="G711" t="s">
        <v>45</v>
      </c>
      <c r="H711" t="s">
        <v>120</v>
      </c>
      <c r="I711" s="6">
        <v>26638.11</v>
      </c>
    </row>
    <row r="712" spans="5:9" x14ac:dyDescent="0.25">
      <c r="E712">
        <v>10705</v>
      </c>
      <c r="F712" s="2">
        <v>42089.465127314812</v>
      </c>
      <c r="G712" t="s">
        <v>26</v>
      </c>
      <c r="H712" t="s">
        <v>134</v>
      </c>
      <c r="I712" s="6">
        <v>10517.49</v>
      </c>
    </row>
    <row r="713" spans="5:9" x14ac:dyDescent="0.25">
      <c r="E713">
        <v>10706</v>
      </c>
      <c r="F713" s="2">
        <v>42015.06355324074</v>
      </c>
      <c r="G713" t="s">
        <v>66</v>
      </c>
      <c r="H713" t="s">
        <v>192</v>
      </c>
      <c r="I713" s="6">
        <v>26701.54</v>
      </c>
    </row>
    <row r="714" spans="5:9" x14ac:dyDescent="0.25">
      <c r="E714">
        <v>10707</v>
      </c>
      <c r="F714" s="2">
        <v>42074.501516203702</v>
      </c>
      <c r="G714" t="s">
        <v>15</v>
      </c>
      <c r="H714" t="s">
        <v>340</v>
      </c>
      <c r="I714" s="6">
        <v>67898.64</v>
      </c>
    </row>
    <row r="715" spans="5:9" x14ac:dyDescent="0.25">
      <c r="E715">
        <v>10708</v>
      </c>
      <c r="F715" s="2">
        <v>42031.904641203706</v>
      </c>
      <c r="G715" t="s">
        <v>29</v>
      </c>
      <c r="H715" t="s">
        <v>136</v>
      </c>
      <c r="I715" s="6">
        <v>93619.42</v>
      </c>
    </row>
    <row r="716" spans="5:9" x14ac:dyDescent="0.25">
      <c r="E716">
        <v>10709</v>
      </c>
      <c r="F716" s="2">
        <v>42078.370150462964</v>
      </c>
      <c r="G716" t="s">
        <v>61</v>
      </c>
      <c r="H716" t="s">
        <v>341</v>
      </c>
      <c r="I716" s="6">
        <v>10430.049999999999</v>
      </c>
    </row>
    <row r="717" spans="5:9" x14ac:dyDescent="0.25">
      <c r="E717">
        <v>10710</v>
      </c>
      <c r="F717" s="2">
        <v>42125.607546296298</v>
      </c>
      <c r="G717" t="s">
        <v>26</v>
      </c>
      <c r="H717" t="s">
        <v>75</v>
      </c>
      <c r="I717" s="6">
        <v>37831.629999999997</v>
      </c>
    </row>
    <row r="718" spans="5:9" x14ac:dyDescent="0.25">
      <c r="E718">
        <v>10711</v>
      </c>
      <c r="F718" s="2">
        <v>42063.362719907411</v>
      </c>
      <c r="G718" t="s">
        <v>7</v>
      </c>
      <c r="H718" t="s">
        <v>251</v>
      </c>
      <c r="I718" s="6">
        <v>99569.7</v>
      </c>
    </row>
    <row r="719" spans="5:9" x14ac:dyDescent="0.25">
      <c r="E719">
        <v>10712</v>
      </c>
      <c r="F719" s="2">
        <v>42257.193333333336</v>
      </c>
      <c r="G719" t="s">
        <v>66</v>
      </c>
      <c r="H719" t="s">
        <v>342</v>
      </c>
      <c r="I719" s="6">
        <v>99063.7</v>
      </c>
    </row>
    <row r="720" spans="5:9" x14ac:dyDescent="0.25">
      <c r="E720">
        <v>10713</v>
      </c>
      <c r="F720" s="2">
        <v>42357.969282407408</v>
      </c>
      <c r="G720" t="s">
        <v>17</v>
      </c>
      <c r="H720" t="s">
        <v>101</v>
      </c>
      <c r="I720" s="6">
        <v>4749.54</v>
      </c>
    </row>
    <row r="721" spans="5:9" x14ac:dyDescent="0.25">
      <c r="E721">
        <v>10714</v>
      </c>
      <c r="F721" s="2">
        <v>42045.484479166669</v>
      </c>
      <c r="G721" t="s">
        <v>15</v>
      </c>
      <c r="H721" t="s">
        <v>338</v>
      </c>
      <c r="I721" s="6">
        <v>34655.120000000003</v>
      </c>
    </row>
    <row r="722" spans="5:9" x14ac:dyDescent="0.25">
      <c r="E722">
        <v>10715</v>
      </c>
      <c r="F722" s="2">
        <v>42155.30773148148</v>
      </c>
      <c r="G722" t="s">
        <v>5</v>
      </c>
      <c r="H722" t="s">
        <v>343</v>
      </c>
      <c r="I722" s="6">
        <v>37259.730000000003</v>
      </c>
    </row>
    <row r="723" spans="5:9" x14ac:dyDescent="0.25">
      <c r="E723">
        <v>10716</v>
      </c>
      <c r="F723" s="2">
        <v>42271.14234953704</v>
      </c>
      <c r="G723" t="s">
        <v>29</v>
      </c>
      <c r="H723" t="s">
        <v>329</v>
      </c>
      <c r="I723" s="6">
        <v>47733.25</v>
      </c>
    </row>
    <row r="724" spans="5:9" x14ac:dyDescent="0.25">
      <c r="E724">
        <v>10717</v>
      </c>
      <c r="F724" s="2">
        <v>42320.591087962966</v>
      </c>
      <c r="G724" t="s">
        <v>23</v>
      </c>
      <c r="H724" t="s">
        <v>102</v>
      </c>
      <c r="I724" s="6">
        <v>6314.05</v>
      </c>
    </row>
    <row r="725" spans="5:9" x14ac:dyDescent="0.25">
      <c r="E725">
        <v>10718</v>
      </c>
      <c r="F725" s="2">
        <v>42088.835173611114</v>
      </c>
      <c r="G725" t="s">
        <v>23</v>
      </c>
      <c r="H725" t="s">
        <v>206</v>
      </c>
      <c r="I725" s="6">
        <v>8549.1299999999992</v>
      </c>
    </row>
    <row r="726" spans="5:9" x14ac:dyDescent="0.25">
      <c r="E726">
        <v>10719</v>
      </c>
      <c r="F726" s="2">
        <v>42343.361527777779</v>
      </c>
      <c r="G726" t="s">
        <v>40</v>
      </c>
      <c r="H726" t="s">
        <v>204</v>
      </c>
      <c r="I726" s="6">
        <v>94613.84</v>
      </c>
    </row>
    <row r="727" spans="5:9" x14ac:dyDescent="0.25">
      <c r="E727">
        <v>10720</v>
      </c>
      <c r="F727" s="2">
        <v>42170.055520833332</v>
      </c>
      <c r="G727" t="s">
        <v>66</v>
      </c>
      <c r="H727" t="s">
        <v>314</v>
      </c>
      <c r="I727" s="6">
        <v>18161.45</v>
      </c>
    </row>
    <row r="728" spans="5:9" x14ac:dyDescent="0.25">
      <c r="E728">
        <v>10721</v>
      </c>
      <c r="F728" s="2">
        <v>42310.170254629629</v>
      </c>
      <c r="G728" t="s">
        <v>40</v>
      </c>
      <c r="H728" t="s">
        <v>315</v>
      </c>
      <c r="I728" s="6">
        <v>59673.2</v>
      </c>
    </row>
    <row r="729" spans="5:9" x14ac:dyDescent="0.25">
      <c r="E729">
        <v>10722</v>
      </c>
      <c r="F729" s="2">
        <v>42352.953923611109</v>
      </c>
      <c r="G729" t="s">
        <v>9</v>
      </c>
      <c r="H729" t="s">
        <v>76</v>
      </c>
      <c r="I729" s="6">
        <v>75001.05</v>
      </c>
    </row>
    <row r="730" spans="5:9" x14ac:dyDescent="0.25">
      <c r="E730">
        <v>10723</v>
      </c>
      <c r="F730" s="2">
        <v>42056.841377314813</v>
      </c>
      <c r="G730" t="s">
        <v>26</v>
      </c>
      <c r="H730" t="s">
        <v>344</v>
      </c>
      <c r="I730" s="6">
        <v>23266.91</v>
      </c>
    </row>
    <row r="731" spans="5:9" x14ac:dyDescent="0.25">
      <c r="E731">
        <v>10724</v>
      </c>
      <c r="F731" s="2">
        <v>42015.226886574077</v>
      </c>
      <c r="G731" t="s">
        <v>5</v>
      </c>
      <c r="H731" t="s">
        <v>99</v>
      </c>
      <c r="I731" s="6">
        <v>13863.38</v>
      </c>
    </row>
    <row r="732" spans="5:9" x14ac:dyDescent="0.25">
      <c r="E732">
        <v>10725</v>
      </c>
      <c r="F732" s="2">
        <v>42365.226747685185</v>
      </c>
      <c r="G732" t="s">
        <v>9</v>
      </c>
      <c r="H732" t="s">
        <v>298</v>
      </c>
      <c r="I732" s="6">
        <v>21209.45</v>
      </c>
    </row>
    <row r="733" spans="5:9" x14ac:dyDescent="0.25">
      <c r="E733">
        <v>10726</v>
      </c>
      <c r="F733" s="2">
        <v>42044.944363425922</v>
      </c>
      <c r="G733" t="s">
        <v>61</v>
      </c>
      <c r="H733" t="s">
        <v>6</v>
      </c>
      <c r="I733" s="6">
        <v>72704.09</v>
      </c>
    </row>
    <row r="734" spans="5:9" x14ac:dyDescent="0.25">
      <c r="E734">
        <v>10727</v>
      </c>
      <c r="F734" s="2">
        <v>42086.086261574077</v>
      </c>
      <c r="G734" t="s">
        <v>17</v>
      </c>
      <c r="H734" t="s">
        <v>208</v>
      </c>
      <c r="I734" s="6">
        <v>11023.3</v>
      </c>
    </row>
    <row r="735" spans="5:9" x14ac:dyDescent="0.25">
      <c r="E735">
        <v>10728</v>
      </c>
      <c r="F735" s="2">
        <v>42210.409861111111</v>
      </c>
      <c r="G735" t="s">
        <v>11</v>
      </c>
      <c r="H735" t="s">
        <v>345</v>
      </c>
      <c r="I735" s="6">
        <v>17842.73</v>
      </c>
    </row>
    <row r="736" spans="5:9" x14ac:dyDescent="0.25">
      <c r="E736">
        <v>10729</v>
      </c>
      <c r="F736" s="2">
        <v>42245.914872685185</v>
      </c>
      <c r="G736" t="s">
        <v>66</v>
      </c>
      <c r="H736" t="s">
        <v>192</v>
      </c>
      <c r="I736" s="6">
        <v>49920.83</v>
      </c>
    </row>
    <row r="737" spans="5:9" x14ac:dyDescent="0.25">
      <c r="E737">
        <v>10730</v>
      </c>
      <c r="F737" s="2">
        <v>42162.549189814818</v>
      </c>
      <c r="G737" t="s">
        <v>7</v>
      </c>
      <c r="H737" t="s">
        <v>162</v>
      </c>
      <c r="I737" s="6">
        <v>57489.62</v>
      </c>
    </row>
    <row r="738" spans="5:9" x14ac:dyDescent="0.25">
      <c r="E738">
        <v>10731</v>
      </c>
      <c r="F738" s="2">
        <v>42274.227847222224</v>
      </c>
      <c r="G738" t="s">
        <v>29</v>
      </c>
      <c r="H738" t="s">
        <v>201</v>
      </c>
      <c r="I738" s="6">
        <v>89730.6</v>
      </c>
    </row>
    <row r="739" spans="5:9" x14ac:dyDescent="0.25">
      <c r="E739">
        <v>10732</v>
      </c>
      <c r="F739" s="2">
        <v>42048.11136574074</v>
      </c>
      <c r="G739" t="s">
        <v>35</v>
      </c>
      <c r="H739" t="s">
        <v>241</v>
      </c>
      <c r="I739" s="6">
        <v>69872.53</v>
      </c>
    </row>
    <row r="740" spans="5:9" x14ac:dyDescent="0.25">
      <c r="E740">
        <v>10733</v>
      </c>
      <c r="F740" s="2">
        <v>42162.820706018516</v>
      </c>
      <c r="G740" t="s">
        <v>26</v>
      </c>
      <c r="H740" t="s">
        <v>346</v>
      </c>
      <c r="I740" s="6">
        <v>63831.71</v>
      </c>
    </row>
    <row r="741" spans="5:9" x14ac:dyDescent="0.25">
      <c r="E741">
        <v>10734</v>
      </c>
      <c r="F741" s="2">
        <v>42125.198460648149</v>
      </c>
      <c r="G741" t="s">
        <v>5</v>
      </c>
      <c r="H741" t="s">
        <v>77</v>
      </c>
      <c r="I741" s="6">
        <v>88119.3</v>
      </c>
    </row>
    <row r="742" spans="5:9" x14ac:dyDescent="0.25">
      <c r="E742">
        <v>10735</v>
      </c>
      <c r="F742" s="2">
        <v>42358.558506944442</v>
      </c>
      <c r="G742" t="s">
        <v>7</v>
      </c>
      <c r="H742" t="s">
        <v>291</v>
      </c>
      <c r="I742" s="6">
        <v>70748.539999999994</v>
      </c>
    </row>
    <row r="743" spans="5:9" x14ac:dyDescent="0.25">
      <c r="E743">
        <v>10736</v>
      </c>
      <c r="F743" s="2">
        <v>42018.435162037036</v>
      </c>
      <c r="G743" t="s">
        <v>38</v>
      </c>
      <c r="H743" t="s">
        <v>347</v>
      </c>
      <c r="I743" s="6">
        <v>68404.490000000005</v>
      </c>
    </row>
    <row r="744" spans="5:9" x14ac:dyDescent="0.25">
      <c r="E744">
        <v>10737</v>
      </c>
      <c r="F744" s="2">
        <v>42165.122175925928</v>
      </c>
      <c r="G744" t="s">
        <v>23</v>
      </c>
      <c r="H744" t="s">
        <v>282</v>
      </c>
      <c r="I744" s="6">
        <v>64884.02</v>
      </c>
    </row>
    <row r="745" spans="5:9" x14ac:dyDescent="0.25">
      <c r="E745">
        <v>10738</v>
      </c>
      <c r="F745" s="2">
        <v>42136.105254629627</v>
      </c>
      <c r="G745" t="s">
        <v>23</v>
      </c>
      <c r="H745" t="s">
        <v>175</v>
      </c>
      <c r="I745" s="6">
        <v>62495.41</v>
      </c>
    </row>
    <row r="746" spans="5:9" x14ac:dyDescent="0.25">
      <c r="E746">
        <v>10739</v>
      </c>
      <c r="F746" s="2">
        <v>42114.177395833336</v>
      </c>
      <c r="G746" t="s">
        <v>11</v>
      </c>
      <c r="H746" t="s">
        <v>348</v>
      </c>
      <c r="I746" s="6">
        <v>40560.94</v>
      </c>
    </row>
    <row r="747" spans="5:9" x14ac:dyDescent="0.25">
      <c r="E747">
        <v>10740</v>
      </c>
      <c r="F747" s="2">
        <v>42303.955810185187</v>
      </c>
      <c r="G747" t="s">
        <v>11</v>
      </c>
      <c r="H747" t="s">
        <v>178</v>
      </c>
      <c r="I747" s="6">
        <v>96825.23</v>
      </c>
    </row>
    <row r="748" spans="5:9" x14ac:dyDescent="0.25">
      <c r="E748">
        <v>10741</v>
      </c>
      <c r="F748" s="2">
        <v>42049.528715277775</v>
      </c>
      <c r="G748" t="s">
        <v>5</v>
      </c>
      <c r="H748" t="s">
        <v>240</v>
      </c>
      <c r="I748" s="6">
        <v>22151.47</v>
      </c>
    </row>
    <row r="749" spans="5:9" x14ac:dyDescent="0.25">
      <c r="E749">
        <v>10742</v>
      </c>
      <c r="F749" s="2">
        <v>42046.238171296296</v>
      </c>
      <c r="G749" t="s">
        <v>29</v>
      </c>
      <c r="H749" t="s">
        <v>198</v>
      </c>
      <c r="I749" s="6">
        <v>63570.48</v>
      </c>
    </row>
    <row r="750" spans="5:9" x14ac:dyDescent="0.25">
      <c r="E750">
        <v>10743</v>
      </c>
      <c r="F750" s="2">
        <v>42229.301238425927</v>
      </c>
      <c r="G750" t="s">
        <v>52</v>
      </c>
      <c r="H750" t="s">
        <v>176</v>
      </c>
      <c r="I750" s="6">
        <v>29762.71</v>
      </c>
    </row>
    <row r="751" spans="5:9" x14ac:dyDescent="0.25">
      <c r="E751">
        <v>10744</v>
      </c>
      <c r="F751" s="2">
        <v>42280.969525462962</v>
      </c>
      <c r="G751" t="s">
        <v>52</v>
      </c>
      <c r="H751" t="s">
        <v>246</v>
      </c>
      <c r="I751" s="6">
        <v>33237.040000000001</v>
      </c>
    </row>
    <row r="752" spans="5:9" x14ac:dyDescent="0.25">
      <c r="E752">
        <v>10745</v>
      </c>
      <c r="F752" s="2">
        <v>42029.842349537037</v>
      </c>
      <c r="G752" t="s">
        <v>5</v>
      </c>
      <c r="H752" t="s">
        <v>325</v>
      </c>
      <c r="I752" s="6">
        <v>89423.09</v>
      </c>
    </row>
    <row r="753" spans="5:9" x14ac:dyDescent="0.25">
      <c r="E753">
        <v>10746</v>
      </c>
      <c r="F753" s="2">
        <v>42363.836261574077</v>
      </c>
      <c r="G753" t="s">
        <v>61</v>
      </c>
      <c r="H753" t="s">
        <v>16</v>
      </c>
      <c r="I753" s="6">
        <v>7722.81</v>
      </c>
    </row>
    <row r="754" spans="5:9" x14ac:dyDescent="0.25">
      <c r="E754">
        <v>10747</v>
      </c>
      <c r="F754" s="2">
        <v>42052.071550925924</v>
      </c>
      <c r="G754" t="s">
        <v>35</v>
      </c>
      <c r="H754" t="s">
        <v>349</v>
      </c>
      <c r="I754" s="6">
        <v>83047.289999999994</v>
      </c>
    </row>
    <row r="755" spans="5:9" x14ac:dyDescent="0.25">
      <c r="E755">
        <v>10748</v>
      </c>
      <c r="F755" s="2">
        <v>42316.61613425926</v>
      </c>
      <c r="G755" t="s">
        <v>23</v>
      </c>
      <c r="H755" t="s">
        <v>322</v>
      </c>
      <c r="I755" s="6">
        <v>91874.11</v>
      </c>
    </row>
    <row r="756" spans="5:9" x14ac:dyDescent="0.25">
      <c r="E756">
        <v>10749</v>
      </c>
      <c r="F756" s="2">
        <v>42104.872199074074</v>
      </c>
      <c r="G756" t="s">
        <v>40</v>
      </c>
      <c r="H756" t="s">
        <v>350</v>
      </c>
      <c r="I756" s="6">
        <v>36852.04</v>
      </c>
    </row>
    <row r="757" spans="5:9" x14ac:dyDescent="0.25">
      <c r="E757">
        <v>10750</v>
      </c>
      <c r="F757" s="2">
        <v>42060.569097222222</v>
      </c>
      <c r="G757" t="s">
        <v>11</v>
      </c>
      <c r="H757" t="s">
        <v>130</v>
      </c>
      <c r="I757" s="6">
        <v>77949.100000000006</v>
      </c>
    </row>
    <row r="758" spans="5:9" x14ac:dyDescent="0.25">
      <c r="E758">
        <v>10751</v>
      </c>
      <c r="F758" s="2">
        <v>42011.844039351854</v>
      </c>
      <c r="G758" t="s">
        <v>26</v>
      </c>
      <c r="H758" t="s">
        <v>215</v>
      </c>
      <c r="I758" s="6">
        <v>63997.59</v>
      </c>
    </row>
    <row r="759" spans="5:9" x14ac:dyDescent="0.25">
      <c r="E759">
        <v>10752</v>
      </c>
      <c r="F759" s="2">
        <v>42157.871724537035</v>
      </c>
      <c r="G759" t="s">
        <v>38</v>
      </c>
      <c r="H759" t="s">
        <v>75</v>
      </c>
      <c r="I759" s="6">
        <v>93401.32</v>
      </c>
    </row>
    <row r="760" spans="5:9" x14ac:dyDescent="0.25">
      <c r="E760">
        <v>10753</v>
      </c>
      <c r="F760" s="2">
        <v>42298.751712962963</v>
      </c>
      <c r="G760" t="s">
        <v>52</v>
      </c>
      <c r="H760" t="s">
        <v>205</v>
      </c>
      <c r="I760" s="6">
        <v>27642.1</v>
      </c>
    </row>
    <row r="761" spans="5:9" x14ac:dyDescent="0.25">
      <c r="E761">
        <v>10754</v>
      </c>
      <c r="F761" s="2">
        <v>42245.78869212963</v>
      </c>
      <c r="G761" t="s">
        <v>40</v>
      </c>
      <c r="H761" t="s">
        <v>90</v>
      </c>
      <c r="I761" s="6">
        <v>60889.26</v>
      </c>
    </row>
    <row r="762" spans="5:9" x14ac:dyDescent="0.25">
      <c r="E762">
        <v>10755</v>
      </c>
      <c r="F762" s="2">
        <v>42221.359178240738</v>
      </c>
      <c r="G762" t="s">
        <v>29</v>
      </c>
      <c r="H762" t="s">
        <v>326</v>
      </c>
      <c r="I762" s="6">
        <v>48237.97</v>
      </c>
    </row>
    <row r="763" spans="5:9" x14ac:dyDescent="0.25">
      <c r="E763">
        <v>10756</v>
      </c>
      <c r="F763" s="2">
        <v>42007.679594907408</v>
      </c>
      <c r="G763" t="s">
        <v>26</v>
      </c>
      <c r="H763" t="s">
        <v>97</v>
      </c>
      <c r="I763" s="6">
        <v>26676.22</v>
      </c>
    </row>
    <row r="764" spans="5:9" x14ac:dyDescent="0.25">
      <c r="E764">
        <v>10757</v>
      </c>
      <c r="F764" s="2">
        <v>42187.260405092595</v>
      </c>
      <c r="G764" t="s">
        <v>7</v>
      </c>
      <c r="H764" t="s">
        <v>351</v>
      </c>
      <c r="I764" s="6">
        <v>6890.76</v>
      </c>
    </row>
    <row r="765" spans="5:9" x14ac:dyDescent="0.25">
      <c r="E765">
        <v>10758</v>
      </c>
      <c r="F765" s="2">
        <v>42043.164618055554</v>
      </c>
      <c r="G765" t="s">
        <v>45</v>
      </c>
      <c r="H765" t="s">
        <v>189</v>
      </c>
      <c r="I765" s="6">
        <v>82989.460000000006</v>
      </c>
    </row>
    <row r="766" spans="5:9" x14ac:dyDescent="0.25">
      <c r="E766">
        <v>10759</v>
      </c>
      <c r="F766" s="2">
        <v>42176.354398148149</v>
      </c>
      <c r="G766" t="s">
        <v>7</v>
      </c>
      <c r="H766" t="s">
        <v>105</v>
      </c>
      <c r="I766" s="6">
        <v>93058.99</v>
      </c>
    </row>
    <row r="767" spans="5:9" x14ac:dyDescent="0.25">
      <c r="E767">
        <v>10760</v>
      </c>
      <c r="F767" s="2">
        <v>42164.732731481483</v>
      </c>
      <c r="G767" t="s">
        <v>20</v>
      </c>
      <c r="H767" t="s">
        <v>352</v>
      </c>
      <c r="I767" s="6">
        <v>64277.63</v>
      </c>
    </row>
    <row r="768" spans="5:9" x14ac:dyDescent="0.25">
      <c r="E768">
        <v>10761</v>
      </c>
      <c r="F768" s="2">
        <v>42074.953009259261</v>
      </c>
      <c r="G768" t="s">
        <v>38</v>
      </c>
      <c r="H768" t="s">
        <v>194</v>
      </c>
      <c r="I768" s="6">
        <v>1468.64</v>
      </c>
    </row>
    <row r="769" spans="5:9" x14ac:dyDescent="0.25">
      <c r="E769">
        <v>10762</v>
      </c>
      <c r="F769" s="2">
        <v>42217.288414351853</v>
      </c>
      <c r="G769" t="s">
        <v>15</v>
      </c>
      <c r="H769" t="s">
        <v>199</v>
      </c>
      <c r="I769" s="6">
        <v>47387.51</v>
      </c>
    </row>
    <row r="770" spans="5:9" x14ac:dyDescent="0.25">
      <c r="E770">
        <v>10763</v>
      </c>
      <c r="F770" s="2">
        <v>42098.312858796293</v>
      </c>
      <c r="G770" t="s">
        <v>66</v>
      </c>
      <c r="H770" t="s">
        <v>333</v>
      </c>
      <c r="I770" s="6">
        <v>38580.449999999997</v>
      </c>
    </row>
    <row r="771" spans="5:9" x14ac:dyDescent="0.25">
      <c r="E771">
        <v>10764</v>
      </c>
      <c r="F771" s="2">
        <v>42162.851388888892</v>
      </c>
      <c r="G771" t="s">
        <v>15</v>
      </c>
      <c r="H771" t="s">
        <v>115</v>
      </c>
      <c r="I771" s="6">
        <v>61114.18</v>
      </c>
    </row>
    <row r="772" spans="5:9" x14ac:dyDescent="0.25">
      <c r="E772">
        <v>10765</v>
      </c>
      <c r="F772" s="2">
        <v>42180.223414351851</v>
      </c>
      <c r="G772" t="s">
        <v>61</v>
      </c>
      <c r="H772" t="s">
        <v>143</v>
      </c>
      <c r="I772" s="6">
        <v>69218.009999999995</v>
      </c>
    </row>
    <row r="773" spans="5:9" x14ac:dyDescent="0.25">
      <c r="E773">
        <v>10766</v>
      </c>
      <c r="F773" s="2">
        <v>42128.069849537038</v>
      </c>
      <c r="G773" t="s">
        <v>15</v>
      </c>
      <c r="H773" t="s">
        <v>342</v>
      </c>
      <c r="I773" s="6">
        <v>54000.29</v>
      </c>
    </row>
    <row r="774" spans="5:9" x14ac:dyDescent="0.25">
      <c r="E774">
        <v>10767</v>
      </c>
      <c r="F774" s="2">
        <v>42197.235567129632</v>
      </c>
      <c r="G774" t="s">
        <v>17</v>
      </c>
      <c r="H774" t="s">
        <v>330</v>
      </c>
      <c r="I774" s="6">
        <v>44289.58</v>
      </c>
    </row>
    <row r="775" spans="5:9" x14ac:dyDescent="0.25">
      <c r="E775">
        <v>10768</v>
      </c>
      <c r="F775" s="2">
        <v>42223.444895833331</v>
      </c>
      <c r="G775" t="s">
        <v>26</v>
      </c>
      <c r="H775" t="s">
        <v>211</v>
      </c>
      <c r="I775" s="6">
        <v>51320.87</v>
      </c>
    </row>
    <row r="776" spans="5:9" x14ac:dyDescent="0.25">
      <c r="E776">
        <v>10769</v>
      </c>
      <c r="F776" s="2">
        <v>42044.558194444442</v>
      </c>
      <c r="G776" t="s">
        <v>35</v>
      </c>
      <c r="H776" t="s">
        <v>327</v>
      </c>
      <c r="I776" s="6">
        <v>68433.100000000006</v>
      </c>
    </row>
    <row r="777" spans="5:9" x14ac:dyDescent="0.25">
      <c r="E777">
        <v>10770</v>
      </c>
      <c r="F777" s="2">
        <v>42159.476180555554</v>
      </c>
      <c r="G777" t="s">
        <v>61</v>
      </c>
      <c r="H777" t="s">
        <v>353</v>
      </c>
      <c r="I777" s="6">
        <v>28555.8</v>
      </c>
    </row>
    <row r="778" spans="5:9" x14ac:dyDescent="0.25">
      <c r="E778">
        <v>10771</v>
      </c>
      <c r="F778" s="2">
        <v>42215.281377314815</v>
      </c>
      <c r="G778" t="s">
        <v>23</v>
      </c>
      <c r="H778" t="s">
        <v>157</v>
      </c>
      <c r="I778" s="6">
        <v>19948.12</v>
      </c>
    </row>
    <row r="779" spans="5:9" x14ac:dyDescent="0.25">
      <c r="E779">
        <v>10772</v>
      </c>
      <c r="F779" s="2">
        <v>42323.824525462966</v>
      </c>
      <c r="G779" t="s">
        <v>52</v>
      </c>
      <c r="H779" t="s">
        <v>85</v>
      </c>
      <c r="I779" s="6">
        <v>27353.63</v>
      </c>
    </row>
    <row r="780" spans="5:9" x14ac:dyDescent="0.25">
      <c r="E780">
        <v>10773</v>
      </c>
      <c r="F780" s="2">
        <v>42215.236076388886</v>
      </c>
      <c r="G780" t="s">
        <v>66</v>
      </c>
      <c r="H780" t="s">
        <v>106</v>
      </c>
      <c r="I780" s="6">
        <v>8530.58</v>
      </c>
    </row>
    <row r="781" spans="5:9" x14ac:dyDescent="0.25">
      <c r="E781">
        <v>10774</v>
      </c>
      <c r="F781" s="2">
        <v>42157.152083333334</v>
      </c>
      <c r="G781" t="s">
        <v>23</v>
      </c>
      <c r="H781" t="s">
        <v>119</v>
      </c>
      <c r="I781" s="6">
        <v>28467.15</v>
      </c>
    </row>
    <row r="782" spans="5:9" x14ac:dyDescent="0.25">
      <c r="E782">
        <v>10775</v>
      </c>
      <c r="F782" s="2">
        <v>42124.643437500003</v>
      </c>
      <c r="G782" t="s">
        <v>61</v>
      </c>
      <c r="H782" t="s">
        <v>128</v>
      </c>
      <c r="I782" s="6">
        <v>56275.01</v>
      </c>
    </row>
    <row r="783" spans="5:9" x14ac:dyDescent="0.25">
      <c r="E783">
        <v>10776</v>
      </c>
      <c r="F783" s="2">
        <v>42235.810914351852</v>
      </c>
      <c r="G783" t="s">
        <v>13</v>
      </c>
      <c r="H783" t="s">
        <v>354</v>
      </c>
      <c r="I783" s="6">
        <v>8360.02</v>
      </c>
    </row>
    <row r="784" spans="5:9" x14ac:dyDescent="0.25">
      <c r="E784">
        <v>10777</v>
      </c>
      <c r="F784" s="2">
        <v>42187.786180555559</v>
      </c>
      <c r="G784" t="s">
        <v>11</v>
      </c>
      <c r="H784" t="s">
        <v>30</v>
      </c>
      <c r="I784" s="6">
        <v>89138.77</v>
      </c>
    </row>
    <row r="785" spans="5:9" x14ac:dyDescent="0.25">
      <c r="E785">
        <v>10778</v>
      </c>
      <c r="F785" s="2">
        <v>42170.822094907409</v>
      </c>
      <c r="G785" t="s">
        <v>35</v>
      </c>
      <c r="H785" t="s">
        <v>255</v>
      </c>
      <c r="I785" s="6">
        <v>46601.25</v>
      </c>
    </row>
    <row r="786" spans="5:9" x14ac:dyDescent="0.25">
      <c r="E786">
        <v>10779</v>
      </c>
      <c r="F786" s="2">
        <v>42318.292268518519</v>
      </c>
      <c r="G786" t="s">
        <v>52</v>
      </c>
      <c r="H786" t="s">
        <v>282</v>
      </c>
      <c r="I786" s="6">
        <v>86234.27</v>
      </c>
    </row>
    <row r="787" spans="5:9" x14ac:dyDescent="0.25">
      <c r="E787">
        <v>10780</v>
      </c>
      <c r="F787" s="2">
        <v>42025.169027777774</v>
      </c>
      <c r="G787" t="s">
        <v>52</v>
      </c>
      <c r="H787" t="s">
        <v>139</v>
      </c>
      <c r="I787" s="6">
        <v>55510.25</v>
      </c>
    </row>
    <row r="788" spans="5:9" x14ac:dyDescent="0.25">
      <c r="E788">
        <v>10781</v>
      </c>
      <c r="F788" s="2">
        <v>42120.292013888888</v>
      </c>
      <c r="G788" t="s">
        <v>26</v>
      </c>
      <c r="H788" t="s">
        <v>355</v>
      </c>
      <c r="I788" s="6">
        <v>94189.62</v>
      </c>
    </row>
    <row r="789" spans="5:9" x14ac:dyDescent="0.25">
      <c r="E789">
        <v>10782</v>
      </c>
      <c r="F789" s="2">
        <v>42199.313391203701</v>
      </c>
      <c r="G789" t="s">
        <v>26</v>
      </c>
      <c r="H789" t="s">
        <v>128</v>
      </c>
      <c r="I789" s="6">
        <v>69407.48</v>
      </c>
    </row>
    <row r="790" spans="5:9" x14ac:dyDescent="0.25">
      <c r="E790">
        <v>10783</v>
      </c>
      <c r="F790" s="2">
        <v>42189.997731481482</v>
      </c>
      <c r="G790" t="s">
        <v>61</v>
      </c>
      <c r="H790" t="s">
        <v>300</v>
      </c>
      <c r="I790" s="6">
        <v>98261.21</v>
      </c>
    </row>
    <row r="791" spans="5:9" x14ac:dyDescent="0.25">
      <c r="E791">
        <v>10784</v>
      </c>
      <c r="F791" s="2">
        <v>42046.753831018519</v>
      </c>
      <c r="G791" t="s">
        <v>15</v>
      </c>
      <c r="H791" t="s">
        <v>49</v>
      </c>
      <c r="I791" s="6">
        <v>26011.81</v>
      </c>
    </row>
    <row r="792" spans="5:9" x14ac:dyDescent="0.25">
      <c r="E792">
        <v>10785</v>
      </c>
      <c r="F792" s="2">
        <v>42259.756215277775</v>
      </c>
      <c r="G792" t="s">
        <v>45</v>
      </c>
      <c r="H792" t="s">
        <v>221</v>
      </c>
      <c r="I792" s="6">
        <v>38082.46</v>
      </c>
    </row>
    <row r="793" spans="5:9" x14ac:dyDescent="0.25">
      <c r="E793">
        <v>10786</v>
      </c>
      <c r="F793" s="2">
        <v>42025.324467592596</v>
      </c>
      <c r="G793" t="s">
        <v>5</v>
      </c>
      <c r="H793" t="s">
        <v>352</v>
      </c>
      <c r="I793" s="6">
        <v>7368.73</v>
      </c>
    </row>
    <row r="794" spans="5:9" x14ac:dyDescent="0.25">
      <c r="E794">
        <v>10787</v>
      </c>
      <c r="F794" s="2">
        <v>42274.999618055554</v>
      </c>
      <c r="G794" t="s">
        <v>11</v>
      </c>
      <c r="H794" t="s">
        <v>201</v>
      </c>
      <c r="I794" s="6">
        <v>80203.740000000005</v>
      </c>
    </row>
    <row r="795" spans="5:9" x14ac:dyDescent="0.25">
      <c r="E795">
        <v>10788</v>
      </c>
      <c r="F795" s="2">
        <v>42322.271319444444</v>
      </c>
      <c r="G795" t="s">
        <v>66</v>
      </c>
      <c r="H795" t="s">
        <v>128</v>
      </c>
      <c r="I795" s="6">
        <v>18506.05</v>
      </c>
    </row>
    <row r="796" spans="5:9" x14ac:dyDescent="0.25">
      <c r="E796">
        <v>10789</v>
      </c>
      <c r="F796" s="2">
        <v>42157.507951388892</v>
      </c>
      <c r="G796" t="s">
        <v>35</v>
      </c>
      <c r="H796" t="s">
        <v>326</v>
      </c>
      <c r="I796" s="6">
        <v>49375.96</v>
      </c>
    </row>
    <row r="797" spans="5:9" x14ac:dyDescent="0.25">
      <c r="E797">
        <v>10790</v>
      </c>
      <c r="F797" s="2">
        <v>42365.936307870368</v>
      </c>
      <c r="G797" t="s">
        <v>7</v>
      </c>
      <c r="H797" t="s">
        <v>249</v>
      </c>
      <c r="I797" s="6">
        <v>7067.87</v>
      </c>
    </row>
    <row r="798" spans="5:9" x14ac:dyDescent="0.25">
      <c r="E798">
        <v>10791</v>
      </c>
      <c r="F798" s="2">
        <v>42267.297384259262</v>
      </c>
      <c r="G798" t="s">
        <v>15</v>
      </c>
      <c r="H798" t="s">
        <v>62</v>
      </c>
      <c r="I798" s="6">
        <v>51133.88</v>
      </c>
    </row>
    <row r="799" spans="5:9" x14ac:dyDescent="0.25">
      <c r="E799">
        <v>10792</v>
      </c>
      <c r="F799" s="2">
        <v>42296.979768518519</v>
      </c>
      <c r="G799" t="s">
        <v>26</v>
      </c>
      <c r="H799" t="s">
        <v>96</v>
      </c>
      <c r="I799" s="6">
        <v>17618.64</v>
      </c>
    </row>
    <row r="800" spans="5:9" x14ac:dyDescent="0.25">
      <c r="E800">
        <v>10793</v>
      </c>
      <c r="F800" s="2">
        <v>42363.791238425925</v>
      </c>
      <c r="G800" t="s">
        <v>66</v>
      </c>
      <c r="H800" t="s">
        <v>280</v>
      </c>
      <c r="I800" s="6">
        <v>58344.2</v>
      </c>
    </row>
    <row r="801" spans="5:9" x14ac:dyDescent="0.25">
      <c r="E801">
        <v>10794</v>
      </c>
      <c r="F801" s="2">
        <v>42220.088159722225</v>
      </c>
      <c r="G801" t="s">
        <v>45</v>
      </c>
      <c r="H801" t="s">
        <v>349</v>
      </c>
      <c r="I801" s="6">
        <v>71262.38</v>
      </c>
    </row>
    <row r="802" spans="5:9" x14ac:dyDescent="0.25">
      <c r="E802">
        <v>10795</v>
      </c>
      <c r="F802" s="2">
        <v>42172.314444444448</v>
      </c>
      <c r="G802" t="s">
        <v>9</v>
      </c>
      <c r="H802" t="s">
        <v>219</v>
      </c>
      <c r="I802" s="6">
        <v>44711.7</v>
      </c>
    </row>
    <row r="803" spans="5:9" x14ac:dyDescent="0.25">
      <c r="E803">
        <v>10796</v>
      </c>
      <c r="F803" s="2">
        <v>42308.440613425926</v>
      </c>
      <c r="G803" t="s">
        <v>17</v>
      </c>
      <c r="H803" t="s">
        <v>124</v>
      </c>
      <c r="I803" s="6">
        <v>68955.710000000006</v>
      </c>
    </row>
    <row r="804" spans="5:9" x14ac:dyDescent="0.25">
      <c r="E804">
        <v>10797</v>
      </c>
      <c r="F804" s="2">
        <v>42158.443888888891</v>
      </c>
      <c r="G804" t="s">
        <v>20</v>
      </c>
      <c r="H804" t="s">
        <v>57</v>
      </c>
      <c r="I804" s="6">
        <v>11675.86</v>
      </c>
    </row>
    <row r="805" spans="5:9" x14ac:dyDescent="0.25">
      <c r="E805">
        <v>10798</v>
      </c>
      <c r="F805" s="2">
        <v>42172.683506944442</v>
      </c>
      <c r="G805" t="s">
        <v>23</v>
      </c>
      <c r="H805" t="s">
        <v>42</v>
      </c>
      <c r="I805" s="6">
        <v>66242.3</v>
      </c>
    </row>
    <row r="806" spans="5:9" x14ac:dyDescent="0.25">
      <c r="E806">
        <v>10799</v>
      </c>
      <c r="F806" s="2">
        <v>42106.326192129629</v>
      </c>
      <c r="G806" t="s">
        <v>13</v>
      </c>
      <c r="H806" t="s">
        <v>202</v>
      </c>
      <c r="I806" s="6">
        <v>38935.15</v>
      </c>
    </row>
    <row r="807" spans="5:9" x14ac:dyDescent="0.25">
      <c r="E807">
        <v>10800</v>
      </c>
      <c r="F807" s="2">
        <v>42083.051053240742</v>
      </c>
      <c r="G807" t="s">
        <v>11</v>
      </c>
      <c r="H807" t="s">
        <v>307</v>
      </c>
      <c r="I807" s="6">
        <v>90845.69</v>
      </c>
    </row>
    <row r="808" spans="5:9" x14ac:dyDescent="0.25">
      <c r="E808">
        <v>10801</v>
      </c>
      <c r="F808" s="2">
        <v>42246.088888888888</v>
      </c>
      <c r="G808" t="s">
        <v>11</v>
      </c>
      <c r="H808" t="s">
        <v>329</v>
      </c>
      <c r="I808" s="6">
        <v>26749.119999999999</v>
      </c>
    </row>
    <row r="809" spans="5:9" x14ac:dyDescent="0.25">
      <c r="E809">
        <v>10802</v>
      </c>
      <c r="F809" s="2">
        <v>42006.176527777781</v>
      </c>
      <c r="G809" t="s">
        <v>23</v>
      </c>
      <c r="H809" t="s">
        <v>27</v>
      </c>
      <c r="I809" s="6">
        <v>44755.28</v>
      </c>
    </row>
    <row r="810" spans="5:9" x14ac:dyDescent="0.25">
      <c r="E810">
        <v>10803</v>
      </c>
      <c r="F810" s="2">
        <v>42057.996886574074</v>
      </c>
      <c r="G810" t="s">
        <v>7</v>
      </c>
      <c r="H810" t="s">
        <v>321</v>
      </c>
      <c r="I810" s="6">
        <v>92699.32</v>
      </c>
    </row>
    <row r="811" spans="5:9" x14ac:dyDescent="0.25">
      <c r="E811">
        <v>10804</v>
      </c>
      <c r="F811" s="2">
        <v>42228.907199074078</v>
      </c>
      <c r="G811" t="s">
        <v>20</v>
      </c>
      <c r="H811" t="s">
        <v>217</v>
      </c>
      <c r="I811" s="6">
        <v>35657.730000000003</v>
      </c>
    </row>
    <row r="812" spans="5:9" x14ac:dyDescent="0.25">
      <c r="E812">
        <v>10805</v>
      </c>
      <c r="F812" s="2">
        <v>42355.907500000001</v>
      </c>
      <c r="G812" t="s">
        <v>7</v>
      </c>
      <c r="H812" t="s">
        <v>356</v>
      </c>
      <c r="I812" s="6">
        <v>54613.71</v>
      </c>
    </row>
    <row r="813" spans="5:9" x14ac:dyDescent="0.25">
      <c r="E813">
        <v>10806</v>
      </c>
      <c r="F813" s="2">
        <v>42198.452928240738</v>
      </c>
      <c r="G813" t="s">
        <v>15</v>
      </c>
      <c r="H813" t="s">
        <v>311</v>
      </c>
      <c r="I813" s="6">
        <v>13049.22</v>
      </c>
    </row>
    <row r="814" spans="5:9" x14ac:dyDescent="0.25">
      <c r="E814">
        <v>10807</v>
      </c>
      <c r="F814" s="2">
        <v>42293.729074074072</v>
      </c>
      <c r="G814" t="s">
        <v>23</v>
      </c>
      <c r="H814" t="s">
        <v>168</v>
      </c>
      <c r="I814" s="6">
        <v>13842.52</v>
      </c>
    </row>
    <row r="815" spans="5:9" x14ac:dyDescent="0.25">
      <c r="E815">
        <v>10808</v>
      </c>
      <c r="F815" s="2">
        <v>42055.85533564815</v>
      </c>
      <c r="G815" t="s">
        <v>17</v>
      </c>
      <c r="H815" t="s">
        <v>205</v>
      </c>
      <c r="I815" s="6">
        <v>87037.4</v>
      </c>
    </row>
    <row r="816" spans="5:9" x14ac:dyDescent="0.25">
      <c r="E816">
        <v>10809</v>
      </c>
      <c r="F816" s="2">
        <v>42212.536238425928</v>
      </c>
      <c r="G816" t="s">
        <v>15</v>
      </c>
      <c r="H816" t="s">
        <v>128</v>
      </c>
      <c r="I816" s="6">
        <v>83378.7</v>
      </c>
    </row>
    <row r="817" spans="5:9" x14ac:dyDescent="0.25">
      <c r="E817">
        <v>10810</v>
      </c>
      <c r="F817" s="2">
        <v>42023.644270833334</v>
      </c>
      <c r="G817" t="s">
        <v>15</v>
      </c>
      <c r="H817" t="s">
        <v>357</v>
      </c>
      <c r="I817" s="6">
        <v>35650.46</v>
      </c>
    </row>
    <row r="818" spans="5:9" x14ac:dyDescent="0.25">
      <c r="E818">
        <v>10811</v>
      </c>
      <c r="F818" s="2">
        <v>42259.672071759262</v>
      </c>
      <c r="G818" t="s">
        <v>15</v>
      </c>
      <c r="H818" t="s">
        <v>149</v>
      </c>
      <c r="I818" s="6">
        <v>53743.19</v>
      </c>
    </row>
    <row r="819" spans="5:9" x14ac:dyDescent="0.25">
      <c r="E819">
        <v>10812</v>
      </c>
      <c r="F819" s="2">
        <v>42343.511319444442</v>
      </c>
      <c r="G819" t="s">
        <v>29</v>
      </c>
      <c r="H819" t="s">
        <v>22</v>
      </c>
      <c r="I819" s="6">
        <v>78917.289999999994</v>
      </c>
    </row>
    <row r="820" spans="5:9" x14ac:dyDescent="0.25">
      <c r="E820">
        <v>10813</v>
      </c>
      <c r="F820" s="2">
        <v>42175.951631944445</v>
      </c>
      <c r="G820" t="s">
        <v>17</v>
      </c>
      <c r="H820" t="s">
        <v>214</v>
      </c>
      <c r="I820" s="6">
        <v>64910.45</v>
      </c>
    </row>
    <row r="821" spans="5:9" x14ac:dyDescent="0.25">
      <c r="E821">
        <v>10814</v>
      </c>
      <c r="F821" s="2">
        <v>42320.803587962961</v>
      </c>
      <c r="G821" t="s">
        <v>5</v>
      </c>
      <c r="H821" t="s">
        <v>207</v>
      </c>
      <c r="I821" s="6">
        <v>96591.32</v>
      </c>
    </row>
    <row r="822" spans="5:9" x14ac:dyDescent="0.25">
      <c r="E822">
        <v>10815</v>
      </c>
      <c r="F822" s="2">
        <v>42109.874479166669</v>
      </c>
      <c r="G822" t="s">
        <v>17</v>
      </c>
      <c r="H822" t="s">
        <v>332</v>
      </c>
      <c r="I822" s="6">
        <v>63763.19</v>
      </c>
    </row>
    <row r="823" spans="5:9" x14ac:dyDescent="0.25">
      <c r="E823">
        <v>10816</v>
      </c>
      <c r="F823" s="2">
        <v>42166.072002314817</v>
      </c>
      <c r="G823" t="s">
        <v>20</v>
      </c>
      <c r="H823" t="s">
        <v>242</v>
      </c>
      <c r="I823" s="6">
        <v>73678.210000000006</v>
      </c>
    </row>
    <row r="824" spans="5:9" x14ac:dyDescent="0.25">
      <c r="E824">
        <v>10817</v>
      </c>
      <c r="F824" s="2">
        <v>42249.544999999998</v>
      </c>
      <c r="G824" t="s">
        <v>13</v>
      </c>
      <c r="H824" t="s">
        <v>358</v>
      </c>
      <c r="I824" s="6">
        <v>84449.600000000006</v>
      </c>
    </row>
    <row r="825" spans="5:9" x14ac:dyDescent="0.25">
      <c r="E825">
        <v>10818</v>
      </c>
      <c r="F825" s="2">
        <v>42204.107546296298</v>
      </c>
      <c r="G825" t="s">
        <v>7</v>
      </c>
      <c r="H825" t="s">
        <v>163</v>
      </c>
      <c r="I825" s="6">
        <v>22997.09</v>
      </c>
    </row>
    <row r="826" spans="5:9" x14ac:dyDescent="0.25">
      <c r="E826">
        <v>10819</v>
      </c>
      <c r="F826" s="2">
        <v>42259.177106481482</v>
      </c>
      <c r="G826" t="s">
        <v>35</v>
      </c>
      <c r="H826" t="s">
        <v>252</v>
      </c>
      <c r="I826" s="6">
        <v>53303.75</v>
      </c>
    </row>
    <row r="827" spans="5:9" x14ac:dyDescent="0.25">
      <c r="E827">
        <v>10820</v>
      </c>
      <c r="F827" s="2">
        <v>42091.701886574076</v>
      </c>
      <c r="G827" t="s">
        <v>45</v>
      </c>
      <c r="H827" t="s">
        <v>359</v>
      </c>
      <c r="I827" s="6">
        <v>43369.71</v>
      </c>
    </row>
    <row r="828" spans="5:9" x14ac:dyDescent="0.25">
      <c r="E828">
        <v>10821</v>
      </c>
      <c r="F828" s="2">
        <v>42219.223101851851</v>
      </c>
      <c r="G828" t="s">
        <v>52</v>
      </c>
      <c r="H828" t="s">
        <v>36</v>
      </c>
      <c r="I828" s="6">
        <v>51675.93</v>
      </c>
    </row>
    <row r="829" spans="5:9" x14ac:dyDescent="0.25">
      <c r="E829">
        <v>10822</v>
      </c>
      <c r="F829" s="2">
        <v>42334.290555555555</v>
      </c>
      <c r="G829" t="s">
        <v>26</v>
      </c>
      <c r="H829" t="s">
        <v>348</v>
      </c>
      <c r="I829" s="6">
        <v>76716.05</v>
      </c>
    </row>
    <row r="830" spans="5:9" x14ac:dyDescent="0.25">
      <c r="E830">
        <v>10823</v>
      </c>
      <c r="F830" s="2">
        <v>42083.360115740739</v>
      </c>
      <c r="G830" t="s">
        <v>38</v>
      </c>
      <c r="H830" t="s">
        <v>144</v>
      </c>
      <c r="I830" s="6">
        <v>20446.13</v>
      </c>
    </row>
    <row r="831" spans="5:9" x14ac:dyDescent="0.25">
      <c r="E831">
        <v>10824</v>
      </c>
      <c r="F831" s="2">
        <v>42154.770624999997</v>
      </c>
      <c r="G831" t="s">
        <v>45</v>
      </c>
      <c r="H831" t="s">
        <v>297</v>
      </c>
      <c r="I831" s="6">
        <v>93010.62</v>
      </c>
    </row>
    <row r="832" spans="5:9" x14ac:dyDescent="0.25">
      <c r="E832">
        <v>10825</v>
      </c>
      <c r="F832" s="2">
        <v>42328.828055555554</v>
      </c>
      <c r="G832" t="s">
        <v>23</v>
      </c>
      <c r="H832" t="s">
        <v>138</v>
      </c>
      <c r="I832" s="6">
        <v>95248.92</v>
      </c>
    </row>
    <row r="833" spans="5:9" x14ac:dyDescent="0.25">
      <c r="E833">
        <v>10826</v>
      </c>
      <c r="F833" s="2">
        <v>42199.190798611111</v>
      </c>
      <c r="G833" t="s">
        <v>35</v>
      </c>
      <c r="H833" t="s">
        <v>360</v>
      </c>
      <c r="I833" s="6">
        <v>42577.43</v>
      </c>
    </row>
    <row r="834" spans="5:9" x14ac:dyDescent="0.25">
      <c r="E834">
        <v>10827</v>
      </c>
      <c r="F834" s="2">
        <v>42131.842939814815</v>
      </c>
      <c r="G834" t="s">
        <v>13</v>
      </c>
      <c r="H834" t="s">
        <v>188</v>
      </c>
      <c r="I834" s="6">
        <v>42789.09</v>
      </c>
    </row>
    <row r="835" spans="5:9" x14ac:dyDescent="0.25">
      <c r="E835">
        <v>10828</v>
      </c>
      <c r="F835" s="2">
        <v>42165.628912037035</v>
      </c>
      <c r="G835" t="s">
        <v>35</v>
      </c>
      <c r="H835" t="s">
        <v>106</v>
      </c>
      <c r="I835" s="6">
        <v>42049.79</v>
      </c>
    </row>
    <row r="836" spans="5:9" x14ac:dyDescent="0.25">
      <c r="E836">
        <v>10829</v>
      </c>
      <c r="F836" s="2">
        <v>42063.821180555555</v>
      </c>
      <c r="G836" t="s">
        <v>29</v>
      </c>
      <c r="H836" t="s">
        <v>215</v>
      </c>
      <c r="I836" s="6">
        <v>28537.85</v>
      </c>
    </row>
    <row r="837" spans="5:9" x14ac:dyDescent="0.25">
      <c r="E837">
        <v>10830</v>
      </c>
      <c r="F837" s="2">
        <v>42130.974942129629</v>
      </c>
      <c r="G837" t="s">
        <v>52</v>
      </c>
      <c r="H837" t="s">
        <v>212</v>
      </c>
      <c r="I837" s="6">
        <v>7973.37</v>
      </c>
    </row>
    <row r="838" spans="5:9" x14ac:dyDescent="0.25">
      <c r="E838">
        <v>10831</v>
      </c>
      <c r="F838" s="2">
        <v>42261.352858796294</v>
      </c>
      <c r="G838" t="s">
        <v>38</v>
      </c>
      <c r="H838" t="s">
        <v>167</v>
      </c>
      <c r="I838" s="6">
        <v>53669.18</v>
      </c>
    </row>
    <row r="839" spans="5:9" x14ac:dyDescent="0.25">
      <c r="E839">
        <v>10832</v>
      </c>
      <c r="F839" s="2">
        <v>42050.49763888889</v>
      </c>
      <c r="G839" t="s">
        <v>13</v>
      </c>
      <c r="H839" t="s">
        <v>151</v>
      </c>
      <c r="I839" s="6">
        <v>88309.119999999995</v>
      </c>
    </row>
    <row r="840" spans="5:9" x14ac:dyDescent="0.25">
      <c r="E840">
        <v>10833</v>
      </c>
      <c r="F840" s="2">
        <v>42051.249386574076</v>
      </c>
      <c r="G840" t="s">
        <v>11</v>
      </c>
      <c r="H840" t="s">
        <v>59</v>
      </c>
      <c r="I840" s="6">
        <v>49463.07</v>
      </c>
    </row>
    <row r="841" spans="5:9" x14ac:dyDescent="0.25">
      <c r="E841">
        <v>10834</v>
      </c>
      <c r="F841" s="2">
        <v>42332.536817129629</v>
      </c>
      <c r="G841" t="s">
        <v>66</v>
      </c>
      <c r="H841" t="s">
        <v>316</v>
      </c>
      <c r="I841" s="6">
        <v>40393.25</v>
      </c>
    </row>
    <row r="842" spans="5:9" x14ac:dyDescent="0.25">
      <c r="E842">
        <v>10835</v>
      </c>
      <c r="F842" s="2">
        <v>42084.03974537037</v>
      </c>
      <c r="G842" t="s">
        <v>15</v>
      </c>
      <c r="H842" t="s">
        <v>361</v>
      </c>
      <c r="I842" s="6">
        <v>13721.81</v>
      </c>
    </row>
    <row r="843" spans="5:9" x14ac:dyDescent="0.25">
      <c r="E843">
        <v>10836</v>
      </c>
      <c r="F843" s="2">
        <v>42332.444837962961</v>
      </c>
      <c r="G843" t="s">
        <v>26</v>
      </c>
      <c r="H843" t="s">
        <v>322</v>
      </c>
      <c r="I843" s="6">
        <v>27616.42</v>
      </c>
    </row>
    <row r="844" spans="5:9" x14ac:dyDescent="0.25">
      <c r="E844">
        <v>10837</v>
      </c>
      <c r="F844" s="2">
        <v>42227.05096064815</v>
      </c>
      <c r="G844" t="s">
        <v>35</v>
      </c>
      <c r="H844" t="s">
        <v>130</v>
      </c>
      <c r="I844" s="6">
        <v>55714.89</v>
      </c>
    </row>
    <row r="845" spans="5:9" x14ac:dyDescent="0.25">
      <c r="E845">
        <v>10838</v>
      </c>
      <c r="F845" s="2">
        <v>42056.70648148148</v>
      </c>
      <c r="G845" t="s">
        <v>20</v>
      </c>
      <c r="H845" t="s">
        <v>341</v>
      </c>
      <c r="I845" s="6">
        <v>28585.4</v>
      </c>
    </row>
    <row r="846" spans="5:9" x14ac:dyDescent="0.25">
      <c r="E846">
        <v>10839</v>
      </c>
      <c r="F846" s="2">
        <v>42329.207175925927</v>
      </c>
      <c r="G846" t="s">
        <v>13</v>
      </c>
      <c r="H846" t="s">
        <v>279</v>
      </c>
      <c r="I846" s="6">
        <v>68107.679999999993</v>
      </c>
    </row>
    <row r="847" spans="5:9" x14ac:dyDescent="0.25">
      <c r="E847">
        <v>10840</v>
      </c>
      <c r="F847" s="2">
        <v>42062.065358796295</v>
      </c>
      <c r="G847" t="s">
        <v>5</v>
      </c>
      <c r="H847" t="s">
        <v>326</v>
      </c>
      <c r="I847" s="6">
        <v>17909.939999999999</v>
      </c>
    </row>
    <row r="848" spans="5:9" x14ac:dyDescent="0.25">
      <c r="E848">
        <v>10841</v>
      </c>
      <c r="F848" s="2">
        <v>42233.244097222225</v>
      </c>
      <c r="G848" t="s">
        <v>17</v>
      </c>
      <c r="H848" t="s">
        <v>225</v>
      </c>
      <c r="I848" s="6">
        <v>91404.85</v>
      </c>
    </row>
    <row r="849" spans="5:9" x14ac:dyDescent="0.25">
      <c r="E849">
        <v>10842</v>
      </c>
      <c r="F849" s="2">
        <v>42175.694363425922</v>
      </c>
      <c r="G849" t="s">
        <v>40</v>
      </c>
      <c r="H849" t="s">
        <v>197</v>
      </c>
      <c r="I849" s="6">
        <v>76984.240000000005</v>
      </c>
    </row>
    <row r="850" spans="5:9" x14ac:dyDescent="0.25">
      <c r="E850">
        <v>10843</v>
      </c>
      <c r="F850" s="2">
        <v>42310.570868055554</v>
      </c>
      <c r="G850" t="s">
        <v>17</v>
      </c>
      <c r="H850" t="s">
        <v>169</v>
      </c>
      <c r="I850" s="6">
        <v>68425.009999999995</v>
      </c>
    </row>
    <row r="851" spans="5:9" x14ac:dyDescent="0.25">
      <c r="E851">
        <v>10844</v>
      </c>
      <c r="F851" s="2">
        <v>42119.137037037035</v>
      </c>
      <c r="G851" t="s">
        <v>66</v>
      </c>
      <c r="H851" t="s">
        <v>209</v>
      </c>
      <c r="I851" s="6">
        <v>61380.800000000003</v>
      </c>
    </row>
    <row r="852" spans="5:9" x14ac:dyDescent="0.25">
      <c r="E852">
        <v>10845</v>
      </c>
      <c r="F852" s="2">
        <v>42284.54546296296</v>
      </c>
      <c r="G852" t="s">
        <v>9</v>
      </c>
      <c r="H852" t="s">
        <v>73</v>
      </c>
      <c r="I852" s="6">
        <v>69022.399999999994</v>
      </c>
    </row>
    <row r="853" spans="5:9" x14ac:dyDescent="0.25">
      <c r="E853">
        <v>10846</v>
      </c>
      <c r="F853" s="2">
        <v>42257.058599537035</v>
      </c>
      <c r="G853" t="s">
        <v>35</v>
      </c>
      <c r="H853" t="s">
        <v>305</v>
      </c>
      <c r="I853" s="6">
        <v>23319.51</v>
      </c>
    </row>
    <row r="854" spans="5:9" x14ac:dyDescent="0.25">
      <c r="E854">
        <v>10847</v>
      </c>
      <c r="F854" s="2">
        <v>42279.297627314816</v>
      </c>
      <c r="G854" t="s">
        <v>13</v>
      </c>
      <c r="H854" t="s">
        <v>50</v>
      </c>
      <c r="I854" s="6">
        <v>22803.79</v>
      </c>
    </row>
    <row r="855" spans="5:9" x14ac:dyDescent="0.25">
      <c r="E855">
        <v>10848</v>
      </c>
      <c r="F855" s="2">
        <v>42363.193703703706</v>
      </c>
      <c r="G855" t="s">
        <v>13</v>
      </c>
      <c r="H855" t="s">
        <v>250</v>
      </c>
      <c r="I855" s="6">
        <v>18076.330000000002</v>
      </c>
    </row>
    <row r="856" spans="5:9" x14ac:dyDescent="0.25">
      <c r="E856">
        <v>10849</v>
      </c>
      <c r="F856" s="2">
        <v>42257.544270833336</v>
      </c>
      <c r="G856" t="s">
        <v>23</v>
      </c>
      <c r="H856" t="s">
        <v>362</v>
      </c>
      <c r="I856" s="6">
        <v>84704.07</v>
      </c>
    </row>
    <row r="857" spans="5:9" x14ac:dyDescent="0.25">
      <c r="E857">
        <v>10850</v>
      </c>
      <c r="F857" s="2">
        <v>42106.660196759258</v>
      </c>
      <c r="G857" t="s">
        <v>15</v>
      </c>
      <c r="H857" t="s">
        <v>350</v>
      </c>
      <c r="I857" s="6">
        <v>59556.639999999999</v>
      </c>
    </row>
    <row r="858" spans="5:9" x14ac:dyDescent="0.25">
      <c r="E858">
        <v>10851</v>
      </c>
      <c r="F858" s="2">
        <v>42359.724386574075</v>
      </c>
      <c r="G858" t="s">
        <v>29</v>
      </c>
      <c r="H858" t="s">
        <v>105</v>
      </c>
      <c r="I858" s="6">
        <v>97076.19</v>
      </c>
    </row>
    <row r="859" spans="5:9" x14ac:dyDescent="0.25">
      <c r="E859">
        <v>10852</v>
      </c>
      <c r="F859" s="2">
        <v>42363.302291666667</v>
      </c>
      <c r="G859" t="s">
        <v>20</v>
      </c>
      <c r="H859" t="s">
        <v>277</v>
      </c>
      <c r="I859" s="6">
        <v>7222.04</v>
      </c>
    </row>
    <row r="860" spans="5:9" x14ac:dyDescent="0.25">
      <c r="E860">
        <v>10853</v>
      </c>
      <c r="F860" s="2">
        <v>42072.415636574071</v>
      </c>
      <c r="G860" t="s">
        <v>17</v>
      </c>
      <c r="H860" t="s">
        <v>224</v>
      </c>
      <c r="I860" s="6">
        <v>84445.57</v>
      </c>
    </row>
    <row r="861" spans="5:9" x14ac:dyDescent="0.25">
      <c r="E861">
        <v>10854</v>
      </c>
      <c r="F861" s="2">
        <v>42153.420266203706</v>
      </c>
      <c r="G861" t="s">
        <v>45</v>
      </c>
      <c r="H861" t="s">
        <v>62</v>
      </c>
      <c r="I861" s="6">
        <v>25486.15</v>
      </c>
    </row>
    <row r="862" spans="5:9" x14ac:dyDescent="0.25">
      <c r="E862">
        <v>10855</v>
      </c>
      <c r="F862" s="2">
        <v>42028.383067129631</v>
      </c>
      <c r="G862" t="s">
        <v>17</v>
      </c>
      <c r="H862" t="s">
        <v>259</v>
      </c>
      <c r="I862" s="6">
        <v>13713.14</v>
      </c>
    </row>
    <row r="863" spans="5:9" x14ac:dyDescent="0.25">
      <c r="E863">
        <v>10856</v>
      </c>
      <c r="F863" s="2">
        <v>42148.248611111114</v>
      </c>
      <c r="G863" t="s">
        <v>52</v>
      </c>
      <c r="H863" t="s">
        <v>296</v>
      </c>
      <c r="I863" s="6">
        <v>16988.32</v>
      </c>
    </row>
    <row r="864" spans="5:9" x14ac:dyDescent="0.25">
      <c r="E864">
        <v>10857</v>
      </c>
      <c r="F864" s="2">
        <v>42112.282777777778</v>
      </c>
      <c r="G864" t="s">
        <v>52</v>
      </c>
      <c r="H864" t="s">
        <v>180</v>
      </c>
      <c r="I864" s="6">
        <v>9348.16</v>
      </c>
    </row>
    <row r="865" spans="5:9" x14ac:dyDescent="0.25">
      <c r="E865">
        <v>10858</v>
      </c>
      <c r="F865" s="2">
        <v>42152.148032407407</v>
      </c>
      <c r="G865" t="s">
        <v>61</v>
      </c>
      <c r="H865" t="s">
        <v>136</v>
      </c>
      <c r="I865" s="6">
        <v>48512.12</v>
      </c>
    </row>
    <row r="866" spans="5:9" x14ac:dyDescent="0.25">
      <c r="E866">
        <v>10859</v>
      </c>
      <c r="F866" s="2">
        <v>42125.043414351851</v>
      </c>
      <c r="G866" t="s">
        <v>5</v>
      </c>
      <c r="H866" t="s">
        <v>121</v>
      </c>
      <c r="I866" s="6">
        <v>94796.29</v>
      </c>
    </row>
    <row r="867" spans="5:9" x14ac:dyDescent="0.25">
      <c r="E867">
        <v>10860</v>
      </c>
      <c r="F867" s="2">
        <v>42193.712164351855</v>
      </c>
      <c r="G867" t="s">
        <v>17</v>
      </c>
      <c r="H867" t="s">
        <v>249</v>
      </c>
      <c r="I867" s="6">
        <v>72127.649999999994</v>
      </c>
    </row>
    <row r="868" spans="5:9" x14ac:dyDescent="0.25">
      <c r="E868">
        <v>10861</v>
      </c>
      <c r="F868" s="2">
        <v>42350.552627314813</v>
      </c>
      <c r="G868" t="s">
        <v>29</v>
      </c>
      <c r="H868" t="s">
        <v>68</v>
      </c>
      <c r="I868" s="6">
        <v>35329.629999999997</v>
      </c>
    </row>
    <row r="869" spans="5:9" x14ac:dyDescent="0.25">
      <c r="E869">
        <v>10862</v>
      </c>
      <c r="F869" s="2">
        <v>42286.071342592593</v>
      </c>
      <c r="G869" t="s">
        <v>5</v>
      </c>
      <c r="H869" t="s">
        <v>130</v>
      </c>
      <c r="I869" s="6">
        <v>1113.28</v>
      </c>
    </row>
    <row r="870" spans="5:9" x14ac:dyDescent="0.25">
      <c r="E870">
        <v>10863</v>
      </c>
      <c r="F870" s="2">
        <v>42201.211053240739</v>
      </c>
      <c r="G870" t="s">
        <v>52</v>
      </c>
      <c r="H870" t="s">
        <v>166</v>
      </c>
      <c r="I870" s="6">
        <v>64170.9</v>
      </c>
    </row>
    <row r="871" spans="5:9" x14ac:dyDescent="0.25">
      <c r="E871">
        <v>10864</v>
      </c>
      <c r="F871" s="2">
        <v>42143.635879629626</v>
      </c>
      <c r="G871" t="s">
        <v>23</v>
      </c>
      <c r="H871" t="s">
        <v>155</v>
      </c>
      <c r="I871" s="6">
        <v>49826.67</v>
      </c>
    </row>
    <row r="872" spans="5:9" x14ac:dyDescent="0.25">
      <c r="E872">
        <v>10865</v>
      </c>
      <c r="F872" s="2">
        <v>42183.118333333332</v>
      </c>
      <c r="G872" t="s">
        <v>66</v>
      </c>
      <c r="H872" t="s">
        <v>47</v>
      </c>
      <c r="I872" s="6">
        <v>72940.55</v>
      </c>
    </row>
    <row r="873" spans="5:9" x14ac:dyDescent="0.25">
      <c r="E873">
        <v>10866</v>
      </c>
      <c r="F873" s="2">
        <v>42326.587523148148</v>
      </c>
      <c r="G873" t="s">
        <v>26</v>
      </c>
      <c r="H873" t="s">
        <v>363</v>
      </c>
      <c r="I873" s="6">
        <v>81961.460000000006</v>
      </c>
    </row>
    <row r="874" spans="5:9" x14ac:dyDescent="0.25">
      <c r="E874">
        <v>10867</v>
      </c>
      <c r="F874" s="2">
        <v>42106.549293981479</v>
      </c>
      <c r="G874" t="s">
        <v>38</v>
      </c>
      <c r="H874" t="s">
        <v>189</v>
      </c>
      <c r="I874" s="6">
        <v>23818.51</v>
      </c>
    </row>
    <row r="875" spans="5:9" x14ac:dyDescent="0.25">
      <c r="E875">
        <v>10868</v>
      </c>
      <c r="F875" s="2">
        <v>42155.1721875</v>
      </c>
      <c r="G875" t="s">
        <v>52</v>
      </c>
      <c r="H875" t="s">
        <v>216</v>
      </c>
      <c r="I875" s="6">
        <v>70273.27</v>
      </c>
    </row>
    <row r="876" spans="5:9" x14ac:dyDescent="0.25">
      <c r="E876">
        <v>10869</v>
      </c>
      <c r="F876" s="2">
        <v>42136.90247685185</v>
      </c>
      <c r="G876" t="s">
        <v>52</v>
      </c>
      <c r="H876" t="s">
        <v>25</v>
      </c>
      <c r="I876" s="6">
        <v>48276.3</v>
      </c>
    </row>
    <row r="877" spans="5:9" x14ac:dyDescent="0.25">
      <c r="E877">
        <v>10870</v>
      </c>
      <c r="F877" s="2">
        <v>42205.568148148152</v>
      </c>
      <c r="G877" t="s">
        <v>7</v>
      </c>
      <c r="H877" t="s">
        <v>122</v>
      </c>
      <c r="I877" s="6">
        <v>19116.63</v>
      </c>
    </row>
    <row r="878" spans="5:9" x14ac:dyDescent="0.25">
      <c r="E878">
        <v>10871</v>
      </c>
      <c r="F878" s="2">
        <v>42063.542534722219</v>
      </c>
      <c r="G878" t="s">
        <v>35</v>
      </c>
      <c r="H878" t="s">
        <v>331</v>
      </c>
      <c r="I878" s="6">
        <v>2802.06</v>
      </c>
    </row>
    <row r="879" spans="5:9" x14ac:dyDescent="0.25">
      <c r="E879">
        <v>10872</v>
      </c>
      <c r="F879" s="2">
        <v>42110.389907407407</v>
      </c>
      <c r="G879" t="s">
        <v>23</v>
      </c>
      <c r="H879" t="s">
        <v>141</v>
      </c>
      <c r="I879" s="6">
        <v>90947.88</v>
      </c>
    </row>
    <row r="880" spans="5:9" x14ac:dyDescent="0.25">
      <c r="E880">
        <v>10873</v>
      </c>
      <c r="F880" s="2">
        <v>42319.835532407407</v>
      </c>
      <c r="G880" t="s">
        <v>23</v>
      </c>
      <c r="H880" t="s">
        <v>216</v>
      </c>
      <c r="I880" s="6">
        <v>44417.279999999999</v>
      </c>
    </row>
    <row r="881" spans="5:9" x14ac:dyDescent="0.25">
      <c r="E881">
        <v>10874</v>
      </c>
      <c r="F881" s="2">
        <v>42228.816365740742</v>
      </c>
      <c r="G881" t="s">
        <v>11</v>
      </c>
      <c r="H881" t="s">
        <v>193</v>
      </c>
      <c r="I881" s="6">
        <v>78516.39</v>
      </c>
    </row>
    <row r="882" spans="5:9" x14ac:dyDescent="0.25">
      <c r="E882">
        <v>10875</v>
      </c>
      <c r="F882" s="2">
        <v>42014.298703703702</v>
      </c>
      <c r="G882" t="s">
        <v>29</v>
      </c>
      <c r="H882" t="s">
        <v>157</v>
      </c>
      <c r="I882" s="6">
        <v>11375.94</v>
      </c>
    </row>
    <row r="883" spans="5:9" x14ac:dyDescent="0.25">
      <c r="E883">
        <v>10876</v>
      </c>
      <c r="F883" s="2">
        <v>42081.444513888891</v>
      </c>
      <c r="G883" t="s">
        <v>13</v>
      </c>
      <c r="H883" t="s">
        <v>214</v>
      </c>
      <c r="I883" s="6">
        <v>70872.460000000006</v>
      </c>
    </row>
    <row r="884" spans="5:9" x14ac:dyDescent="0.25">
      <c r="E884">
        <v>10877</v>
      </c>
      <c r="F884" s="2">
        <v>42208.917083333334</v>
      </c>
      <c r="G884" t="s">
        <v>35</v>
      </c>
      <c r="H884" t="s">
        <v>18</v>
      </c>
      <c r="I884" s="6">
        <v>46706.13</v>
      </c>
    </row>
    <row r="885" spans="5:9" x14ac:dyDescent="0.25">
      <c r="E885">
        <v>10878</v>
      </c>
      <c r="F885" s="2">
        <v>42115.323055555556</v>
      </c>
      <c r="G885" t="s">
        <v>13</v>
      </c>
      <c r="H885" t="s">
        <v>279</v>
      </c>
      <c r="I885" s="6">
        <v>62417.23</v>
      </c>
    </row>
    <row r="886" spans="5:9" x14ac:dyDescent="0.25">
      <c r="E886">
        <v>10879</v>
      </c>
      <c r="F886" s="2">
        <v>42284.23778935185</v>
      </c>
      <c r="G886" t="s">
        <v>15</v>
      </c>
      <c r="H886" t="s">
        <v>228</v>
      </c>
      <c r="I886" s="6">
        <v>78314.36</v>
      </c>
    </row>
    <row r="887" spans="5:9" x14ac:dyDescent="0.25">
      <c r="E887">
        <v>10880</v>
      </c>
      <c r="F887" s="2">
        <v>42026.418090277781</v>
      </c>
      <c r="G887" t="s">
        <v>29</v>
      </c>
      <c r="H887" t="s">
        <v>200</v>
      </c>
      <c r="I887" s="6">
        <v>45412.76</v>
      </c>
    </row>
    <row r="888" spans="5:9" x14ac:dyDescent="0.25">
      <c r="E888">
        <v>10881</v>
      </c>
      <c r="F888" s="2">
        <v>42224.689108796294</v>
      </c>
      <c r="G888" t="s">
        <v>40</v>
      </c>
      <c r="H888" t="s">
        <v>197</v>
      </c>
      <c r="I888" s="6">
        <v>16807.490000000002</v>
      </c>
    </row>
    <row r="889" spans="5:9" x14ac:dyDescent="0.25">
      <c r="E889">
        <v>10882</v>
      </c>
      <c r="F889" s="2">
        <v>42010.285810185182</v>
      </c>
      <c r="G889" t="s">
        <v>35</v>
      </c>
      <c r="H889" t="s">
        <v>31</v>
      </c>
      <c r="I889" s="6">
        <v>86254.68</v>
      </c>
    </row>
    <row r="890" spans="5:9" x14ac:dyDescent="0.25">
      <c r="E890">
        <v>10883</v>
      </c>
      <c r="F890" s="2">
        <v>42247.249652777777</v>
      </c>
      <c r="G890" t="s">
        <v>40</v>
      </c>
      <c r="H890" t="s">
        <v>99</v>
      </c>
      <c r="I890" s="6">
        <v>85105.73</v>
      </c>
    </row>
    <row r="891" spans="5:9" x14ac:dyDescent="0.25">
      <c r="E891">
        <v>10884</v>
      </c>
      <c r="F891" s="2">
        <v>42300.786446759259</v>
      </c>
      <c r="G891" t="s">
        <v>23</v>
      </c>
      <c r="H891" t="s">
        <v>181</v>
      </c>
      <c r="I891" s="6">
        <v>31428.66</v>
      </c>
    </row>
    <row r="892" spans="5:9" x14ac:dyDescent="0.25">
      <c r="E892">
        <v>10885</v>
      </c>
      <c r="F892" s="2">
        <v>42336.121504629627</v>
      </c>
      <c r="G892" t="s">
        <v>15</v>
      </c>
      <c r="H892" t="s">
        <v>113</v>
      </c>
      <c r="I892" s="6">
        <v>42072.38</v>
      </c>
    </row>
    <row r="893" spans="5:9" x14ac:dyDescent="0.25">
      <c r="E893">
        <v>10886</v>
      </c>
      <c r="F893" s="2">
        <v>42175.040960648148</v>
      </c>
      <c r="G893" t="s">
        <v>17</v>
      </c>
      <c r="H893" t="s">
        <v>253</v>
      </c>
      <c r="I893" s="6">
        <v>56161.74</v>
      </c>
    </row>
    <row r="894" spans="5:9" x14ac:dyDescent="0.25">
      <c r="E894">
        <v>10887</v>
      </c>
      <c r="F894" s="2">
        <v>42222.952453703707</v>
      </c>
      <c r="G894" t="s">
        <v>66</v>
      </c>
      <c r="H894" t="s">
        <v>364</v>
      </c>
      <c r="I894" s="6">
        <v>15815.16</v>
      </c>
    </row>
    <row r="895" spans="5:9" x14ac:dyDescent="0.25">
      <c r="E895">
        <v>10888</v>
      </c>
      <c r="F895" s="2">
        <v>42322.968958333331</v>
      </c>
      <c r="G895" t="s">
        <v>52</v>
      </c>
      <c r="H895" t="s">
        <v>222</v>
      </c>
      <c r="I895" s="6">
        <v>50694.22</v>
      </c>
    </row>
    <row r="896" spans="5:9" x14ac:dyDescent="0.25">
      <c r="E896">
        <v>10889</v>
      </c>
      <c r="F896" s="2">
        <v>42048.295115740744</v>
      </c>
      <c r="G896" t="s">
        <v>7</v>
      </c>
      <c r="H896" t="s">
        <v>206</v>
      </c>
      <c r="I896" s="6">
        <v>38288.949999999997</v>
      </c>
    </row>
    <row r="897" spans="5:9" x14ac:dyDescent="0.25">
      <c r="E897">
        <v>10890</v>
      </c>
      <c r="F897" s="2">
        <v>42006.052268518521</v>
      </c>
      <c r="G897" t="s">
        <v>35</v>
      </c>
      <c r="H897" t="s">
        <v>229</v>
      </c>
      <c r="I897" s="6">
        <v>87767.42</v>
      </c>
    </row>
    <row r="898" spans="5:9" x14ac:dyDescent="0.25">
      <c r="E898">
        <v>10891</v>
      </c>
      <c r="F898" s="2">
        <v>42161.587881944448</v>
      </c>
      <c r="G898" t="s">
        <v>13</v>
      </c>
      <c r="H898" t="s">
        <v>239</v>
      </c>
      <c r="I898" s="6">
        <v>74328.81</v>
      </c>
    </row>
    <row r="899" spans="5:9" x14ac:dyDescent="0.25">
      <c r="E899">
        <v>10892</v>
      </c>
      <c r="F899" s="2">
        <v>42327.522013888891</v>
      </c>
      <c r="G899" t="s">
        <v>20</v>
      </c>
      <c r="H899" t="s">
        <v>37</v>
      </c>
      <c r="I899" s="6">
        <v>40119.56</v>
      </c>
    </row>
    <row r="900" spans="5:9" x14ac:dyDescent="0.25">
      <c r="E900">
        <v>10893</v>
      </c>
      <c r="F900" s="2">
        <v>42302.019490740742</v>
      </c>
      <c r="G900" t="s">
        <v>9</v>
      </c>
      <c r="H900" t="s">
        <v>194</v>
      </c>
      <c r="I900" s="6">
        <v>87566.77</v>
      </c>
    </row>
    <row r="901" spans="5:9" x14ac:dyDescent="0.25">
      <c r="E901">
        <v>10894</v>
      </c>
      <c r="F901" s="2">
        <v>42117.391805555555</v>
      </c>
      <c r="G901" t="s">
        <v>11</v>
      </c>
      <c r="H901" t="s">
        <v>36</v>
      </c>
      <c r="I901" s="6">
        <v>12076.88</v>
      </c>
    </row>
    <row r="902" spans="5:9" x14ac:dyDescent="0.25">
      <c r="E902">
        <v>10895</v>
      </c>
      <c r="F902" s="2">
        <v>42114.103530092594</v>
      </c>
      <c r="G902" t="s">
        <v>40</v>
      </c>
      <c r="H902" t="s">
        <v>121</v>
      </c>
      <c r="I902" s="6">
        <v>9713.09</v>
      </c>
    </row>
    <row r="903" spans="5:9" x14ac:dyDescent="0.25">
      <c r="E903">
        <v>10896</v>
      </c>
      <c r="F903" s="2">
        <v>42111.5940162037</v>
      </c>
      <c r="G903" t="s">
        <v>20</v>
      </c>
      <c r="H903" t="s">
        <v>365</v>
      </c>
      <c r="I903" s="6">
        <v>1314.79</v>
      </c>
    </row>
    <row r="904" spans="5:9" x14ac:dyDescent="0.25">
      <c r="E904">
        <v>10897</v>
      </c>
      <c r="F904" s="2">
        <v>42207.512013888889</v>
      </c>
      <c r="G904" t="s">
        <v>61</v>
      </c>
      <c r="H904" t="s">
        <v>153</v>
      </c>
      <c r="I904" s="6">
        <v>60449.71</v>
      </c>
    </row>
    <row r="905" spans="5:9" x14ac:dyDescent="0.25">
      <c r="E905">
        <v>10898</v>
      </c>
      <c r="F905" s="2">
        <v>42020.428263888891</v>
      </c>
      <c r="G905" t="s">
        <v>52</v>
      </c>
      <c r="H905" t="s">
        <v>363</v>
      </c>
      <c r="I905" s="6">
        <v>46465.56</v>
      </c>
    </row>
    <row r="906" spans="5:9" x14ac:dyDescent="0.25">
      <c r="E906">
        <v>10899</v>
      </c>
      <c r="F906" s="2">
        <v>42085.120358796295</v>
      </c>
      <c r="G906" t="s">
        <v>38</v>
      </c>
      <c r="H906" t="s">
        <v>182</v>
      </c>
      <c r="I906" s="6">
        <v>20367.669999999998</v>
      </c>
    </row>
    <row r="907" spans="5:9" x14ac:dyDescent="0.25">
      <c r="E907">
        <v>10900</v>
      </c>
      <c r="F907" s="2">
        <v>42272.801365740743</v>
      </c>
      <c r="G907" t="s">
        <v>5</v>
      </c>
      <c r="H907" t="s">
        <v>68</v>
      </c>
      <c r="I907" s="6">
        <v>49439.99</v>
      </c>
    </row>
    <row r="908" spans="5:9" x14ac:dyDescent="0.25">
      <c r="E908">
        <v>10901</v>
      </c>
      <c r="F908" s="2">
        <v>42051.22216435185</v>
      </c>
      <c r="G908" t="s">
        <v>40</v>
      </c>
      <c r="H908" t="s">
        <v>202</v>
      </c>
      <c r="I908" s="6">
        <v>29440.400000000001</v>
      </c>
    </row>
    <row r="909" spans="5:9" x14ac:dyDescent="0.25">
      <c r="E909">
        <v>10902</v>
      </c>
      <c r="F909" s="2">
        <v>42090.809386574074</v>
      </c>
      <c r="G909" t="s">
        <v>61</v>
      </c>
      <c r="H909" t="s">
        <v>158</v>
      </c>
      <c r="I909" s="6">
        <v>90733.9</v>
      </c>
    </row>
    <row r="910" spans="5:9" x14ac:dyDescent="0.25">
      <c r="E910">
        <v>10903</v>
      </c>
      <c r="F910" s="2">
        <v>42122.078043981484</v>
      </c>
      <c r="G910" t="s">
        <v>29</v>
      </c>
      <c r="H910" t="s">
        <v>91</v>
      </c>
      <c r="I910" s="6">
        <v>13103.28</v>
      </c>
    </row>
    <row r="911" spans="5:9" x14ac:dyDescent="0.25">
      <c r="E911">
        <v>10904</v>
      </c>
      <c r="F911" s="2">
        <v>42126.303784722222</v>
      </c>
      <c r="G911" t="s">
        <v>38</v>
      </c>
      <c r="H911" t="s">
        <v>286</v>
      </c>
      <c r="I911" s="6">
        <v>62744.19</v>
      </c>
    </row>
    <row r="912" spans="5:9" x14ac:dyDescent="0.25">
      <c r="E912">
        <v>10905</v>
      </c>
      <c r="F912" s="2">
        <v>42328.969074074077</v>
      </c>
      <c r="G912" t="s">
        <v>15</v>
      </c>
      <c r="H912" t="s">
        <v>294</v>
      </c>
      <c r="I912" s="6">
        <v>18241.02</v>
      </c>
    </row>
    <row r="913" spans="5:9" x14ac:dyDescent="0.25">
      <c r="E913">
        <v>10906</v>
      </c>
      <c r="F913" s="2">
        <v>42259.747245370374</v>
      </c>
      <c r="G913" t="s">
        <v>40</v>
      </c>
      <c r="H913" t="s">
        <v>352</v>
      </c>
      <c r="I913" s="6">
        <v>56390.49</v>
      </c>
    </row>
    <row r="914" spans="5:9" x14ac:dyDescent="0.25">
      <c r="E914">
        <v>10907</v>
      </c>
      <c r="F914" s="2">
        <v>42201.66510416667</v>
      </c>
      <c r="G914" t="s">
        <v>17</v>
      </c>
      <c r="H914" t="s">
        <v>290</v>
      </c>
      <c r="I914" s="6">
        <v>31057.89</v>
      </c>
    </row>
    <row r="915" spans="5:9" x14ac:dyDescent="0.25">
      <c r="E915">
        <v>10908</v>
      </c>
      <c r="F915" s="2">
        <v>42058.736631944441</v>
      </c>
      <c r="G915" t="s">
        <v>52</v>
      </c>
      <c r="H915" t="s">
        <v>254</v>
      </c>
      <c r="I915" s="6">
        <v>43627.65</v>
      </c>
    </row>
    <row r="916" spans="5:9" x14ac:dyDescent="0.25">
      <c r="E916">
        <v>10909</v>
      </c>
      <c r="F916" s="2">
        <v>42045.771874999999</v>
      </c>
      <c r="G916" t="s">
        <v>5</v>
      </c>
      <c r="H916" t="s">
        <v>69</v>
      </c>
      <c r="I916" s="6">
        <v>66940.67</v>
      </c>
    </row>
    <row r="917" spans="5:9" x14ac:dyDescent="0.25">
      <c r="E917">
        <v>10910</v>
      </c>
      <c r="F917" s="2">
        <v>42027.001481481479</v>
      </c>
      <c r="G917" t="s">
        <v>20</v>
      </c>
      <c r="H917" t="s">
        <v>124</v>
      </c>
      <c r="I917" s="6">
        <v>70653.919999999998</v>
      </c>
    </row>
    <row r="918" spans="5:9" x14ac:dyDescent="0.25">
      <c r="E918">
        <v>10911</v>
      </c>
      <c r="F918" s="2">
        <v>42314.607951388891</v>
      </c>
      <c r="G918" t="s">
        <v>23</v>
      </c>
      <c r="H918" t="s">
        <v>215</v>
      </c>
      <c r="I918" s="6">
        <v>19046.12</v>
      </c>
    </row>
    <row r="919" spans="5:9" x14ac:dyDescent="0.25">
      <c r="E919">
        <v>10912</v>
      </c>
      <c r="F919" s="2">
        <v>42248.667708333334</v>
      </c>
      <c r="G919" t="s">
        <v>13</v>
      </c>
      <c r="H919" t="s">
        <v>33</v>
      </c>
      <c r="I919" s="6">
        <v>48333.82</v>
      </c>
    </row>
    <row r="920" spans="5:9" x14ac:dyDescent="0.25">
      <c r="E920">
        <v>10913</v>
      </c>
      <c r="F920" s="2">
        <v>42275.489560185182</v>
      </c>
      <c r="G920" t="s">
        <v>9</v>
      </c>
      <c r="H920" t="s">
        <v>290</v>
      </c>
      <c r="I920" s="6">
        <v>98264.16</v>
      </c>
    </row>
    <row r="921" spans="5:9" x14ac:dyDescent="0.25">
      <c r="E921">
        <v>10914</v>
      </c>
      <c r="F921" s="2">
        <v>42344.972870370373</v>
      </c>
      <c r="G921" t="s">
        <v>26</v>
      </c>
      <c r="H921" t="s">
        <v>362</v>
      </c>
      <c r="I921" s="6">
        <v>91741.46</v>
      </c>
    </row>
    <row r="922" spans="5:9" x14ac:dyDescent="0.25">
      <c r="E922">
        <v>10915</v>
      </c>
      <c r="F922" s="2">
        <v>42085.05678240741</v>
      </c>
      <c r="G922" t="s">
        <v>40</v>
      </c>
      <c r="H922" t="s">
        <v>188</v>
      </c>
      <c r="I922" s="6">
        <v>74190.67</v>
      </c>
    </row>
    <row r="923" spans="5:9" x14ac:dyDescent="0.25">
      <c r="E923">
        <v>10916</v>
      </c>
      <c r="F923" s="2">
        <v>42318.750057870369</v>
      </c>
      <c r="G923" t="s">
        <v>26</v>
      </c>
      <c r="H923" t="s">
        <v>10</v>
      </c>
      <c r="I923" s="6">
        <v>4982.1099999999997</v>
      </c>
    </row>
    <row r="924" spans="5:9" x14ac:dyDescent="0.25">
      <c r="E924">
        <v>10917</v>
      </c>
      <c r="F924" s="2">
        <v>42059.25136574074</v>
      </c>
      <c r="G924" t="s">
        <v>52</v>
      </c>
      <c r="H924" t="s">
        <v>357</v>
      </c>
      <c r="I924" s="6">
        <v>85898.42</v>
      </c>
    </row>
    <row r="925" spans="5:9" x14ac:dyDescent="0.25">
      <c r="E925">
        <v>10918</v>
      </c>
      <c r="F925" s="2">
        <v>42228.075416666667</v>
      </c>
      <c r="G925" t="s">
        <v>35</v>
      </c>
      <c r="H925" t="s">
        <v>25</v>
      </c>
      <c r="I925" s="6">
        <v>88059.39</v>
      </c>
    </row>
    <row r="926" spans="5:9" x14ac:dyDescent="0.25">
      <c r="E926">
        <v>10919</v>
      </c>
      <c r="F926" s="2">
        <v>42059.733553240738</v>
      </c>
      <c r="G926" t="s">
        <v>35</v>
      </c>
      <c r="H926" t="s">
        <v>366</v>
      </c>
      <c r="I926" s="6">
        <v>68567.69</v>
      </c>
    </row>
    <row r="927" spans="5:9" x14ac:dyDescent="0.25">
      <c r="E927">
        <v>10920</v>
      </c>
      <c r="F927" s="2">
        <v>42122.726863425924</v>
      </c>
      <c r="G927" t="s">
        <v>38</v>
      </c>
      <c r="H927" t="s">
        <v>367</v>
      </c>
      <c r="I927" s="6">
        <v>57405.63</v>
      </c>
    </row>
    <row r="928" spans="5:9" x14ac:dyDescent="0.25">
      <c r="E928">
        <v>10921</v>
      </c>
      <c r="F928" s="2">
        <v>42172.931504629632</v>
      </c>
      <c r="G928" t="s">
        <v>38</v>
      </c>
      <c r="H928" t="s">
        <v>62</v>
      </c>
      <c r="I928" s="6">
        <v>91025.21</v>
      </c>
    </row>
    <row r="929" spans="5:9" x14ac:dyDescent="0.25">
      <c r="E929">
        <v>10922</v>
      </c>
      <c r="F929" s="2">
        <v>42354.491006944445</v>
      </c>
      <c r="G929" t="s">
        <v>23</v>
      </c>
      <c r="H929" t="s">
        <v>351</v>
      </c>
      <c r="I929" s="6">
        <v>97980.58</v>
      </c>
    </row>
    <row r="930" spans="5:9" x14ac:dyDescent="0.25">
      <c r="E930">
        <v>10923</v>
      </c>
      <c r="F930" s="2">
        <v>42202.122777777775</v>
      </c>
      <c r="G930" t="s">
        <v>5</v>
      </c>
      <c r="H930" t="s">
        <v>57</v>
      </c>
      <c r="I930" s="6">
        <v>34020.379999999997</v>
      </c>
    </row>
    <row r="931" spans="5:9" x14ac:dyDescent="0.25">
      <c r="E931">
        <v>10924</v>
      </c>
      <c r="F931" s="2">
        <v>42105.721898148149</v>
      </c>
      <c r="G931" t="s">
        <v>35</v>
      </c>
      <c r="H931" t="s">
        <v>339</v>
      </c>
      <c r="I931" s="6">
        <v>77250.259999999995</v>
      </c>
    </row>
    <row r="932" spans="5:9" x14ac:dyDescent="0.25">
      <c r="E932">
        <v>10925</v>
      </c>
      <c r="F932" s="2">
        <v>42127.819687499999</v>
      </c>
      <c r="G932" t="s">
        <v>17</v>
      </c>
      <c r="H932" t="s">
        <v>172</v>
      </c>
      <c r="I932" s="6">
        <v>41094.79</v>
      </c>
    </row>
    <row r="933" spans="5:9" x14ac:dyDescent="0.25">
      <c r="E933">
        <v>10926</v>
      </c>
      <c r="F933" s="2">
        <v>42217.7112037037</v>
      </c>
      <c r="G933" t="s">
        <v>17</v>
      </c>
      <c r="H933" t="s">
        <v>6</v>
      </c>
      <c r="I933" s="6">
        <v>5555.35</v>
      </c>
    </row>
    <row r="934" spans="5:9" x14ac:dyDescent="0.25">
      <c r="E934">
        <v>10927</v>
      </c>
      <c r="F934" s="2">
        <v>42122.878865740742</v>
      </c>
      <c r="G934" t="s">
        <v>23</v>
      </c>
      <c r="H934" t="s">
        <v>215</v>
      </c>
      <c r="I934" s="6">
        <v>59135.21</v>
      </c>
    </row>
    <row r="935" spans="5:9" x14ac:dyDescent="0.25">
      <c r="E935">
        <v>10928</v>
      </c>
      <c r="F935" s="2">
        <v>42347.179583333331</v>
      </c>
      <c r="G935" t="s">
        <v>5</v>
      </c>
      <c r="H935" t="s">
        <v>339</v>
      </c>
      <c r="I935" s="6">
        <v>31066.95</v>
      </c>
    </row>
    <row r="936" spans="5:9" x14ac:dyDescent="0.25">
      <c r="E936">
        <v>10929</v>
      </c>
      <c r="F936" s="2">
        <v>42131.164004629631</v>
      </c>
      <c r="G936" t="s">
        <v>38</v>
      </c>
      <c r="H936" t="s">
        <v>261</v>
      </c>
      <c r="I936" s="6">
        <v>70436.11</v>
      </c>
    </row>
    <row r="937" spans="5:9" x14ac:dyDescent="0.25">
      <c r="E937">
        <v>10930</v>
      </c>
      <c r="F937" s="2">
        <v>42305.771423611113</v>
      </c>
      <c r="G937" t="s">
        <v>35</v>
      </c>
      <c r="H937" t="s">
        <v>251</v>
      </c>
      <c r="I937" s="6">
        <v>39520.699999999997</v>
      </c>
    </row>
    <row r="938" spans="5:9" x14ac:dyDescent="0.25">
      <c r="E938">
        <v>10931</v>
      </c>
      <c r="F938" s="2">
        <v>42141.36446759259</v>
      </c>
      <c r="G938" t="s">
        <v>45</v>
      </c>
      <c r="H938" t="s">
        <v>319</v>
      </c>
      <c r="I938" s="6">
        <v>53014.13</v>
      </c>
    </row>
    <row r="939" spans="5:9" x14ac:dyDescent="0.25">
      <c r="E939">
        <v>10932</v>
      </c>
      <c r="F939" s="2">
        <v>42338.081400462965</v>
      </c>
      <c r="G939" t="s">
        <v>26</v>
      </c>
      <c r="H939" t="s">
        <v>33</v>
      </c>
      <c r="I939" s="6">
        <v>96782.83</v>
      </c>
    </row>
    <row r="940" spans="5:9" x14ac:dyDescent="0.25">
      <c r="E940">
        <v>10933</v>
      </c>
      <c r="F940" s="2">
        <v>42043.549120370371</v>
      </c>
      <c r="G940" t="s">
        <v>66</v>
      </c>
      <c r="H940" t="s">
        <v>230</v>
      </c>
      <c r="I940" s="6">
        <v>95905.29</v>
      </c>
    </row>
    <row r="941" spans="5:9" x14ac:dyDescent="0.25">
      <c r="E941">
        <v>10934</v>
      </c>
      <c r="F941" s="2">
        <v>42064.659525462965</v>
      </c>
      <c r="G941" t="s">
        <v>66</v>
      </c>
      <c r="H941" t="s">
        <v>194</v>
      </c>
      <c r="I941" s="6">
        <v>51343.64</v>
      </c>
    </row>
    <row r="942" spans="5:9" x14ac:dyDescent="0.25">
      <c r="E942">
        <v>10935</v>
      </c>
      <c r="F942" s="2">
        <v>42328.741527777776</v>
      </c>
      <c r="G942" t="s">
        <v>29</v>
      </c>
      <c r="H942" t="s">
        <v>368</v>
      </c>
      <c r="I942" s="6">
        <v>40606.550000000003</v>
      </c>
    </row>
    <row r="943" spans="5:9" x14ac:dyDescent="0.25">
      <c r="E943">
        <v>10936</v>
      </c>
      <c r="F943" s="2">
        <v>42261.098877314813</v>
      </c>
      <c r="G943" t="s">
        <v>5</v>
      </c>
      <c r="H943" t="s">
        <v>329</v>
      </c>
      <c r="I943" s="6">
        <v>73383.149999999994</v>
      </c>
    </row>
    <row r="944" spans="5:9" x14ac:dyDescent="0.25">
      <c r="E944">
        <v>10937</v>
      </c>
      <c r="F944" s="2">
        <v>42268.786238425928</v>
      </c>
      <c r="G944" t="s">
        <v>7</v>
      </c>
      <c r="H944" t="s">
        <v>304</v>
      </c>
      <c r="I944" s="6">
        <v>68636.820000000007</v>
      </c>
    </row>
    <row r="945" spans="5:9" x14ac:dyDescent="0.25">
      <c r="E945">
        <v>10938</v>
      </c>
      <c r="F945" s="2">
        <v>42149.739305555559</v>
      </c>
      <c r="G945" t="s">
        <v>15</v>
      </c>
      <c r="H945" t="s">
        <v>116</v>
      </c>
      <c r="I945" s="6">
        <v>15858.24</v>
      </c>
    </row>
    <row r="946" spans="5:9" x14ac:dyDescent="0.25">
      <c r="E946">
        <v>10939</v>
      </c>
      <c r="F946" s="2">
        <v>42311.8984837963</v>
      </c>
      <c r="G946" t="s">
        <v>7</v>
      </c>
      <c r="H946" t="s">
        <v>227</v>
      </c>
      <c r="I946" s="6">
        <v>49739.06</v>
      </c>
    </row>
    <row r="947" spans="5:9" x14ac:dyDescent="0.25">
      <c r="E947">
        <v>10940</v>
      </c>
      <c r="F947" s="2">
        <v>42347.277604166666</v>
      </c>
      <c r="G947" t="s">
        <v>5</v>
      </c>
      <c r="H947" t="s">
        <v>350</v>
      </c>
      <c r="I947" s="6">
        <v>23509.45</v>
      </c>
    </row>
    <row r="948" spans="5:9" x14ac:dyDescent="0.25">
      <c r="E948">
        <v>10941</v>
      </c>
      <c r="F948" s="2">
        <v>42121.986655092594</v>
      </c>
      <c r="G948" t="s">
        <v>61</v>
      </c>
      <c r="H948" t="s">
        <v>53</v>
      </c>
      <c r="I948" s="6">
        <v>50459.31</v>
      </c>
    </row>
    <row r="949" spans="5:9" x14ac:dyDescent="0.25">
      <c r="E949">
        <v>10942</v>
      </c>
      <c r="F949" s="2">
        <v>42308.718043981484</v>
      </c>
      <c r="G949" t="s">
        <v>5</v>
      </c>
      <c r="H949" t="s">
        <v>179</v>
      </c>
      <c r="I949" s="6">
        <v>34058.89</v>
      </c>
    </row>
    <row r="950" spans="5:9" x14ac:dyDescent="0.25">
      <c r="E950">
        <v>10943</v>
      </c>
      <c r="F950" s="2">
        <v>42112.108495370368</v>
      </c>
      <c r="G950" t="s">
        <v>20</v>
      </c>
      <c r="H950" t="s">
        <v>311</v>
      </c>
      <c r="I950" s="6">
        <v>17069.47</v>
      </c>
    </row>
    <row r="951" spans="5:9" x14ac:dyDescent="0.25">
      <c r="E951">
        <v>10944</v>
      </c>
      <c r="F951" s="2">
        <v>42037.924907407411</v>
      </c>
      <c r="G951" t="s">
        <v>61</v>
      </c>
      <c r="H951" t="s">
        <v>186</v>
      </c>
      <c r="I951" s="6">
        <v>65215.63</v>
      </c>
    </row>
    <row r="952" spans="5:9" x14ac:dyDescent="0.25">
      <c r="E952">
        <v>10945</v>
      </c>
      <c r="F952" s="2">
        <v>42166.468344907407</v>
      </c>
      <c r="G952" t="s">
        <v>29</v>
      </c>
      <c r="H952" t="s">
        <v>16</v>
      </c>
      <c r="I952" s="6">
        <v>49609.73</v>
      </c>
    </row>
    <row r="953" spans="5:9" x14ac:dyDescent="0.25">
      <c r="E953">
        <v>10946</v>
      </c>
      <c r="F953" s="2">
        <v>42101.899270833332</v>
      </c>
      <c r="G953" t="s">
        <v>66</v>
      </c>
      <c r="H953" t="s">
        <v>44</v>
      </c>
      <c r="I953" s="6">
        <v>31258.44</v>
      </c>
    </row>
    <row r="954" spans="5:9" x14ac:dyDescent="0.25">
      <c r="E954">
        <v>10947</v>
      </c>
      <c r="F954" s="2">
        <v>42249.693472222221</v>
      </c>
      <c r="G954" t="s">
        <v>9</v>
      </c>
      <c r="H954" t="s">
        <v>39</v>
      </c>
      <c r="I954" s="6">
        <v>87902.53</v>
      </c>
    </row>
    <row r="955" spans="5:9" x14ac:dyDescent="0.25">
      <c r="E955">
        <v>10948</v>
      </c>
      <c r="F955" s="2">
        <v>42319.092824074076</v>
      </c>
      <c r="G955" t="s">
        <v>45</v>
      </c>
      <c r="H955" t="s">
        <v>258</v>
      </c>
      <c r="I955" s="6">
        <v>6761.42</v>
      </c>
    </row>
    <row r="956" spans="5:9" x14ac:dyDescent="0.25">
      <c r="E956">
        <v>10949</v>
      </c>
      <c r="F956" s="2">
        <v>42048.830787037034</v>
      </c>
      <c r="G956" t="s">
        <v>29</v>
      </c>
      <c r="H956" t="s">
        <v>16</v>
      </c>
      <c r="I956" s="6">
        <v>61592.06</v>
      </c>
    </row>
    <row r="957" spans="5:9" x14ac:dyDescent="0.25">
      <c r="E957">
        <v>10950</v>
      </c>
      <c r="F957" s="2">
        <v>42357.91070601852</v>
      </c>
      <c r="G957" t="s">
        <v>7</v>
      </c>
      <c r="H957" t="s">
        <v>322</v>
      </c>
      <c r="I957" s="6">
        <v>75140.2</v>
      </c>
    </row>
    <row r="958" spans="5:9" x14ac:dyDescent="0.25">
      <c r="E958">
        <v>10951</v>
      </c>
      <c r="F958" s="2">
        <v>42078.964513888888</v>
      </c>
      <c r="G958" t="s">
        <v>17</v>
      </c>
      <c r="H958" t="s">
        <v>369</v>
      </c>
      <c r="I958" s="6">
        <v>72566.77</v>
      </c>
    </row>
    <row r="959" spans="5:9" x14ac:dyDescent="0.25">
      <c r="E959">
        <v>10952</v>
      </c>
      <c r="F959" s="2">
        <v>42203.317615740743</v>
      </c>
      <c r="G959" t="s">
        <v>29</v>
      </c>
      <c r="H959" t="s">
        <v>187</v>
      </c>
      <c r="I959" s="6">
        <v>6415.8</v>
      </c>
    </row>
    <row r="960" spans="5:9" x14ac:dyDescent="0.25">
      <c r="E960">
        <v>10953</v>
      </c>
      <c r="F960" s="2">
        <v>42275.128275462965</v>
      </c>
      <c r="G960" t="s">
        <v>38</v>
      </c>
      <c r="H960" t="s">
        <v>211</v>
      </c>
      <c r="I960" s="6">
        <v>30871.439999999999</v>
      </c>
    </row>
    <row r="961" spans="5:9" x14ac:dyDescent="0.25">
      <c r="E961">
        <v>10954</v>
      </c>
      <c r="F961" s="2">
        <v>42032.422685185185</v>
      </c>
      <c r="G961" t="s">
        <v>38</v>
      </c>
      <c r="H961" t="s">
        <v>370</v>
      </c>
      <c r="I961" s="6">
        <v>37246.980000000003</v>
      </c>
    </row>
    <row r="962" spans="5:9" x14ac:dyDescent="0.25">
      <c r="E962">
        <v>10955</v>
      </c>
      <c r="F962" s="2">
        <v>42123.237615740742</v>
      </c>
      <c r="G962" t="s">
        <v>7</v>
      </c>
      <c r="H962" t="s">
        <v>206</v>
      </c>
      <c r="I962" s="6">
        <v>38586.03</v>
      </c>
    </row>
    <row r="963" spans="5:9" x14ac:dyDescent="0.25">
      <c r="E963">
        <v>10956</v>
      </c>
      <c r="F963" s="2">
        <v>42314.091168981482</v>
      </c>
      <c r="G963" t="s">
        <v>40</v>
      </c>
      <c r="H963" t="s">
        <v>76</v>
      </c>
      <c r="I963" s="6">
        <v>46341.35</v>
      </c>
    </row>
    <row r="964" spans="5:9" x14ac:dyDescent="0.25">
      <c r="E964">
        <v>10957</v>
      </c>
      <c r="F964" s="2">
        <v>42067.660277777781</v>
      </c>
      <c r="G964" t="s">
        <v>9</v>
      </c>
      <c r="H964" t="s">
        <v>218</v>
      </c>
      <c r="I964" s="6">
        <v>80598.05</v>
      </c>
    </row>
    <row r="965" spans="5:9" x14ac:dyDescent="0.25">
      <c r="E965">
        <v>10958</v>
      </c>
      <c r="F965" s="2">
        <v>42239.080821759257</v>
      </c>
      <c r="G965" t="s">
        <v>5</v>
      </c>
      <c r="H965" t="s">
        <v>83</v>
      </c>
      <c r="I965" s="6">
        <v>77387.429999999993</v>
      </c>
    </row>
    <row r="966" spans="5:9" x14ac:dyDescent="0.25">
      <c r="E966">
        <v>10959</v>
      </c>
      <c r="F966" s="2">
        <v>42038.763182870367</v>
      </c>
      <c r="G966" t="s">
        <v>7</v>
      </c>
      <c r="H966" t="s">
        <v>132</v>
      </c>
      <c r="I966" s="6">
        <v>39284.839999999997</v>
      </c>
    </row>
    <row r="967" spans="5:9" x14ac:dyDescent="0.25">
      <c r="E967">
        <v>10960</v>
      </c>
      <c r="F967" s="2">
        <v>42177.200219907405</v>
      </c>
      <c r="G967" t="s">
        <v>45</v>
      </c>
      <c r="H967" t="s">
        <v>44</v>
      </c>
      <c r="I967" s="6">
        <v>51124.88</v>
      </c>
    </row>
    <row r="968" spans="5:9" x14ac:dyDescent="0.25">
      <c r="E968">
        <v>10961</v>
      </c>
      <c r="F968" s="2">
        <v>42108.457314814812</v>
      </c>
      <c r="G968" t="s">
        <v>7</v>
      </c>
      <c r="H968" t="s">
        <v>84</v>
      </c>
      <c r="I968" s="6">
        <v>87985.91</v>
      </c>
    </row>
    <row r="969" spans="5:9" x14ac:dyDescent="0.25">
      <c r="E969">
        <v>10962</v>
      </c>
      <c r="F969" s="2">
        <v>42191.324456018519</v>
      </c>
      <c r="G969" t="s">
        <v>61</v>
      </c>
      <c r="H969" t="s">
        <v>345</v>
      </c>
      <c r="I969" s="6">
        <v>76893.820000000007</v>
      </c>
    </row>
    <row r="970" spans="5:9" x14ac:dyDescent="0.25">
      <c r="E970">
        <v>10963</v>
      </c>
      <c r="F970" s="2">
        <v>42077.869722222225</v>
      </c>
      <c r="G970" t="s">
        <v>11</v>
      </c>
      <c r="H970" t="s">
        <v>101</v>
      </c>
      <c r="I970" s="6">
        <v>71634.31</v>
      </c>
    </row>
    <row r="971" spans="5:9" x14ac:dyDescent="0.25">
      <c r="E971">
        <v>10964</v>
      </c>
      <c r="F971" s="2">
        <v>42351.827962962961</v>
      </c>
      <c r="G971" t="s">
        <v>40</v>
      </c>
      <c r="H971" t="s">
        <v>271</v>
      </c>
      <c r="I971" s="6">
        <v>30577.71</v>
      </c>
    </row>
    <row r="972" spans="5:9" x14ac:dyDescent="0.25">
      <c r="E972">
        <v>10965</v>
      </c>
      <c r="F972" s="2">
        <v>42124.542025462964</v>
      </c>
      <c r="G972" t="s">
        <v>35</v>
      </c>
      <c r="H972" t="s">
        <v>301</v>
      </c>
      <c r="I972" s="6">
        <v>84453.26</v>
      </c>
    </row>
    <row r="973" spans="5:9" x14ac:dyDescent="0.25">
      <c r="E973">
        <v>10966</v>
      </c>
      <c r="F973" s="2">
        <v>42279.759664351855</v>
      </c>
      <c r="G973" t="s">
        <v>40</v>
      </c>
      <c r="H973" t="s">
        <v>56</v>
      </c>
      <c r="I973" s="6">
        <v>2104.34</v>
      </c>
    </row>
    <row r="974" spans="5:9" x14ac:dyDescent="0.25">
      <c r="E974">
        <v>10967</v>
      </c>
      <c r="F974" s="2">
        <v>42042.766365740739</v>
      </c>
      <c r="G974" t="s">
        <v>11</v>
      </c>
      <c r="H974" t="s">
        <v>285</v>
      </c>
      <c r="I974" s="6">
        <v>19551.990000000002</v>
      </c>
    </row>
    <row r="975" spans="5:9" x14ac:dyDescent="0.25">
      <c r="E975">
        <v>10968</v>
      </c>
      <c r="F975" s="2">
        <v>42267.298275462963</v>
      </c>
      <c r="G975" t="s">
        <v>66</v>
      </c>
      <c r="H975" t="s">
        <v>209</v>
      </c>
      <c r="I975" s="6">
        <v>70787.88</v>
      </c>
    </row>
    <row r="976" spans="5:9" x14ac:dyDescent="0.25">
      <c r="E976">
        <v>10969</v>
      </c>
      <c r="F976" s="2">
        <v>42060.725358796299</v>
      </c>
      <c r="G976" t="s">
        <v>15</v>
      </c>
      <c r="H976" t="s">
        <v>19</v>
      </c>
      <c r="I976" s="6">
        <v>88948.77</v>
      </c>
    </row>
    <row r="977" spans="5:9" x14ac:dyDescent="0.25">
      <c r="E977">
        <v>10970</v>
      </c>
      <c r="F977" s="2">
        <v>42315.40042824074</v>
      </c>
      <c r="G977" t="s">
        <v>40</v>
      </c>
      <c r="H977" t="s">
        <v>250</v>
      </c>
      <c r="I977" s="6">
        <v>11569.32</v>
      </c>
    </row>
    <row r="978" spans="5:9" x14ac:dyDescent="0.25">
      <c r="E978">
        <v>10971</v>
      </c>
      <c r="F978" s="2">
        <v>42276.793263888889</v>
      </c>
      <c r="G978" t="s">
        <v>15</v>
      </c>
      <c r="H978" t="s">
        <v>229</v>
      </c>
      <c r="I978" s="6">
        <v>47135.49</v>
      </c>
    </row>
    <row r="979" spans="5:9" x14ac:dyDescent="0.25">
      <c r="E979">
        <v>10972</v>
      </c>
      <c r="F979" s="2">
        <v>42035.672997685186</v>
      </c>
      <c r="G979" t="s">
        <v>66</v>
      </c>
      <c r="H979" t="s">
        <v>311</v>
      </c>
      <c r="I979" s="6">
        <v>9593.0499999999993</v>
      </c>
    </row>
    <row r="980" spans="5:9" x14ac:dyDescent="0.25">
      <c r="E980">
        <v>10973</v>
      </c>
      <c r="F980" s="2">
        <v>42227.030162037037</v>
      </c>
      <c r="G980" t="s">
        <v>13</v>
      </c>
      <c r="H980" t="s">
        <v>301</v>
      </c>
      <c r="I980" s="6">
        <v>69054.75</v>
      </c>
    </row>
    <row r="981" spans="5:9" x14ac:dyDescent="0.25">
      <c r="E981">
        <v>10974</v>
      </c>
      <c r="F981" s="2">
        <v>42141.513703703706</v>
      </c>
      <c r="G981" t="s">
        <v>11</v>
      </c>
      <c r="H981" t="s">
        <v>261</v>
      </c>
      <c r="I981" s="6">
        <v>19669.349999999999</v>
      </c>
    </row>
    <row r="982" spans="5:9" x14ac:dyDescent="0.25">
      <c r="E982">
        <v>10975</v>
      </c>
      <c r="F982" s="2">
        <v>42178.17627314815</v>
      </c>
      <c r="G982" t="s">
        <v>11</v>
      </c>
      <c r="H982" t="s">
        <v>298</v>
      </c>
      <c r="I982" s="6">
        <v>39806.75</v>
      </c>
    </row>
    <row r="983" spans="5:9" x14ac:dyDescent="0.25">
      <c r="E983">
        <v>10976</v>
      </c>
      <c r="F983" s="2">
        <v>42048.127291666664</v>
      </c>
      <c r="G983" t="s">
        <v>52</v>
      </c>
      <c r="H983" t="s">
        <v>233</v>
      </c>
      <c r="I983" s="6">
        <v>58725.39</v>
      </c>
    </row>
    <row r="984" spans="5:9" x14ac:dyDescent="0.25">
      <c r="E984">
        <v>10977</v>
      </c>
      <c r="F984" s="2">
        <v>42257.05300925926</v>
      </c>
      <c r="G984" t="s">
        <v>5</v>
      </c>
      <c r="H984" t="s">
        <v>107</v>
      </c>
      <c r="I984" s="6">
        <v>72211.360000000001</v>
      </c>
    </row>
    <row r="985" spans="5:9" x14ac:dyDescent="0.25">
      <c r="E985">
        <v>10978</v>
      </c>
      <c r="F985" s="2">
        <v>42213.012384259258</v>
      </c>
      <c r="G985" t="s">
        <v>5</v>
      </c>
      <c r="H985" t="s">
        <v>65</v>
      </c>
      <c r="I985" s="6">
        <v>44299.43</v>
      </c>
    </row>
    <row r="986" spans="5:9" x14ac:dyDescent="0.25">
      <c r="E986">
        <v>10979</v>
      </c>
      <c r="F986" s="2">
        <v>42079.976736111108</v>
      </c>
      <c r="G986" t="s">
        <v>20</v>
      </c>
      <c r="H986" t="s">
        <v>98</v>
      </c>
      <c r="I986" s="6">
        <v>10115.74</v>
      </c>
    </row>
    <row r="987" spans="5:9" x14ac:dyDescent="0.25">
      <c r="E987">
        <v>10980</v>
      </c>
      <c r="F987" s="2">
        <v>42343.5856712963</v>
      </c>
      <c r="G987" t="s">
        <v>11</v>
      </c>
      <c r="H987" t="s">
        <v>42</v>
      </c>
      <c r="I987" s="6">
        <v>83414.94</v>
      </c>
    </row>
    <row r="988" spans="5:9" x14ac:dyDescent="0.25">
      <c r="E988">
        <v>10981</v>
      </c>
      <c r="F988" s="2">
        <v>42135.07403935185</v>
      </c>
      <c r="G988" t="s">
        <v>38</v>
      </c>
      <c r="H988" t="s">
        <v>203</v>
      </c>
      <c r="I988" s="6">
        <v>86684.1</v>
      </c>
    </row>
    <row r="989" spans="5:9" x14ac:dyDescent="0.25">
      <c r="E989">
        <v>10982</v>
      </c>
      <c r="F989" s="2">
        <v>42136.074456018519</v>
      </c>
      <c r="G989" t="s">
        <v>29</v>
      </c>
      <c r="H989" t="s">
        <v>203</v>
      </c>
      <c r="I989" s="6">
        <v>56061.17</v>
      </c>
    </row>
    <row r="990" spans="5:9" x14ac:dyDescent="0.25">
      <c r="E990">
        <v>10983</v>
      </c>
      <c r="F990" s="2">
        <v>42197.412951388891</v>
      </c>
      <c r="G990" t="s">
        <v>13</v>
      </c>
      <c r="H990" t="s">
        <v>364</v>
      </c>
      <c r="I990" s="6">
        <v>34349.339999999997</v>
      </c>
    </row>
    <row r="991" spans="5:9" x14ac:dyDescent="0.25">
      <c r="E991">
        <v>10984</v>
      </c>
      <c r="F991" s="2">
        <v>42100.757951388892</v>
      </c>
      <c r="G991" t="s">
        <v>52</v>
      </c>
      <c r="H991" t="s">
        <v>197</v>
      </c>
      <c r="I991" s="6">
        <v>37396.57</v>
      </c>
    </row>
    <row r="992" spans="5:9" x14ac:dyDescent="0.25">
      <c r="E992">
        <v>10985</v>
      </c>
      <c r="F992" s="2">
        <v>42319.262372685182</v>
      </c>
      <c r="G992" t="s">
        <v>38</v>
      </c>
      <c r="H992" t="s">
        <v>291</v>
      </c>
      <c r="I992" s="6">
        <v>80934.17</v>
      </c>
    </row>
    <row r="993" spans="5:9" x14ac:dyDescent="0.25">
      <c r="E993">
        <v>10986</v>
      </c>
      <c r="F993" s="2">
        <v>42225.163495370369</v>
      </c>
      <c r="G993" t="s">
        <v>52</v>
      </c>
      <c r="H993" t="s">
        <v>371</v>
      </c>
      <c r="I993" s="6">
        <v>19880.37</v>
      </c>
    </row>
    <row r="994" spans="5:9" x14ac:dyDescent="0.25">
      <c r="E994">
        <v>10987</v>
      </c>
      <c r="F994" s="2">
        <v>42163.231261574074</v>
      </c>
      <c r="G994" t="s">
        <v>26</v>
      </c>
      <c r="H994" t="s">
        <v>353</v>
      </c>
      <c r="I994" s="6">
        <v>91863.5</v>
      </c>
    </row>
    <row r="995" spans="5:9" x14ac:dyDescent="0.25">
      <c r="E995">
        <v>10988</v>
      </c>
      <c r="F995" s="2">
        <v>42027.446759259263</v>
      </c>
      <c r="G995" t="s">
        <v>5</v>
      </c>
      <c r="H995" t="s">
        <v>173</v>
      </c>
      <c r="I995" s="6">
        <v>53314.99</v>
      </c>
    </row>
    <row r="996" spans="5:9" x14ac:dyDescent="0.25">
      <c r="E996">
        <v>10989</v>
      </c>
      <c r="F996" s="2">
        <v>42346.154502314814</v>
      </c>
      <c r="G996" t="s">
        <v>5</v>
      </c>
      <c r="H996" t="s">
        <v>258</v>
      </c>
      <c r="I996" s="6">
        <v>50157.57</v>
      </c>
    </row>
    <row r="997" spans="5:9" x14ac:dyDescent="0.25">
      <c r="E997">
        <v>10990</v>
      </c>
      <c r="F997" s="2">
        <v>42359.843877314815</v>
      </c>
      <c r="G997" t="s">
        <v>35</v>
      </c>
      <c r="H997" t="s">
        <v>250</v>
      </c>
      <c r="I997" s="6">
        <v>73110.33</v>
      </c>
    </row>
    <row r="998" spans="5:9" x14ac:dyDescent="0.25">
      <c r="E998">
        <v>10991</v>
      </c>
      <c r="F998" s="2">
        <v>42165.991724537038</v>
      </c>
      <c r="G998" t="s">
        <v>7</v>
      </c>
      <c r="H998" t="s">
        <v>303</v>
      </c>
      <c r="I998" s="6">
        <v>6270.01</v>
      </c>
    </row>
    <row r="999" spans="5:9" x14ac:dyDescent="0.25">
      <c r="E999">
        <v>10992</v>
      </c>
      <c r="F999" s="2">
        <v>42205.770925925928</v>
      </c>
      <c r="G999" t="s">
        <v>45</v>
      </c>
      <c r="H999" t="s">
        <v>291</v>
      </c>
      <c r="I999" s="6">
        <v>47255.12</v>
      </c>
    </row>
    <row r="1000" spans="5:9" x14ac:dyDescent="0.25">
      <c r="E1000">
        <v>10993</v>
      </c>
      <c r="F1000" s="2">
        <v>42279.390740740739</v>
      </c>
      <c r="G1000" t="s">
        <v>23</v>
      </c>
      <c r="H1000" t="s">
        <v>298</v>
      </c>
      <c r="I1000" s="6">
        <v>50029.43</v>
      </c>
    </row>
    <row r="1001" spans="5:9" x14ac:dyDescent="0.25">
      <c r="E1001">
        <v>10994</v>
      </c>
      <c r="F1001" s="2">
        <v>42353.763854166667</v>
      </c>
      <c r="G1001" t="s">
        <v>45</v>
      </c>
      <c r="H1001" t="s">
        <v>160</v>
      </c>
      <c r="I1001" s="6">
        <v>28739.79</v>
      </c>
    </row>
    <row r="1002" spans="5:9" x14ac:dyDescent="0.25">
      <c r="E1002">
        <v>10995</v>
      </c>
      <c r="F1002" s="2">
        <v>42127.213506944441</v>
      </c>
      <c r="G1002" t="s">
        <v>35</v>
      </c>
      <c r="H1002" t="s">
        <v>167</v>
      </c>
      <c r="I1002" s="6">
        <v>47315.47</v>
      </c>
    </row>
    <row r="1003" spans="5:9" x14ac:dyDescent="0.25">
      <c r="E1003">
        <v>10996</v>
      </c>
      <c r="F1003" s="2">
        <v>42009.290173611109</v>
      </c>
      <c r="G1003" t="s">
        <v>11</v>
      </c>
      <c r="H1003" t="s">
        <v>187</v>
      </c>
      <c r="I1003" s="6">
        <v>57298.31</v>
      </c>
    </row>
    <row r="1004" spans="5:9" x14ac:dyDescent="0.25">
      <c r="E1004">
        <v>10997</v>
      </c>
      <c r="F1004" s="2">
        <v>42154.006215277775</v>
      </c>
      <c r="G1004" t="s">
        <v>13</v>
      </c>
      <c r="H1004" t="s">
        <v>93</v>
      </c>
      <c r="I1004" s="6">
        <v>29765.75</v>
      </c>
    </row>
    <row r="1005" spans="5:9" x14ac:dyDescent="0.25">
      <c r="E1005">
        <v>10998</v>
      </c>
      <c r="F1005" s="2">
        <v>42355.913622685184</v>
      </c>
      <c r="G1005" t="s">
        <v>66</v>
      </c>
      <c r="H1005" t="s">
        <v>307</v>
      </c>
      <c r="I1005" s="6">
        <v>73080.679999999993</v>
      </c>
    </row>
    <row r="1006" spans="5:9" x14ac:dyDescent="0.25">
      <c r="E1006">
        <v>10999</v>
      </c>
      <c r="F1006" s="2">
        <v>42140.343981481485</v>
      </c>
      <c r="G1006" t="s">
        <v>40</v>
      </c>
      <c r="H1006" t="s">
        <v>172</v>
      </c>
      <c r="I1006" s="6">
        <v>97978.11</v>
      </c>
    </row>
    <row r="1007" spans="5:9" x14ac:dyDescent="0.25">
      <c r="E1007">
        <v>11000</v>
      </c>
      <c r="F1007" s="2">
        <v>42089.397870370369</v>
      </c>
      <c r="G1007" t="s">
        <v>66</v>
      </c>
      <c r="H1007" t="s">
        <v>198</v>
      </c>
      <c r="I1007" s="6">
        <v>20539.52</v>
      </c>
    </row>
  </sheetData>
  <pageMargins left="0.7" right="0.7" top="0.75" bottom="0.75" header="0.3" footer="0.3"/>
  <pageSetup orientation="portrait" r:id="rId1"/>
  <drawing r:id="rId2"/>
  <tableParts count="2">
    <tablePart r:id="rId3"/>
    <tablePart r:id="rId4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ECD27-24C1-4B13-AFF4-304913D9DB0D}">
  <sheetPr codeName="Sheet7"/>
  <dimension ref="A1:I1007"/>
  <sheetViews>
    <sheetView showGridLines="0" workbookViewId="0">
      <selection activeCell="C8" sqref="C8"/>
    </sheetView>
  </sheetViews>
  <sheetFormatPr defaultRowHeight="15" x14ac:dyDescent="0.25"/>
  <cols>
    <col min="1" max="1" width="1.7109375" customWidth="1"/>
    <col min="2" max="2" width="9.140625" customWidth="1"/>
    <col min="3" max="3" width="17.28515625" customWidth="1"/>
    <col min="4" max="4" width="6.7109375" customWidth="1"/>
    <col min="5" max="5" width="10.28515625" bestFit="1" customWidth="1"/>
    <col min="6" max="6" width="20" bestFit="1" customWidth="1"/>
    <col min="7" max="7" width="18.140625" bestFit="1" customWidth="1"/>
    <col min="8" max="8" width="14.5703125" bestFit="1" customWidth="1"/>
    <col min="9" max="9" width="11.5703125" bestFit="1" customWidth="1"/>
    <col min="10" max="10" width="10.85546875" bestFit="1" customWidth="1"/>
  </cols>
  <sheetData>
    <row r="1" spans="1:9" s="4" customFormat="1" ht="24" customHeight="1" x14ac:dyDescent="0.3">
      <c r="A1" s="3" t="s">
        <v>372</v>
      </c>
      <c r="I1" s="5" t="s">
        <v>376</v>
      </c>
    </row>
    <row r="3" spans="1:9" x14ac:dyDescent="0.25">
      <c r="B3" s="1" t="s">
        <v>373</v>
      </c>
    </row>
    <row r="4" spans="1:9" x14ac:dyDescent="0.25">
      <c r="B4" s="7" t="s">
        <v>375</v>
      </c>
    </row>
    <row r="5" spans="1:9" x14ac:dyDescent="0.25">
      <c r="B5" s="7" t="s">
        <v>377</v>
      </c>
    </row>
    <row r="7" spans="1:9" x14ac:dyDescent="0.25">
      <c r="B7" t="s">
        <v>374</v>
      </c>
      <c r="C7" t="s">
        <v>2</v>
      </c>
      <c r="E7" t="s">
        <v>0</v>
      </c>
      <c r="F7" t="s">
        <v>1</v>
      </c>
      <c r="G7" t="s">
        <v>2</v>
      </c>
      <c r="H7" t="s">
        <v>3</v>
      </c>
      <c r="I7" t="s">
        <v>4</v>
      </c>
    </row>
    <row r="8" spans="1:9" x14ac:dyDescent="0.25">
      <c r="B8">
        <v>1</v>
      </c>
      <c r="C8" t="str">
        <f t="array" ref="C8">LOOKUP(2,1/(MIN(IF((tblFirstSale810[[#This Row],[Month]]=MONTH(tblSales[Date]))*tblSales[Date]&gt;0,(MONTH(tblFirstSale810[[#This Row],[Month]]=tblSales[Date]))*tblSales[Date]))=tblSales[Date]),tblSales[Sales Person])</f>
        <v>Teresa Snyder</v>
      </c>
      <c r="E8">
        <v>10001</v>
      </c>
      <c r="F8" s="2">
        <v>42106.874930555554</v>
      </c>
      <c r="G8" t="s">
        <v>5</v>
      </c>
      <c r="H8" t="s">
        <v>6</v>
      </c>
      <c r="I8" s="6">
        <v>45912.74</v>
      </c>
    </row>
    <row r="9" spans="1:9" x14ac:dyDescent="0.25">
      <c r="B9">
        <v>2</v>
      </c>
      <c r="C9" t="str">
        <f t="array" ref="C9">LOOKUP(2,1/(MIN(IF((tblFirstSale810[[#This Row],[Month]]=MONTH(tblSales[Date]))*tblSales[Date]&gt;0,(MONTH(tblFirstSale810[[#This Row],[Month]]=tblSales[Date]))*tblSales[Date]))=tblSales[Date]),tblSales[Sales Person])</f>
        <v>Jane Lawson</v>
      </c>
      <c r="E9">
        <v>10002</v>
      </c>
      <c r="F9" s="2">
        <v>42108.824687499997</v>
      </c>
      <c r="G9" t="s">
        <v>7</v>
      </c>
      <c r="H9" t="s">
        <v>8</v>
      </c>
      <c r="I9" s="6">
        <v>9464.89</v>
      </c>
    </row>
    <row r="10" spans="1:9" x14ac:dyDescent="0.25">
      <c r="B10">
        <v>3</v>
      </c>
      <c r="C10" t="str">
        <f t="array" ref="C10">LOOKUP(2,1/(MIN(IF((tblFirstSale810[[#This Row],[Month]]=MONTH(tblSales[Date]))*tblSales[Date]&gt;0,(MONTH(tblFirstSale810[[#This Row],[Month]]=tblSales[Date]))*tblSales[Date]))=tblSales[Date]),tblSales[Sales Person])</f>
        <v>Jane Lawson</v>
      </c>
      <c r="E10">
        <v>10003</v>
      </c>
      <c r="F10" s="2">
        <v>42347.5934837963</v>
      </c>
      <c r="G10" t="s">
        <v>9</v>
      </c>
      <c r="H10" t="s">
        <v>10</v>
      </c>
      <c r="I10" s="6">
        <v>18259.45</v>
      </c>
    </row>
    <row r="11" spans="1:9" x14ac:dyDescent="0.25">
      <c r="B11">
        <v>4</v>
      </c>
      <c r="C11" t="str">
        <f t="array" ref="C11">LOOKUP(2,1/(MIN(IF((tblFirstSale810[[#This Row],[Month]]=MONTH(tblSales[Date]))*tblSales[Date]&gt;0,(MONTH(tblFirstSale810[[#This Row],[Month]]=tblSales[Date]))*tblSales[Date]))=tblSales[Date]),tblSales[Sales Person])</f>
        <v>Samuel Vasquez</v>
      </c>
      <c r="E11">
        <v>10004</v>
      </c>
      <c r="F11" s="2">
        <v>42160.577407407407</v>
      </c>
      <c r="G11" t="s">
        <v>11</v>
      </c>
      <c r="H11" t="s">
        <v>12</v>
      </c>
      <c r="I11" s="6">
        <v>54377.01</v>
      </c>
    </row>
    <row r="12" spans="1:9" x14ac:dyDescent="0.25">
      <c r="B12">
        <v>5</v>
      </c>
      <c r="C12" t="str">
        <f t="array" ref="C12">LOOKUP(2,1/(MIN(IF((tblFirstSale810[[#This Row],[Month]]=MONTH(tblSales[Date]))*tblSales[Date]&gt;0,(MONTH(tblFirstSale810[[#This Row],[Month]]=tblSales[Date]))*tblSales[Date]))=tblSales[Date]),tblSales[Sales Person])</f>
        <v>Peter Bell</v>
      </c>
      <c r="E12">
        <v>10005</v>
      </c>
      <c r="F12" s="2">
        <v>42133.455185185187</v>
      </c>
      <c r="G12" t="s">
        <v>13</v>
      </c>
      <c r="H12" t="s">
        <v>14</v>
      </c>
      <c r="I12" s="6">
        <v>1673.84</v>
      </c>
    </row>
    <row r="13" spans="1:9" x14ac:dyDescent="0.25">
      <c r="B13">
        <v>6</v>
      </c>
      <c r="C13" t="str">
        <f t="array" ref="C13">LOOKUP(2,1/(MIN(IF((tblFirstSale810[[#This Row],[Month]]=MONTH(tblSales[Date]))*tblSales[Date]&gt;0,(MONTH(tblFirstSale810[[#This Row],[Month]]=tblSales[Date]))*tblSales[Date]))=tblSales[Date]),tblSales[Sales Person])</f>
        <v>Edward Harvey</v>
      </c>
      <c r="E13">
        <v>10006</v>
      </c>
      <c r="F13" s="2">
        <v>42351.509027777778</v>
      </c>
      <c r="G13" t="s">
        <v>15</v>
      </c>
      <c r="H13" t="s">
        <v>16</v>
      </c>
      <c r="I13" s="6">
        <v>56321.3</v>
      </c>
    </row>
    <row r="14" spans="1:9" x14ac:dyDescent="0.25">
      <c r="B14">
        <v>7</v>
      </c>
      <c r="C14" t="str">
        <f t="array" ref="C14">LOOKUP(2,1/(MIN(IF((tblFirstSale810[[#This Row],[Month]]=MONTH(tblSales[Date]))*tblSales[Date]&gt;0,(MONTH(tblFirstSale810[[#This Row],[Month]]=tblSales[Date]))*tblSales[Date]))=tblSales[Date]),tblSales[Sales Person])</f>
        <v>Jimmy Bailey</v>
      </c>
      <c r="E14">
        <v>10007</v>
      </c>
      <c r="F14" s="2">
        <v>42055.244212962964</v>
      </c>
      <c r="G14" t="s">
        <v>17</v>
      </c>
      <c r="H14" t="s">
        <v>18</v>
      </c>
      <c r="I14" s="6">
        <v>86340.2</v>
      </c>
    </row>
    <row r="15" spans="1:9" x14ac:dyDescent="0.25">
      <c r="B15">
        <v>8</v>
      </c>
      <c r="C15" t="str">
        <f t="array" ref="C15">LOOKUP(2,1/(MIN(IF((tblFirstSale810[[#This Row],[Month]]=MONTH(tblSales[Date]))*tblSales[Date]&gt;0,(MONTH(tblFirstSale810[[#This Row],[Month]]=tblSales[Date]))*tblSales[Date]))=tblSales[Date]),tblSales[Sales Person])</f>
        <v>Eric Garcia</v>
      </c>
      <c r="E15">
        <v>10008</v>
      </c>
      <c r="F15" s="2">
        <v>42263.847581018519</v>
      </c>
      <c r="G15" t="s">
        <v>7</v>
      </c>
      <c r="H15" t="s">
        <v>19</v>
      </c>
      <c r="I15" s="6">
        <v>99576.35</v>
      </c>
    </row>
    <row r="16" spans="1:9" x14ac:dyDescent="0.25">
      <c r="B16">
        <v>9</v>
      </c>
      <c r="C16" t="str">
        <f t="array" ref="C16">LOOKUP(2,1/(MIN(IF((tblFirstSale810[[#This Row],[Month]]=MONTH(tblSales[Date]))*tblSales[Date]&gt;0,(MONTH(tblFirstSale810[[#This Row],[Month]]=tblSales[Date]))*tblSales[Date]))=tblSales[Date]),tblSales[Sales Person])</f>
        <v>Martin Gilbert</v>
      </c>
      <c r="E16">
        <v>10009</v>
      </c>
      <c r="F16" s="2">
        <v>42089.456412037034</v>
      </c>
      <c r="G16" t="s">
        <v>20</v>
      </c>
      <c r="H16" t="s">
        <v>21</v>
      </c>
      <c r="I16" s="6">
        <v>88985.07</v>
      </c>
    </row>
    <row r="17" spans="2:9" x14ac:dyDescent="0.25">
      <c r="B17">
        <v>10</v>
      </c>
      <c r="C17" t="str">
        <f t="array" ref="C17">LOOKUP(2,1/(MIN(IF((tblFirstSale810[[#This Row],[Month]]=MONTH(tblSales[Date]))*tblSales[Date]&gt;0,(MONTH(tblFirstSale810[[#This Row],[Month]]=tblSales[Date]))*tblSales[Date]))=tblSales[Date]),tblSales[Sales Person])</f>
        <v>Kelly Harper</v>
      </c>
      <c r="E17">
        <v>10010</v>
      </c>
      <c r="F17" s="2">
        <v>42209.582604166666</v>
      </c>
      <c r="G17" t="s">
        <v>9</v>
      </c>
      <c r="H17" t="s">
        <v>22</v>
      </c>
      <c r="I17" s="6">
        <v>94315.47</v>
      </c>
    </row>
    <row r="18" spans="2:9" x14ac:dyDescent="0.25">
      <c r="B18">
        <v>11</v>
      </c>
      <c r="C18" t="str">
        <f t="array" ref="C18">LOOKUP(2,1/(MIN(IF((tblFirstSale810[[#This Row],[Month]]=MONTH(tblSales[Date]))*tblSales[Date]&gt;0,(MONTH(tblFirstSale810[[#This Row],[Month]]=tblSales[Date]))*tblSales[Date]))=tblSales[Date]),tblSales[Sales Person])</f>
        <v>Evelyn Ford</v>
      </c>
      <c r="E18">
        <v>10011</v>
      </c>
      <c r="F18" s="2">
        <v>42288.243854166663</v>
      </c>
      <c r="G18" t="s">
        <v>23</v>
      </c>
      <c r="H18" t="s">
        <v>24</v>
      </c>
      <c r="I18" s="6">
        <v>43426.11</v>
      </c>
    </row>
    <row r="19" spans="2:9" x14ac:dyDescent="0.25">
      <c r="B19">
        <v>12</v>
      </c>
      <c r="C19" t="str">
        <f t="array" ref="C19">LOOKUP(2,1/(MIN(IF((tblFirstSale810[[#This Row],[Month]]=MONTH(tblSales[Date]))*tblSales[Date]&gt;0,(MONTH(tblFirstSale810[[#This Row],[Month]]=tblSales[Date]))*tblSales[Date]))=tblSales[Date]),tblSales[Sales Person])</f>
        <v>Jimmy Bailey</v>
      </c>
      <c r="E19">
        <v>10012</v>
      </c>
      <c r="F19" s="2">
        <v>42038.002847222226</v>
      </c>
      <c r="G19" t="s">
        <v>9</v>
      </c>
      <c r="H19" t="s">
        <v>25</v>
      </c>
      <c r="I19" s="6">
        <v>79598.86</v>
      </c>
    </row>
    <row r="20" spans="2:9" x14ac:dyDescent="0.25">
      <c r="E20">
        <v>10013</v>
      </c>
      <c r="F20" s="2">
        <v>42134.24962962963</v>
      </c>
      <c r="G20" t="s">
        <v>26</v>
      </c>
      <c r="H20" t="s">
        <v>27</v>
      </c>
      <c r="I20" s="6">
        <v>20768.87</v>
      </c>
    </row>
    <row r="21" spans="2:9" x14ac:dyDescent="0.25">
      <c r="E21">
        <v>10014</v>
      </c>
      <c r="F21" s="2">
        <v>42300.721655092595</v>
      </c>
      <c r="G21" t="s">
        <v>9</v>
      </c>
      <c r="H21" t="s">
        <v>21</v>
      </c>
      <c r="I21" s="6">
        <v>73083.38</v>
      </c>
    </row>
    <row r="22" spans="2:9" x14ac:dyDescent="0.25">
      <c r="E22">
        <v>10015</v>
      </c>
      <c r="F22" s="2">
        <v>42227.90116898148</v>
      </c>
      <c r="G22" t="s">
        <v>9</v>
      </c>
      <c r="H22" t="s">
        <v>28</v>
      </c>
      <c r="I22" s="6">
        <v>59445.8</v>
      </c>
    </row>
    <row r="23" spans="2:9" x14ac:dyDescent="0.25">
      <c r="E23">
        <v>10016</v>
      </c>
      <c r="F23" s="2">
        <v>42021.871064814812</v>
      </c>
      <c r="G23" t="s">
        <v>29</v>
      </c>
      <c r="H23" t="s">
        <v>30</v>
      </c>
      <c r="I23" s="6">
        <v>5145.53</v>
      </c>
    </row>
    <row r="24" spans="2:9" x14ac:dyDescent="0.25">
      <c r="E24">
        <v>10017</v>
      </c>
      <c r="F24" s="2">
        <v>42242.175740740742</v>
      </c>
      <c r="G24" t="s">
        <v>29</v>
      </c>
      <c r="H24" t="s">
        <v>31</v>
      </c>
      <c r="I24" s="6">
        <v>25194.6</v>
      </c>
    </row>
    <row r="25" spans="2:9" x14ac:dyDescent="0.25">
      <c r="E25">
        <v>10018</v>
      </c>
      <c r="F25" s="2">
        <v>42095.735335648147</v>
      </c>
      <c r="G25" t="s">
        <v>26</v>
      </c>
      <c r="H25" t="s">
        <v>32</v>
      </c>
      <c r="I25" s="6">
        <v>72960.95</v>
      </c>
    </row>
    <row r="26" spans="2:9" x14ac:dyDescent="0.25">
      <c r="E26">
        <v>10019</v>
      </c>
      <c r="F26" s="2">
        <v>42310.556956018518</v>
      </c>
      <c r="G26" t="s">
        <v>5</v>
      </c>
      <c r="H26" t="s">
        <v>33</v>
      </c>
      <c r="I26" s="6">
        <v>87176.36</v>
      </c>
    </row>
    <row r="27" spans="2:9" x14ac:dyDescent="0.25">
      <c r="E27">
        <v>10020</v>
      </c>
      <c r="F27" s="2">
        <v>42222.7</v>
      </c>
      <c r="G27" t="s">
        <v>11</v>
      </c>
      <c r="H27" t="s">
        <v>34</v>
      </c>
      <c r="I27" s="6">
        <v>21411.46</v>
      </c>
    </row>
    <row r="28" spans="2:9" x14ac:dyDescent="0.25">
      <c r="E28">
        <v>10021</v>
      </c>
      <c r="F28" s="2">
        <v>42292.315138888887</v>
      </c>
      <c r="G28" t="s">
        <v>35</v>
      </c>
      <c r="H28" t="s">
        <v>36</v>
      </c>
      <c r="I28" s="6">
        <v>44977.03</v>
      </c>
    </row>
    <row r="29" spans="2:9" x14ac:dyDescent="0.25">
      <c r="E29">
        <v>10022</v>
      </c>
      <c r="F29" s="2">
        <v>42146.056863425925</v>
      </c>
      <c r="G29" t="s">
        <v>17</v>
      </c>
      <c r="H29" t="s">
        <v>37</v>
      </c>
      <c r="I29" s="6">
        <v>43118.2</v>
      </c>
    </row>
    <row r="30" spans="2:9" x14ac:dyDescent="0.25">
      <c r="E30">
        <v>10023</v>
      </c>
      <c r="F30" s="2">
        <v>42095.735335648147</v>
      </c>
      <c r="G30" t="s">
        <v>38</v>
      </c>
      <c r="H30" t="s">
        <v>39</v>
      </c>
      <c r="I30" s="6">
        <v>42462.42</v>
      </c>
    </row>
    <row r="31" spans="2:9" x14ac:dyDescent="0.25">
      <c r="E31">
        <v>10024</v>
      </c>
      <c r="F31" s="2">
        <v>42082.030231481483</v>
      </c>
      <c r="G31" t="s">
        <v>11</v>
      </c>
      <c r="H31" t="s">
        <v>27</v>
      </c>
      <c r="I31" s="6">
        <v>51761.98</v>
      </c>
    </row>
    <row r="32" spans="2:9" x14ac:dyDescent="0.25">
      <c r="E32">
        <v>10025</v>
      </c>
      <c r="F32" s="2">
        <v>42074.135046296295</v>
      </c>
      <c r="G32" t="s">
        <v>20</v>
      </c>
      <c r="H32" t="s">
        <v>33</v>
      </c>
      <c r="I32" s="6">
        <v>55897.45</v>
      </c>
    </row>
    <row r="33" spans="5:9" x14ac:dyDescent="0.25">
      <c r="E33">
        <v>10026</v>
      </c>
      <c r="F33" s="2">
        <v>42127.935023148151</v>
      </c>
      <c r="G33" t="s">
        <v>40</v>
      </c>
      <c r="H33" t="s">
        <v>41</v>
      </c>
      <c r="I33" s="6">
        <v>25131.759999999998</v>
      </c>
    </row>
    <row r="34" spans="5:9" x14ac:dyDescent="0.25">
      <c r="E34">
        <v>10027</v>
      </c>
      <c r="F34" s="2">
        <v>42247.669039351851</v>
      </c>
      <c r="G34" t="s">
        <v>5</v>
      </c>
      <c r="H34" t="s">
        <v>42</v>
      </c>
      <c r="I34" s="6">
        <v>97359.23</v>
      </c>
    </row>
    <row r="35" spans="5:9" x14ac:dyDescent="0.25">
      <c r="E35">
        <v>10028</v>
      </c>
      <c r="F35" s="2">
        <v>42209.15148148148</v>
      </c>
      <c r="G35" t="s">
        <v>11</v>
      </c>
      <c r="H35" t="s">
        <v>43</v>
      </c>
      <c r="I35" s="6">
        <v>56647.95</v>
      </c>
    </row>
    <row r="36" spans="5:9" x14ac:dyDescent="0.25">
      <c r="E36">
        <v>10029</v>
      </c>
      <c r="F36" s="2">
        <v>42188.632789351854</v>
      </c>
      <c r="G36" t="s">
        <v>20</v>
      </c>
      <c r="H36" t="s">
        <v>44</v>
      </c>
      <c r="I36" s="6">
        <v>72399.37</v>
      </c>
    </row>
    <row r="37" spans="5:9" x14ac:dyDescent="0.25">
      <c r="E37">
        <v>10030</v>
      </c>
      <c r="F37" s="2">
        <v>42064.76253472222</v>
      </c>
      <c r="G37" t="s">
        <v>45</v>
      </c>
      <c r="H37" t="s">
        <v>46</v>
      </c>
      <c r="I37" s="6">
        <v>58234.73</v>
      </c>
    </row>
    <row r="38" spans="5:9" x14ac:dyDescent="0.25">
      <c r="E38">
        <v>10031</v>
      </c>
      <c r="F38" s="2">
        <v>42281.845914351848</v>
      </c>
      <c r="G38" t="s">
        <v>17</v>
      </c>
      <c r="H38" t="s">
        <v>47</v>
      </c>
      <c r="I38" s="6">
        <v>59828.91</v>
      </c>
    </row>
    <row r="39" spans="5:9" x14ac:dyDescent="0.25">
      <c r="E39">
        <v>10032</v>
      </c>
      <c r="F39" s="2">
        <v>42172.347986111112</v>
      </c>
      <c r="G39" t="s">
        <v>20</v>
      </c>
      <c r="H39" t="s">
        <v>18</v>
      </c>
      <c r="I39" s="6">
        <v>60105.68</v>
      </c>
    </row>
    <row r="40" spans="5:9" x14ac:dyDescent="0.25">
      <c r="E40">
        <v>10033</v>
      </c>
      <c r="F40" s="2">
        <v>42301.145567129628</v>
      </c>
      <c r="G40" t="s">
        <v>38</v>
      </c>
      <c r="H40" t="s">
        <v>48</v>
      </c>
      <c r="I40" s="6">
        <v>14761.55</v>
      </c>
    </row>
    <row r="41" spans="5:9" x14ac:dyDescent="0.25">
      <c r="E41">
        <v>10034</v>
      </c>
      <c r="F41" s="2">
        <v>42343.193923611114</v>
      </c>
      <c r="G41" t="s">
        <v>20</v>
      </c>
      <c r="H41" t="s">
        <v>49</v>
      </c>
      <c r="I41" s="6">
        <v>17605</v>
      </c>
    </row>
    <row r="42" spans="5:9" x14ac:dyDescent="0.25">
      <c r="E42">
        <v>10035</v>
      </c>
      <c r="F42" s="2">
        <v>42305.918703703705</v>
      </c>
      <c r="G42" t="s">
        <v>11</v>
      </c>
      <c r="H42" t="s">
        <v>50</v>
      </c>
      <c r="I42" s="6">
        <v>22191.18</v>
      </c>
    </row>
    <row r="43" spans="5:9" x14ac:dyDescent="0.25">
      <c r="E43">
        <v>10036</v>
      </c>
      <c r="F43" s="2">
        <v>42200.667523148149</v>
      </c>
      <c r="G43" t="s">
        <v>9</v>
      </c>
      <c r="H43" t="s">
        <v>51</v>
      </c>
      <c r="I43" s="6">
        <v>73944.66</v>
      </c>
    </row>
    <row r="44" spans="5:9" x14ac:dyDescent="0.25">
      <c r="E44">
        <v>10037</v>
      </c>
      <c r="F44" s="2">
        <v>42170.702557870369</v>
      </c>
      <c r="G44" t="s">
        <v>52</v>
      </c>
      <c r="H44" t="s">
        <v>53</v>
      </c>
      <c r="I44" s="6">
        <v>21494.7</v>
      </c>
    </row>
    <row r="45" spans="5:9" x14ac:dyDescent="0.25">
      <c r="E45">
        <v>10038</v>
      </c>
      <c r="F45" s="2">
        <v>42042.140428240738</v>
      </c>
      <c r="G45" t="s">
        <v>23</v>
      </c>
      <c r="H45" t="s">
        <v>54</v>
      </c>
      <c r="I45" s="6">
        <v>64127.96</v>
      </c>
    </row>
    <row r="46" spans="5:9" x14ac:dyDescent="0.25">
      <c r="E46">
        <v>10039</v>
      </c>
      <c r="F46" s="2">
        <v>42085.269212962965</v>
      </c>
      <c r="G46" t="s">
        <v>13</v>
      </c>
      <c r="H46" t="s">
        <v>55</v>
      </c>
      <c r="I46" s="6">
        <v>47714.79</v>
      </c>
    </row>
    <row r="47" spans="5:9" x14ac:dyDescent="0.25">
      <c r="E47">
        <v>10040</v>
      </c>
      <c r="F47" s="2">
        <v>42098.170960648145</v>
      </c>
      <c r="G47" t="s">
        <v>15</v>
      </c>
      <c r="H47" t="s">
        <v>56</v>
      </c>
      <c r="I47" s="6">
        <v>3713.03</v>
      </c>
    </row>
    <row r="48" spans="5:9" x14ac:dyDescent="0.25">
      <c r="E48">
        <v>10041</v>
      </c>
      <c r="F48" s="2">
        <v>42182.629699074074</v>
      </c>
      <c r="G48" t="s">
        <v>45</v>
      </c>
      <c r="H48" t="s">
        <v>57</v>
      </c>
      <c r="I48" s="6">
        <v>57210.74</v>
      </c>
    </row>
    <row r="49" spans="5:9" x14ac:dyDescent="0.25">
      <c r="E49">
        <v>10042</v>
      </c>
      <c r="F49" s="2">
        <v>42099.852187500001</v>
      </c>
      <c r="G49" t="s">
        <v>17</v>
      </c>
      <c r="H49" t="s">
        <v>58</v>
      </c>
      <c r="I49" s="6">
        <v>78795.64</v>
      </c>
    </row>
    <row r="50" spans="5:9" x14ac:dyDescent="0.25">
      <c r="E50">
        <v>10043</v>
      </c>
      <c r="F50" s="2">
        <v>42135.839884259258</v>
      </c>
      <c r="G50" t="s">
        <v>11</v>
      </c>
      <c r="H50" t="s">
        <v>59</v>
      </c>
      <c r="I50" s="6">
        <v>58747.97</v>
      </c>
    </row>
    <row r="51" spans="5:9" x14ac:dyDescent="0.25">
      <c r="E51">
        <v>10044</v>
      </c>
      <c r="F51" s="2">
        <v>42117.301898148151</v>
      </c>
      <c r="G51" t="s">
        <v>7</v>
      </c>
      <c r="H51" t="s">
        <v>60</v>
      </c>
      <c r="I51" s="6">
        <v>81690.89</v>
      </c>
    </row>
    <row r="52" spans="5:9" x14ac:dyDescent="0.25">
      <c r="E52">
        <v>10045</v>
      </c>
      <c r="F52" s="2">
        <v>42250.009641203702</v>
      </c>
      <c r="G52" t="s">
        <v>61</v>
      </c>
      <c r="H52" t="s">
        <v>62</v>
      </c>
      <c r="I52" s="6">
        <v>87950.36</v>
      </c>
    </row>
    <row r="53" spans="5:9" x14ac:dyDescent="0.25">
      <c r="E53">
        <v>10046</v>
      </c>
      <c r="F53" s="2">
        <v>42223.367337962962</v>
      </c>
      <c r="G53" t="s">
        <v>7</v>
      </c>
      <c r="H53" t="s">
        <v>63</v>
      </c>
      <c r="I53" s="6">
        <v>43688.75</v>
      </c>
    </row>
    <row r="54" spans="5:9" x14ac:dyDescent="0.25">
      <c r="E54">
        <v>10047</v>
      </c>
      <c r="F54" s="2">
        <v>42062.025266203702</v>
      </c>
      <c r="G54" t="s">
        <v>52</v>
      </c>
      <c r="H54" t="s">
        <v>64</v>
      </c>
      <c r="I54" s="6">
        <v>88930.52</v>
      </c>
    </row>
    <row r="55" spans="5:9" x14ac:dyDescent="0.25">
      <c r="E55">
        <v>10048</v>
      </c>
      <c r="F55" s="2">
        <v>42189.578472222223</v>
      </c>
      <c r="G55" t="s">
        <v>35</v>
      </c>
      <c r="H55" t="s">
        <v>65</v>
      </c>
      <c r="I55" s="6">
        <v>38944.75</v>
      </c>
    </row>
    <row r="56" spans="5:9" x14ac:dyDescent="0.25">
      <c r="E56">
        <v>10049</v>
      </c>
      <c r="F56" s="2">
        <v>42307.01457175926</v>
      </c>
      <c r="G56" t="s">
        <v>66</v>
      </c>
      <c r="H56" t="s">
        <v>67</v>
      </c>
      <c r="I56" s="6">
        <v>95060.08</v>
      </c>
    </row>
    <row r="57" spans="5:9" x14ac:dyDescent="0.25">
      <c r="E57">
        <v>10050</v>
      </c>
      <c r="F57" s="2">
        <v>42355.584918981483</v>
      </c>
      <c r="G57" t="s">
        <v>26</v>
      </c>
      <c r="H57" t="s">
        <v>12</v>
      </c>
      <c r="I57" s="6">
        <v>34238.68</v>
      </c>
    </row>
    <row r="58" spans="5:9" x14ac:dyDescent="0.25">
      <c r="E58">
        <v>10051</v>
      </c>
      <c r="F58" s="2">
        <v>42278.367256944446</v>
      </c>
      <c r="G58" t="s">
        <v>45</v>
      </c>
      <c r="H58" t="s">
        <v>68</v>
      </c>
      <c r="I58" s="6">
        <v>17486.39</v>
      </c>
    </row>
    <row r="59" spans="5:9" x14ac:dyDescent="0.25">
      <c r="E59">
        <v>10052</v>
      </c>
      <c r="F59" s="2">
        <v>42180.183935185189</v>
      </c>
      <c r="G59" t="s">
        <v>66</v>
      </c>
      <c r="H59" t="s">
        <v>69</v>
      </c>
      <c r="I59" s="6">
        <v>79800.39</v>
      </c>
    </row>
    <row r="60" spans="5:9" x14ac:dyDescent="0.25">
      <c r="E60">
        <v>10053</v>
      </c>
      <c r="F60" s="2">
        <v>42300.618842592594</v>
      </c>
      <c r="G60" t="s">
        <v>35</v>
      </c>
      <c r="H60" t="s">
        <v>70</v>
      </c>
      <c r="I60" s="6">
        <v>11423.94</v>
      </c>
    </row>
    <row r="61" spans="5:9" x14ac:dyDescent="0.25">
      <c r="E61">
        <v>10054</v>
      </c>
      <c r="F61" s="2">
        <v>42347.688726851855</v>
      </c>
      <c r="G61" t="s">
        <v>5</v>
      </c>
      <c r="H61" t="s">
        <v>71</v>
      </c>
      <c r="I61" s="6">
        <v>43308.07</v>
      </c>
    </row>
    <row r="62" spans="5:9" x14ac:dyDescent="0.25">
      <c r="E62">
        <v>10055</v>
      </c>
      <c r="F62" s="2">
        <v>42274.847511574073</v>
      </c>
      <c r="G62" t="s">
        <v>15</v>
      </c>
      <c r="H62" t="s">
        <v>72</v>
      </c>
      <c r="I62" s="6">
        <v>90501.06</v>
      </c>
    </row>
    <row r="63" spans="5:9" x14ac:dyDescent="0.25">
      <c r="E63">
        <v>10056</v>
      </c>
      <c r="F63" s="2">
        <v>42143.738865740743</v>
      </c>
      <c r="G63" t="s">
        <v>23</v>
      </c>
      <c r="H63" t="s">
        <v>73</v>
      </c>
      <c r="I63" s="6">
        <v>17664.3</v>
      </c>
    </row>
    <row r="64" spans="5:9" x14ac:dyDescent="0.25">
      <c r="E64">
        <v>10057</v>
      </c>
      <c r="F64" s="2">
        <v>42214.057858796295</v>
      </c>
      <c r="G64" t="s">
        <v>15</v>
      </c>
      <c r="H64" t="s">
        <v>74</v>
      </c>
      <c r="I64" s="6">
        <v>10378.18</v>
      </c>
    </row>
    <row r="65" spans="5:9" x14ac:dyDescent="0.25">
      <c r="E65">
        <v>10058</v>
      </c>
      <c r="F65" s="2">
        <v>42262.941712962966</v>
      </c>
      <c r="G65" t="s">
        <v>66</v>
      </c>
      <c r="H65" t="s">
        <v>75</v>
      </c>
      <c r="I65" s="6">
        <v>65398.82</v>
      </c>
    </row>
    <row r="66" spans="5:9" x14ac:dyDescent="0.25">
      <c r="E66">
        <v>10059</v>
      </c>
      <c r="F66" s="2">
        <v>42137.677245370367</v>
      </c>
      <c r="G66" t="s">
        <v>40</v>
      </c>
      <c r="H66" t="s">
        <v>76</v>
      </c>
      <c r="I66" s="6">
        <v>32815.199999999997</v>
      </c>
    </row>
    <row r="67" spans="5:9" x14ac:dyDescent="0.25">
      <c r="E67">
        <v>10060</v>
      </c>
      <c r="F67" s="2">
        <v>42132.023506944446</v>
      </c>
      <c r="G67" t="s">
        <v>35</v>
      </c>
      <c r="H67" t="s">
        <v>77</v>
      </c>
      <c r="I67" s="6">
        <v>24824.11</v>
      </c>
    </row>
    <row r="68" spans="5:9" x14ac:dyDescent="0.25">
      <c r="E68">
        <v>10061</v>
      </c>
      <c r="F68" s="2">
        <v>42358.782962962963</v>
      </c>
      <c r="G68" t="s">
        <v>40</v>
      </c>
      <c r="H68" t="s">
        <v>78</v>
      </c>
      <c r="I68" s="6">
        <v>62313.51</v>
      </c>
    </row>
    <row r="69" spans="5:9" x14ac:dyDescent="0.25">
      <c r="E69">
        <v>10062</v>
      </c>
      <c r="F69" s="2">
        <v>42263.651018518518</v>
      </c>
      <c r="G69" t="s">
        <v>66</v>
      </c>
      <c r="H69" t="s">
        <v>79</v>
      </c>
      <c r="I69" s="6">
        <v>89948.39</v>
      </c>
    </row>
    <row r="70" spans="5:9" x14ac:dyDescent="0.25">
      <c r="E70">
        <v>10063</v>
      </c>
      <c r="F70" s="2">
        <v>42348.304583333331</v>
      </c>
      <c r="G70" t="s">
        <v>26</v>
      </c>
      <c r="H70" t="s">
        <v>80</v>
      </c>
      <c r="I70" s="6">
        <v>52385.440000000002</v>
      </c>
    </row>
    <row r="71" spans="5:9" x14ac:dyDescent="0.25">
      <c r="E71">
        <v>10064</v>
      </c>
      <c r="F71" s="2">
        <v>42120.777928240743</v>
      </c>
      <c r="G71" t="s">
        <v>61</v>
      </c>
      <c r="H71" t="s">
        <v>81</v>
      </c>
      <c r="I71" s="6">
        <v>1142.24</v>
      </c>
    </row>
    <row r="72" spans="5:9" x14ac:dyDescent="0.25">
      <c r="E72">
        <v>10065</v>
      </c>
      <c r="F72" s="2">
        <v>42296.397199074076</v>
      </c>
      <c r="G72" t="s">
        <v>45</v>
      </c>
      <c r="H72" t="s">
        <v>82</v>
      </c>
      <c r="I72" s="6">
        <v>87360.72</v>
      </c>
    </row>
    <row r="73" spans="5:9" x14ac:dyDescent="0.25">
      <c r="E73">
        <v>10066</v>
      </c>
      <c r="F73" s="2">
        <v>42281.083113425928</v>
      </c>
      <c r="G73" t="s">
        <v>5</v>
      </c>
      <c r="H73" t="s">
        <v>62</v>
      </c>
      <c r="I73" s="6">
        <v>39646.29</v>
      </c>
    </row>
    <row r="74" spans="5:9" x14ac:dyDescent="0.25">
      <c r="E74">
        <v>10067</v>
      </c>
      <c r="F74" s="2">
        <v>42028.165636574071</v>
      </c>
      <c r="G74" t="s">
        <v>45</v>
      </c>
      <c r="H74" t="s">
        <v>83</v>
      </c>
      <c r="I74" s="6">
        <v>38109.25</v>
      </c>
    </row>
    <row r="75" spans="5:9" x14ac:dyDescent="0.25">
      <c r="E75">
        <v>10068</v>
      </c>
      <c r="F75" s="2">
        <v>42289.1174537037</v>
      </c>
      <c r="G75" t="s">
        <v>23</v>
      </c>
      <c r="H75" t="s">
        <v>84</v>
      </c>
      <c r="I75" s="6">
        <v>90836</v>
      </c>
    </row>
    <row r="76" spans="5:9" x14ac:dyDescent="0.25">
      <c r="E76">
        <v>10069</v>
      </c>
      <c r="F76" s="2">
        <v>42212.297731481478</v>
      </c>
      <c r="G76" t="s">
        <v>52</v>
      </c>
      <c r="H76" t="s">
        <v>85</v>
      </c>
      <c r="I76" s="6">
        <v>46802.78</v>
      </c>
    </row>
    <row r="77" spans="5:9" x14ac:dyDescent="0.25">
      <c r="E77">
        <v>10070</v>
      </c>
      <c r="F77" s="2">
        <v>42185.610520833332</v>
      </c>
      <c r="G77" t="s">
        <v>17</v>
      </c>
      <c r="H77" t="s">
        <v>86</v>
      </c>
      <c r="I77" s="6">
        <v>42156.94</v>
      </c>
    </row>
    <row r="78" spans="5:9" x14ac:dyDescent="0.25">
      <c r="E78">
        <v>10071</v>
      </c>
      <c r="F78" s="2">
        <v>42251.811782407407</v>
      </c>
      <c r="G78" t="s">
        <v>9</v>
      </c>
      <c r="H78" t="s">
        <v>87</v>
      </c>
      <c r="I78" s="6">
        <v>51196.01</v>
      </c>
    </row>
    <row r="79" spans="5:9" x14ac:dyDescent="0.25">
      <c r="E79">
        <v>10072</v>
      </c>
      <c r="F79" s="2">
        <v>42168.831886574073</v>
      </c>
      <c r="G79" t="s">
        <v>29</v>
      </c>
      <c r="H79" t="s">
        <v>88</v>
      </c>
      <c r="I79" s="6">
        <v>81480.429999999993</v>
      </c>
    </row>
    <row r="80" spans="5:9" x14ac:dyDescent="0.25">
      <c r="E80">
        <v>10073</v>
      </c>
      <c r="F80" s="2">
        <v>42319.504120370373</v>
      </c>
      <c r="G80" t="s">
        <v>29</v>
      </c>
      <c r="H80" t="s">
        <v>89</v>
      </c>
      <c r="I80" s="6">
        <v>19727.400000000001</v>
      </c>
    </row>
    <row r="81" spans="5:9" x14ac:dyDescent="0.25">
      <c r="E81">
        <v>10074</v>
      </c>
      <c r="F81" s="2">
        <v>42354.470347222225</v>
      </c>
      <c r="G81" t="s">
        <v>23</v>
      </c>
      <c r="H81" t="s">
        <v>67</v>
      </c>
      <c r="I81" s="6">
        <v>96099.55</v>
      </c>
    </row>
    <row r="82" spans="5:9" x14ac:dyDescent="0.25">
      <c r="E82">
        <v>10075</v>
      </c>
      <c r="F82" s="2">
        <v>42081.575925925928</v>
      </c>
      <c r="G82" t="s">
        <v>7</v>
      </c>
      <c r="H82" t="s">
        <v>90</v>
      </c>
      <c r="I82" s="6">
        <v>70935.12</v>
      </c>
    </row>
    <row r="83" spans="5:9" x14ac:dyDescent="0.25">
      <c r="E83">
        <v>10076</v>
      </c>
      <c r="F83" s="2">
        <v>42327.58148148148</v>
      </c>
      <c r="G83" t="s">
        <v>38</v>
      </c>
      <c r="H83" t="s">
        <v>91</v>
      </c>
      <c r="I83" s="6">
        <v>10358.02</v>
      </c>
    </row>
    <row r="84" spans="5:9" x14ac:dyDescent="0.25">
      <c r="E84">
        <v>10077</v>
      </c>
      <c r="F84" s="2">
        <v>42258.626539351855</v>
      </c>
      <c r="G84" t="s">
        <v>7</v>
      </c>
      <c r="H84" t="s">
        <v>92</v>
      </c>
      <c r="I84" s="6">
        <v>83878.41</v>
      </c>
    </row>
    <row r="85" spans="5:9" x14ac:dyDescent="0.25">
      <c r="E85">
        <v>10078</v>
      </c>
      <c r="F85" s="2">
        <v>42190.350289351853</v>
      </c>
      <c r="G85" t="s">
        <v>9</v>
      </c>
      <c r="H85" t="s">
        <v>93</v>
      </c>
      <c r="I85" s="6">
        <v>1179.26</v>
      </c>
    </row>
    <row r="86" spans="5:9" x14ac:dyDescent="0.25">
      <c r="E86">
        <v>10079</v>
      </c>
      <c r="F86" s="2">
        <v>42276.61550925926</v>
      </c>
      <c r="G86" t="s">
        <v>5</v>
      </c>
      <c r="H86" t="s">
        <v>94</v>
      </c>
      <c r="I86" s="6">
        <v>39406.29</v>
      </c>
    </row>
    <row r="87" spans="5:9" x14ac:dyDescent="0.25">
      <c r="E87">
        <v>10080</v>
      </c>
      <c r="F87" s="2">
        <v>42214.074467592596</v>
      </c>
      <c r="G87" t="s">
        <v>11</v>
      </c>
      <c r="H87" t="s">
        <v>95</v>
      </c>
      <c r="I87" s="6">
        <v>48373.89</v>
      </c>
    </row>
    <row r="88" spans="5:9" x14ac:dyDescent="0.25">
      <c r="E88">
        <v>10081</v>
      </c>
      <c r="F88" s="2">
        <v>42067.946006944447</v>
      </c>
      <c r="G88" t="s">
        <v>52</v>
      </c>
      <c r="H88" t="s">
        <v>96</v>
      </c>
      <c r="I88" s="6">
        <v>15330.56</v>
      </c>
    </row>
    <row r="89" spans="5:9" x14ac:dyDescent="0.25">
      <c r="E89">
        <v>10082</v>
      </c>
      <c r="F89" s="2">
        <v>42104.710543981484</v>
      </c>
      <c r="G89" t="s">
        <v>17</v>
      </c>
      <c r="H89" t="s">
        <v>97</v>
      </c>
      <c r="I89" s="6">
        <v>59967.7</v>
      </c>
    </row>
    <row r="90" spans="5:9" x14ac:dyDescent="0.25">
      <c r="E90">
        <v>10083</v>
      </c>
      <c r="F90" s="2">
        <v>42039.271921296298</v>
      </c>
      <c r="G90" t="s">
        <v>9</v>
      </c>
      <c r="H90" t="s">
        <v>98</v>
      </c>
      <c r="I90" s="6">
        <v>83743.38</v>
      </c>
    </row>
    <row r="91" spans="5:9" x14ac:dyDescent="0.25">
      <c r="E91">
        <v>10084</v>
      </c>
      <c r="F91" s="2">
        <v>42069.024571759262</v>
      </c>
      <c r="G91" t="s">
        <v>23</v>
      </c>
      <c r="H91" t="s">
        <v>99</v>
      </c>
      <c r="I91" s="6">
        <v>86851.23</v>
      </c>
    </row>
    <row r="92" spans="5:9" x14ac:dyDescent="0.25">
      <c r="E92">
        <v>10085</v>
      </c>
      <c r="F92" s="2">
        <v>42362.816493055558</v>
      </c>
      <c r="G92" t="s">
        <v>29</v>
      </c>
      <c r="H92" t="s">
        <v>100</v>
      </c>
      <c r="I92" s="6">
        <v>34219.919999999998</v>
      </c>
    </row>
    <row r="93" spans="5:9" x14ac:dyDescent="0.25">
      <c r="E93">
        <v>10086</v>
      </c>
      <c r="F93" s="2">
        <v>42341.00509259259</v>
      </c>
      <c r="G93" t="s">
        <v>7</v>
      </c>
      <c r="H93" t="s">
        <v>101</v>
      </c>
      <c r="I93" s="6">
        <v>18085.88</v>
      </c>
    </row>
    <row r="94" spans="5:9" x14ac:dyDescent="0.25">
      <c r="E94">
        <v>10087</v>
      </c>
      <c r="F94" s="2">
        <v>42028.134363425925</v>
      </c>
      <c r="G94" t="s">
        <v>7</v>
      </c>
      <c r="H94" t="s">
        <v>102</v>
      </c>
      <c r="I94" s="6">
        <v>81348.63</v>
      </c>
    </row>
    <row r="95" spans="5:9" x14ac:dyDescent="0.25">
      <c r="E95">
        <v>10088</v>
      </c>
      <c r="F95" s="2">
        <v>42225.368287037039</v>
      </c>
      <c r="G95" t="s">
        <v>35</v>
      </c>
      <c r="H95" t="s">
        <v>103</v>
      </c>
      <c r="I95" s="6">
        <v>13547.13</v>
      </c>
    </row>
    <row r="96" spans="5:9" x14ac:dyDescent="0.25">
      <c r="E96">
        <v>10089</v>
      </c>
      <c r="F96" s="2">
        <v>42357.33425925926</v>
      </c>
      <c r="G96" t="s">
        <v>29</v>
      </c>
      <c r="H96" t="s">
        <v>104</v>
      </c>
      <c r="I96" s="6">
        <v>67224.17</v>
      </c>
    </row>
    <row r="97" spans="5:9" x14ac:dyDescent="0.25">
      <c r="E97">
        <v>10090</v>
      </c>
      <c r="F97" s="2">
        <v>42128.623518518521</v>
      </c>
      <c r="G97" t="s">
        <v>35</v>
      </c>
      <c r="H97" t="s">
        <v>105</v>
      </c>
      <c r="I97" s="6">
        <v>75344.05</v>
      </c>
    </row>
    <row r="98" spans="5:9" x14ac:dyDescent="0.25">
      <c r="E98">
        <v>10091</v>
      </c>
      <c r="F98" s="2">
        <v>42351.988009259258</v>
      </c>
      <c r="G98" t="s">
        <v>29</v>
      </c>
      <c r="H98" t="s">
        <v>106</v>
      </c>
      <c r="I98" s="6">
        <v>8302.73</v>
      </c>
    </row>
    <row r="99" spans="5:9" x14ac:dyDescent="0.25">
      <c r="E99">
        <v>10092</v>
      </c>
      <c r="F99" s="2">
        <v>42043.303310185183</v>
      </c>
      <c r="G99" t="s">
        <v>66</v>
      </c>
      <c r="H99" t="s">
        <v>107</v>
      </c>
      <c r="I99" s="6">
        <v>22101</v>
      </c>
    </row>
    <row r="100" spans="5:9" x14ac:dyDescent="0.25">
      <c r="E100">
        <v>10093</v>
      </c>
      <c r="F100" s="2">
        <v>42234.260266203702</v>
      </c>
      <c r="G100" t="s">
        <v>29</v>
      </c>
      <c r="H100" t="s">
        <v>81</v>
      </c>
      <c r="I100" s="6">
        <v>22140.25</v>
      </c>
    </row>
    <row r="101" spans="5:9" x14ac:dyDescent="0.25">
      <c r="E101">
        <v>10094</v>
      </c>
      <c r="F101" s="2">
        <v>42180.852627314816</v>
      </c>
      <c r="G101" t="s">
        <v>15</v>
      </c>
      <c r="H101" t="s">
        <v>108</v>
      </c>
      <c r="I101" s="6">
        <v>71734.73</v>
      </c>
    </row>
    <row r="102" spans="5:9" x14ac:dyDescent="0.25">
      <c r="E102">
        <v>10095</v>
      </c>
      <c r="F102" s="2">
        <v>42073.686886574076</v>
      </c>
      <c r="G102" t="s">
        <v>35</v>
      </c>
      <c r="H102" t="s">
        <v>49</v>
      </c>
      <c r="I102" s="6">
        <v>14114.62</v>
      </c>
    </row>
    <row r="103" spans="5:9" x14ac:dyDescent="0.25">
      <c r="E103">
        <v>10096</v>
      </c>
      <c r="F103" s="2">
        <v>42070.144965277781</v>
      </c>
      <c r="G103" t="s">
        <v>61</v>
      </c>
      <c r="H103" t="s">
        <v>48</v>
      </c>
      <c r="I103" s="6">
        <v>41457.96</v>
      </c>
    </row>
    <row r="104" spans="5:9" x14ac:dyDescent="0.25">
      <c r="E104">
        <v>10097</v>
      </c>
      <c r="F104" s="2">
        <v>42285.280393518522</v>
      </c>
      <c r="G104" t="s">
        <v>29</v>
      </c>
      <c r="H104" t="s">
        <v>109</v>
      </c>
      <c r="I104" s="6">
        <v>42916.27</v>
      </c>
    </row>
    <row r="105" spans="5:9" x14ac:dyDescent="0.25">
      <c r="E105">
        <v>10098</v>
      </c>
      <c r="F105" s="2">
        <v>42292.463379629633</v>
      </c>
      <c r="G105" t="s">
        <v>45</v>
      </c>
      <c r="H105" t="s">
        <v>33</v>
      </c>
      <c r="I105" s="6">
        <v>5731.18</v>
      </c>
    </row>
    <row r="106" spans="5:9" x14ac:dyDescent="0.25">
      <c r="E106">
        <v>10099</v>
      </c>
      <c r="F106" s="2">
        <v>42252.387615740743</v>
      </c>
      <c r="G106" t="s">
        <v>35</v>
      </c>
      <c r="H106" t="s">
        <v>110</v>
      </c>
      <c r="I106" s="6">
        <v>77525.759999999995</v>
      </c>
    </row>
    <row r="107" spans="5:9" x14ac:dyDescent="0.25">
      <c r="E107">
        <v>10100</v>
      </c>
      <c r="F107" s="2">
        <v>42186.050474537034</v>
      </c>
      <c r="G107" t="s">
        <v>40</v>
      </c>
      <c r="H107" t="s">
        <v>111</v>
      </c>
      <c r="I107" s="6">
        <v>21296.95</v>
      </c>
    </row>
    <row r="108" spans="5:9" x14ac:dyDescent="0.25">
      <c r="E108">
        <v>10101</v>
      </c>
      <c r="F108" s="2">
        <v>42026.064884259256</v>
      </c>
      <c r="G108" t="s">
        <v>23</v>
      </c>
      <c r="H108" t="s">
        <v>112</v>
      </c>
      <c r="I108" s="6">
        <v>6455.52</v>
      </c>
    </row>
    <row r="109" spans="5:9" x14ac:dyDescent="0.25">
      <c r="E109">
        <v>10102</v>
      </c>
      <c r="F109" s="2">
        <v>42187.426099537035</v>
      </c>
      <c r="G109" t="s">
        <v>38</v>
      </c>
      <c r="H109" t="s">
        <v>113</v>
      </c>
      <c r="I109" s="6">
        <v>60870.29</v>
      </c>
    </row>
    <row r="110" spans="5:9" x14ac:dyDescent="0.25">
      <c r="E110">
        <v>10103</v>
      </c>
      <c r="F110" s="2">
        <v>42155.008587962962</v>
      </c>
      <c r="G110" t="s">
        <v>5</v>
      </c>
      <c r="H110" t="s">
        <v>114</v>
      </c>
      <c r="I110" s="6">
        <v>75954.39</v>
      </c>
    </row>
    <row r="111" spans="5:9" x14ac:dyDescent="0.25">
      <c r="E111">
        <v>10104</v>
      </c>
      <c r="F111" s="2">
        <v>42192.378622685188</v>
      </c>
      <c r="G111" t="s">
        <v>11</v>
      </c>
      <c r="H111" t="s">
        <v>115</v>
      </c>
      <c r="I111" s="6">
        <v>56741.120000000003</v>
      </c>
    </row>
    <row r="112" spans="5:9" x14ac:dyDescent="0.25">
      <c r="E112">
        <v>10105</v>
      </c>
      <c r="F112" s="2">
        <v>42282.884259259263</v>
      </c>
      <c r="G112" t="s">
        <v>7</v>
      </c>
      <c r="H112" t="s">
        <v>97</v>
      </c>
      <c r="I112" s="6">
        <v>32078.35</v>
      </c>
    </row>
    <row r="113" spans="5:9" x14ac:dyDescent="0.25">
      <c r="E113">
        <v>10106</v>
      </c>
      <c r="F113" s="2">
        <v>42297.378692129627</v>
      </c>
      <c r="G113" t="s">
        <v>52</v>
      </c>
      <c r="H113" t="s">
        <v>63</v>
      </c>
      <c r="I113" s="6">
        <v>93723.8</v>
      </c>
    </row>
    <row r="114" spans="5:9" x14ac:dyDescent="0.25">
      <c r="E114">
        <v>10107</v>
      </c>
      <c r="F114" s="2">
        <v>42019.933703703704</v>
      </c>
      <c r="G114" t="s">
        <v>23</v>
      </c>
      <c r="H114" t="s">
        <v>34</v>
      </c>
      <c r="I114" s="6">
        <v>27618.36</v>
      </c>
    </row>
    <row r="115" spans="5:9" x14ac:dyDescent="0.25">
      <c r="E115">
        <v>10108</v>
      </c>
      <c r="F115" s="2">
        <v>42025.980162037034</v>
      </c>
      <c r="G115" t="s">
        <v>66</v>
      </c>
      <c r="H115" t="s">
        <v>116</v>
      </c>
      <c r="I115" s="6">
        <v>77281.13</v>
      </c>
    </row>
    <row r="116" spans="5:9" x14ac:dyDescent="0.25">
      <c r="E116">
        <v>10109</v>
      </c>
      <c r="F116" s="2">
        <v>42165.922800925924</v>
      </c>
      <c r="G116" t="s">
        <v>23</v>
      </c>
      <c r="H116" t="s">
        <v>72</v>
      </c>
      <c r="I116" s="6">
        <v>17774.830000000002</v>
      </c>
    </row>
    <row r="117" spans="5:9" x14ac:dyDescent="0.25">
      <c r="E117">
        <v>10110</v>
      </c>
      <c r="F117" s="2">
        <v>42345.608715277776</v>
      </c>
      <c r="G117" t="s">
        <v>15</v>
      </c>
      <c r="H117" t="s">
        <v>58</v>
      </c>
      <c r="I117" s="6">
        <v>87790.58</v>
      </c>
    </row>
    <row r="118" spans="5:9" x14ac:dyDescent="0.25">
      <c r="E118">
        <v>10111</v>
      </c>
      <c r="F118" s="2">
        <v>42365.077175925922</v>
      </c>
      <c r="G118" t="s">
        <v>20</v>
      </c>
      <c r="H118" t="s">
        <v>117</v>
      </c>
      <c r="I118" s="6">
        <v>84385.63</v>
      </c>
    </row>
    <row r="119" spans="5:9" x14ac:dyDescent="0.25">
      <c r="E119">
        <v>10112</v>
      </c>
      <c r="F119" s="2">
        <v>42046.952465277776</v>
      </c>
      <c r="G119" t="s">
        <v>15</v>
      </c>
      <c r="H119" t="s">
        <v>118</v>
      </c>
      <c r="I119" s="6">
        <v>28092.37</v>
      </c>
    </row>
    <row r="120" spans="5:9" x14ac:dyDescent="0.25">
      <c r="E120">
        <v>10113</v>
      </c>
      <c r="F120" s="2">
        <v>42332.710358796299</v>
      </c>
      <c r="G120" t="s">
        <v>66</v>
      </c>
      <c r="H120" t="s">
        <v>119</v>
      </c>
      <c r="I120" s="6">
        <v>67253.98</v>
      </c>
    </row>
    <row r="121" spans="5:9" x14ac:dyDescent="0.25">
      <c r="E121">
        <v>10114</v>
      </c>
      <c r="F121" s="2">
        <v>42037.872615740744</v>
      </c>
      <c r="G121" t="s">
        <v>11</v>
      </c>
      <c r="H121" t="s">
        <v>21</v>
      </c>
      <c r="I121" s="6">
        <v>88290.44</v>
      </c>
    </row>
    <row r="122" spans="5:9" x14ac:dyDescent="0.25">
      <c r="E122">
        <v>10115</v>
      </c>
      <c r="F122" s="2">
        <v>42348.927430555559</v>
      </c>
      <c r="G122" t="s">
        <v>29</v>
      </c>
      <c r="H122" t="s">
        <v>78</v>
      </c>
      <c r="I122" s="6">
        <v>55549.87</v>
      </c>
    </row>
    <row r="123" spans="5:9" x14ac:dyDescent="0.25">
      <c r="E123">
        <v>10116</v>
      </c>
      <c r="F123" s="2">
        <v>42206.706377314818</v>
      </c>
      <c r="G123" t="s">
        <v>61</v>
      </c>
      <c r="H123" t="s">
        <v>120</v>
      </c>
      <c r="I123" s="6">
        <v>18071.060000000001</v>
      </c>
    </row>
    <row r="124" spans="5:9" x14ac:dyDescent="0.25">
      <c r="E124">
        <v>10117</v>
      </c>
      <c r="F124" s="2">
        <v>42233.145324074074</v>
      </c>
      <c r="G124" t="s">
        <v>17</v>
      </c>
      <c r="H124" t="s">
        <v>121</v>
      </c>
      <c r="I124" s="6">
        <v>65069.68</v>
      </c>
    </row>
    <row r="125" spans="5:9" x14ac:dyDescent="0.25">
      <c r="E125">
        <v>10118</v>
      </c>
      <c r="F125" s="2">
        <v>42227.479641203703</v>
      </c>
      <c r="G125" t="s">
        <v>29</v>
      </c>
      <c r="H125" t="s">
        <v>122</v>
      </c>
      <c r="I125" s="6">
        <v>70585.06</v>
      </c>
    </row>
    <row r="126" spans="5:9" x14ac:dyDescent="0.25">
      <c r="E126">
        <v>10119</v>
      </c>
      <c r="F126" s="2">
        <v>42326.942256944443</v>
      </c>
      <c r="G126" t="s">
        <v>11</v>
      </c>
      <c r="H126" t="s">
        <v>123</v>
      </c>
      <c r="I126" s="6">
        <v>75965.960000000006</v>
      </c>
    </row>
    <row r="127" spans="5:9" x14ac:dyDescent="0.25">
      <c r="E127">
        <v>10120</v>
      </c>
      <c r="F127" s="2">
        <v>42144.780810185184</v>
      </c>
      <c r="G127" t="s">
        <v>52</v>
      </c>
      <c r="H127" t="s">
        <v>124</v>
      </c>
      <c r="I127" s="6">
        <v>36787.279999999999</v>
      </c>
    </row>
    <row r="128" spans="5:9" x14ac:dyDescent="0.25">
      <c r="E128">
        <v>10121</v>
      </c>
      <c r="F128" s="2">
        <v>42323.21603009259</v>
      </c>
      <c r="G128" t="s">
        <v>45</v>
      </c>
      <c r="H128" t="s">
        <v>125</v>
      </c>
      <c r="I128" s="6">
        <v>44903.63</v>
      </c>
    </row>
    <row r="129" spans="5:9" x14ac:dyDescent="0.25">
      <c r="E129">
        <v>10122</v>
      </c>
      <c r="F129" s="2">
        <v>42128.832083333335</v>
      </c>
      <c r="G129" t="s">
        <v>52</v>
      </c>
      <c r="H129" t="s">
        <v>126</v>
      </c>
      <c r="I129" s="6">
        <v>24909.38</v>
      </c>
    </row>
    <row r="130" spans="5:9" x14ac:dyDescent="0.25">
      <c r="E130">
        <v>10123</v>
      </c>
      <c r="F130" s="2">
        <v>42006.784166666665</v>
      </c>
      <c r="G130" t="s">
        <v>5</v>
      </c>
      <c r="H130" t="s">
        <v>127</v>
      </c>
      <c r="I130" s="6">
        <v>97097.4</v>
      </c>
    </row>
    <row r="131" spans="5:9" x14ac:dyDescent="0.25">
      <c r="E131">
        <v>10124</v>
      </c>
      <c r="F131" s="2">
        <v>42129.010995370372</v>
      </c>
      <c r="G131" t="s">
        <v>38</v>
      </c>
      <c r="H131" t="s">
        <v>128</v>
      </c>
      <c r="I131" s="6">
        <v>93374.36</v>
      </c>
    </row>
    <row r="132" spans="5:9" x14ac:dyDescent="0.25">
      <c r="E132">
        <v>10125</v>
      </c>
      <c r="F132" s="2">
        <v>42290.804155092592</v>
      </c>
      <c r="G132" t="s">
        <v>9</v>
      </c>
      <c r="H132" t="s">
        <v>129</v>
      </c>
      <c r="I132" s="6">
        <v>19257.3</v>
      </c>
    </row>
    <row r="133" spans="5:9" x14ac:dyDescent="0.25">
      <c r="E133">
        <v>10126</v>
      </c>
      <c r="F133" s="2">
        <v>42276.449837962966</v>
      </c>
      <c r="G133" t="s">
        <v>9</v>
      </c>
      <c r="H133" t="s">
        <v>130</v>
      </c>
      <c r="I133" s="6">
        <v>94083.75</v>
      </c>
    </row>
    <row r="134" spans="5:9" x14ac:dyDescent="0.25">
      <c r="E134">
        <v>10127</v>
      </c>
      <c r="F134" s="2">
        <v>42339.974895833337</v>
      </c>
      <c r="G134" t="s">
        <v>45</v>
      </c>
      <c r="H134" t="s">
        <v>131</v>
      </c>
      <c r="I134" s="6">
        <v>44405.43</v>
      </c>
    </row>
    <row r="135" spans="5:9" x14ac:dyDescent="0.25">
      <c r="E135">
        <v>10128</v>
      </c>
      <c r="F135" s="2">
        <v>42145.642256944448</v>
      </c>
      <c r="G135" t="s">
        <v>45</v>
      </c>
      <c r="H135" t="s">
        <v>132</v>
      </c>
      <c r="I135" s="6">
        <v>98992.86</v>
      </c>
    </row>
    <row r="136" spans="5:9" x14ac:dyDescent="0.25">
      <c r="E136">
        <v>10129</v>
      </c>
      <c r="F136" s="2">
        <v>42056.562337962961</v>
      </c>
      <c r="G136" t="s">
        <v>17</v>
      </c>
      <c r="H136" t="s">
        <v>14</v>
      </c>
      <c r="I136" s="6">
        <v>60433.2</v>
      </c>
    </row>
    <row r="137" spans="5:9" x14ac:dyDescent="0.25">
      <c r="E137">
        <v>10130</v>
      </c>
      <c r="F137" s="2">
        <v>42284.983263888891</v>
      </c>
      <c r="G137" t="s">
        <v>35</v>
      </c>
      <c r="H137" t="s">
        <v>133</v>
      </c>
      <c r="I137" s="6">
        <v>18503.77</v>
      </c>
    </row>
    <row r="138" spans="5:9" x14ac:dyDescent="0.25">
      <c r="E138">
        <v>10131</v>
      </c>
      <c r="F138" s="2">
        <v>42039.070706018516</v>
      </c>
      <c r="G138" t="s">
        <v>35</v>
      </c>
      <c r="H138" t="s">
        <v>134</v>
      </c>
      <c r="I138" s="6">
        <v>15500.92</v>
      </c>
    </row>
    <row r="139" spans="5:9" x14ac:dyDescent="0.25">
      <c r="E139">
        <v>10132</v>
      </c>
      <c r="F139" s="2">
        <v>42358.32644675926</v>
      </c>
      <c r="G139" t="s">
        <v>61</v>
      </c>
      <c r="H139" t="s">
        <v>46</v>
      </c>
      <c r="I139" s="6">
        <v>52100.83</v>
      </c>
    </row>
    <row r="140" spans="5:9" x14ac:dyDescent="0.25">
      <c r="E140">
        <v>10133</v>
      </c>
      <c r="F140" s="2">
        <v>42062.985335648147</v>
      </c>
      <c r="G140" t="s">
        <v>61</v>
      </c>
      <c r="H140" t="s">
        <v>94</v>
      </c>
      <c r="I140" s="6">
        <v>90530.6</v>
      </c>
    </row>
    <row r="141" spans="5:9" x14ac:dyDescent="0.25">
      <c r="E141">
        <v>10134</v>
      </c>
      <c r="F141" s="2">
        <v>42141.296354166669</v>
      </c>
      <c r="G141" t="s">
        <v>52</v>
      </c>
      <c r="H141" t="s">
        <v>135</v>
      </c>
      <c r="I141" s="6">
        <v>21605.24</v>
      </c>
    </row>
    <row r="142" spans="5:9" x14ac:dyDescent="0.25">
      <c r="E142">
        <v>10135</v>
      </c>
      <c r="F142" s="2">
        <v>42087.552048611113</v>
      </c>
      <c r="G142" t="s">
        <v>26</v>
      </c>
      <c r="H142" t="s">
        <v>80</v>
      </c>
      <c r="I142" s="6">
        <v>14274.37</v>
      </c>
    </row>
    <row r="143" spans="5:9" x14ac:dyDescent="0.25">
      <c r="E143">
        <v>10136</v>
      </c>
      <c r="F143" s="2">
        <v>42037.802083333336</v>
      </c>
      <c r="G143" t="s">
        <v>66</v>
      </c>
      <c r="H143" t="s">
        <v>136</v>
      </c>
      <c r="I143" s="6">
        <v>79283.81</v>
      </c>
    </row>
    <row r="144" spans="5:9" x14ac:dyDescent="0.25">
      <c r="E144">
        <v>10137</v>
      </c>
      <c r="F144" s="2">
        <v>42208.430763888886</v>
      </c>
      <c r="G144" t="s">
        <v>7</v>
      </c>
      <c r="H144" t="s">
        <v>8</v>
      </c>
      <c r="I144" s="6">
        <v>45767.38</v>
      </c>
    </row>
    <row r="145" spans="5:9" x14ac:dyDescent="0.25">
      <c r="E145">
        <v>10138</v>
      </c>
      <c r="F145" s="2">
        <v>42146.975810185184</v>
      </c>
      <c r="G145" t="s">
        <v>66</v>
      </c>
      <c r="H145" t="s">
        <v>137</v>
      </c>
      <c r="I145" s="6">
        <v>82266.559999999998</v>
      </c>
    </row>
    <row r="146" spans="5:9" x14ac:dyDescent="0.25">
      <c r="E146">
        <v>10139</v>
      </c>
      <c r="F146" s="2">
        <v>42069.499641203707</v>
      </c>
      <c r="G146" t="s">
        <v>35</v>
      </c>
      <c r="H146" t="s">
        <v>138</v>
      </c>
      <c r="I146" s="6">
        <v>80637.320000000007</v>
      </c>
    </row>
    <row r="147" spans="5:9" x14ac:dyDescent="0.25">
      <c r="E147">
        <v>10140</v>
      </c>
      <c r="F147" s="2">
        <v>42117.169525462959</v>
      </c>
      <c r="G147" t="s">
        <v>5</v>
      </c>
      <c r="H147" t="s">
        <v>139</v>
      </c>
      <c r="I147" s="6">
        <v>40468.44</v>
      </c>
    </row>
    <row r="148" spans="5:9" x14ac:dyDescent="0.25">
      <c r="E148">
        <v>10141</v>
      </c>
      <c r="F148" s="2">
        <v>42107.288773148146</v>
      </c>
      <c r="G148" t="s">
        <v>61</v>
      </c>
      <c r="H148" t="s">
        <v>140</v>
      </c>
      <c r="I148" s="6">
        <v>91562.54</v>
      </c>
    </row>
    <row r="149" spans="5:9" x14ac:dyDescent="0.25">
      <c r="E149">
        <v>10142</v>
      </c>
      <c r="F149" s="2">
        <v>42028.034189814818</v>
      </c>
      <c r="G149" t="s">
        <v>26</v>
      </c>
      <c r="H149" t="s">
        <v>138</v>
      </c>
      <c r="I149" s="6">
        <v>82688.86</v>
      </c>
    </row>
    <row r="150" spans="5:9" x14ac:dyDescent="0.25">
      <c r="E150">
        <v>10143</v>
      </c>
      <c r="F150" s="2">
        <v>42136.310787037037</v>
      </c>
      <c r="G150" t="s">
        <v>61</v>
      </c>
      <c r="H150" t="s">
        <v>141</v>
      </c>
      <c r="I150" s="6">
        <v>43881.33</v>
      </c>
    </row>
    <row r="151" spans="5:9" x14ac:dyDescent="0.25">
      <c r="E151">
        <v>10144</v>
      </c>
      <c r="F151" s="2">
        <v>42054.364849537036</v>
      </c>
      <c r="G151" t="s">
        <v>52</v>
      </c>
      <c r="H151" t="s">
        <v>10</v>
      </c>
      <c r="I151" s="6">
        <v>59810.34</v>
      </c>
    </row>
    <row r="152" spans="5:9" x14ac:dyDescent="0.25">
      <c r="E152">
        <v>10145</v>
      </c>
      <c r="F152" s="2">
        <v>42271.113449074073</v>
      </c>
      <c r="G152" t="s">
        <v>26</v>
      </c>
      <c r="H152" t="s">
        <v>142</v>
      </c>
      <c r="I152" s="6">
        <v>26638.85</v>
      </c>
    </row>
    <row r="153" spans="5:9" x14ac:dyDescent="0.25">
      <c r="E153">
        <v>10146</v>
      </c>
      <c r="F153" s="2">
        <v>42067.472546296296</v>
      </c>
      <c r="G153" t="s">
        <v>66</v>
      </c>
      <c r="H153" t="s">
        <v>143</v>
      </c>
      <c r="I153" s="6">
        <v>81927.45</v>
      </c>
    </row>
    <row r="154" spans="5:9" x14ac:dyDescent="0.25">
      <c r="E154">
        <v>10147</v>
      </c>
      <c r="F154" s="2">
        <v>42017.940694444442</v>
      </c>
      <c r="G154" t="s">
        <v>35</v>
      </c>
      <c r="H154" t="s">
        <v>100</v>
      </c>
      <c r="I154" s="6">
        <v>92259.1</v>
      </c>
    </row>
    <row r="155" spans="5:9" x14ac:dyDescent="0.25">
      <c r="E155">
        <v>10148</v>
      </c>
      <c r="F155" s="2">
        <v>42130.316550925927</v>
      </c>
      <c r="G155" t="s">
        <v>38</v>
      </c>
      <c r="H155" t="s">
        <v>144</v>
      </c>
      <c r="I155" s="6">
        <v>23598.65</v>
      </c>
    </row>
    <row r="156" spans="5:9" x14ac:dyDescent="0.25">
      <c r="E156">
        <v>10149</v>
      </c>
      <c r="F156" s="2">
        <v>42351.664918981478</v>
      </c>
      <c r="G156" t="s">
        <v>26</v>
      </c>
      <c r="H156" t="s">
        <v>74</v>
      </c>
      <c r="I156" s="6">
        <v>88795.14</v>
      </c>
    </row>
    <row r="157" spans="5:9" x14ac:dyDescent="0.25">
      <c r="E157">
        <v>10150</v>
      </c>
      <c r="F157" s="2">
        <v>42162.050925925927</v>
      </c>
      <c r="G157" t="s">
        <v>7</v>
      </c>
      <c r="H157" t="s">
        <v>145</v>
      </c>
      <c r="I157" s="6">
        <v>66867.55</v>
      </c>
    </row>
    <row r="158" spans="5:9" x14ac:dyDescent="0.25">
      <c r="E158">
        <v>10151</v>
      </c>
      <c r="F158" s="2">
        <v>42137.294282407405</v>
      </c>
      <c r="G158" t="s">
        <v>29</v>
      </c>
      <c r="H158" t="s">
        <v>8</v>
      </c>
      <c r="I158" s="6">
        <v>57099.57</v>
      </c>
    </row>
    <row r="159" spans="5:9" x14ac:dyDescent="0.25">
      <c r="E159">
        <v>10152</v>
      </c>
      <c r="F159" s="2">
        <v>42291.441041666665</v>
      </c>
      <c r="G159" t="s">
        <v>9</v>
      </c>
      <c r="H159" t="s">
        <v>33</v>
      </c>
      <c r="I159" s="6">
        <v>79702.2</v>
      </c>
    </row>
    <row r="160" spans="5:9" x14ac:dyDescent="0.25">
      <c r="E160">
        <v>10153</v>
      </c>
      <c r="F160" s="2">
        <v>42158.099675925929</v>
      </c>
      <c r="G160" t="s">
        <v>45</v>
      </c>
      <c r="H160" t="s">
        <v>146</v>
      </c>
      <c r="I160" s="6">
        <v>44719.88</v>
      </c>
    </row>
    <row r="161" spans="5:9" x14ac:dyDescent="0.25">
      <c r="E161">
        <v>10154</v>
      </c>
      <c r="F161" s="2">
        <v>42321.933981481481</v>
      </c>
      <c r="G161" t="s">
        <v>13</v>
      </c>
      <c r="H161" t="s">
        <v>138</v>
      </c>
      <c r="I161" s="6">
        <v>71377.55</v>
      </c>
    </row>
    <row r="162" spans="5:9" x14ac:dyDescent="0.25">
      <c r="E162">
        <v>10155</v>
      </c>
      <c r="F162" s="2">
        <v>42044.270624999997</v>
      </c>
      <c r="G162" t="s">
        <v>35</v>
      </c>
      <c r="H162" t="s">
        <v>147</v>
      </c>
      <c r="I162" s="6">
        <v>46925.72</v>
      </c>
    </row>
    <row r="163" spans="5:9" x14ac:dyDescent="0.25">
      <c r="E163">
        <v>10156</v>
      </c>
      <c r="F163" s="2">
        <v>42090.084305555552</v>
      </c>
      <c r="G163" t="s">
        <v>23</v>
      </c>
      <c r="H163" t="s">
        <v>148</v>
      </c>
      <c r="I163" s="6">
        <v>73189.399999999994</v>
      </c>
    </row>
    <row r="164" spans="5:9" x14ac:dyDescent="0.25">
      <c r="E164">
        <v>10157</v>
      </c>
      <c r="F164" s="2">
        <v>42351.063449074078</v>
      </c>
      <c r="G164" t="s">
        <v>9</v>
      </c>
      <c r="H164" t="s">
        <v>149</v>
      </c>
      <c r="I164" s="6">
        <v>99574.98</v>
      </c>
    </row>
    <row r="165" spans="5:9" x14ac:dyDescent="0.25">
      <c r="E165">
        <v>10158</v>
      </c>
      <c r="F165" s="2">
        <v>42361.803738425922</v>
      </c>
      <c r="G165" t="s">
        <v>5</v>
      </c>
      <c r="H165" t="s">
        <v>150</v>
      </c>
      <c r="I165" s="6">
        <v>87402.01</v>
      </c>
    </row>
    <row r="166" spans="5:9" x14ac:dyDescent="0.25">
      <c r="E166">
        <v>10159</v>
      </c>
      <c r="F166" s="2">
        <v>42339.435486111113</v>
      </c>
      <c r="G166" t="s">
        <v>26</v>
      </c>
      <c r="H166" t="s">
        <v>124</v>
      </c>
      <c r="I166" s="6">
        <v>19841.189999999999</v>
      </c>
    </row>
    <row r="167" spans="5:9" x14ac:dyDescent="0.25">
      <c r="E167">
        <v>10160</v>
      </c>
      <c r="F167" s="2">
        <v>42277.457557870373</v>
      </c>
      <c r="G167" t="s">
        <v>26</v>
      </c>
      <c r="H167" t="s">
        <v>133</v>
      </c>
      <c r="I167" s="6">
        <v>4609.13</v>
      </c>
    </row>
    <row r="168" spans="5:9" x14ac:dyDescent="0.25">
      <c r="E168">
        <v>10161</v>
      </c>
      <c r="F168" s="2">
        <v>42179.616527777776</v>
      </c>
      <c r="G168" t="s">
        <v>29</v>
      </c>
      <c r="H168" t="s">
        <v>73</v>
      </c>
      <c r="I168" s="6">
        <v>78992.45</v>
      </c>
    </row>
    <row r="169" spans="5:9" x14ac:dyDescent="0.25">
      <c r="E169">
        <v>10162</v>
      </c>
      <c r="F169" s="2">
        <v>42274.562222222223</v>
      </c>
      <c r="G169" t="s">
        <v>52</v>
      </c>
      <c r="H169" t="s">
        <v>69</v>
      </c>
      <c r="I169" s="6">
        <v>18867.919999999998</v>
      </c>
    </row>
    <row r="170" spans="5:9" x14ac:dyDescent="0.25">
      <c r="E170">
        <v>10163</v>
      </c>
      <c r="F170" s="2">
        <v>42277.311550925922</v>
      </c>
      <c r="G170" t="s">
        <v>38</v>
      </c>
      <c r="H170" t="s">
        <v>34</v>
      </c>
      <c r="I170" s="6">
        <v>89616.8</v>
      </c>
    </row>
    <row r="171" spans="5:9" x14ac:dyDescent="0.25">
      <c r="E171">
        <v>10164</v>
      </c>
      <c r="F171" s="2">
        <v>42324.313935185186</v>
      </c>
      <c r="G171" t="s">
        <v>9</v>
      </c>
      <c r="H171" t="s">
        <v>151</v>
      </c>
      <c r="I171" s="6">
        <v>98745</v>
      </c>
    </row>
    <row r="172" spans="5:9" x14ac:dyDescent="0.25">
      <c r="E172">
        <v>10165</v>
      </c>
      <c r="F172" s="2">
        <v>42111.629131944443</v>
      </c>
      <c r="G172" t="s">
        <v>20</v>
      </c>
      <c r="H172" t="s">
        <v>152</v>
      </c>
      <c r="I172" s="6">
        <v>87702.65</v>
      </c>
    </row>
    <row r="173" spans="5:9" x14ac:dyDescent="0.25">
      <c r="E173">
        <v>10166</v>
      </c>
      <c r="F173" s="2">
        <v>42014.671851851854</v>
      </c>
      <c r="G173" t="s">
        <v>15</v>
      </c>
      <c r="H173" t="s">
        <v>153</v>
      </c>
      <c r="I173" s="6">
        <v>9953.73</v>
      </c>
    </row>
    <row r="174" spans="5:9" x14ac:dyDescent="0.25">
      <c r="E174">
        <v>10167</v>
      </c>
      <c r="F174" s="2">
        <v>42309.72383101852</v>
      </c>
      <c r="G174" t="s">
        <v>7</v>
      </c>
      <c r="H174" t="s">
        <v>12</v>
      </c>
      <c r="I174" s="6">
        <v>34394.47</v>
      </c>
    </row>
    <row r="175" spans="5:9" x14ac:dyDescent="0.25">
      <c r="E175">
        <v>10168</v>
      </c>
      <c r="F175" s="2">
        <v>42278.423321759263</v>
      </c>
      <c r="G175" t="s">
        <v>7</v>
      </c>
      <c r="H175" t="s">
        <v>67</v>
      </c>
      <c r="I175" s="6">
        <v>44224.53</v>
      </c>
    </row>
    <row r="176" spans="5:9" x14ac:dyDescent="0.25">
      <c r="E176">
        <v>10169</v>
      </c>
      <c r="F176" s="2">
        <v>42053.289826388886</v>
      </c>
      <c r="G176" t="s">
        <v>29</v>
      </c>
      <c r="H176" t="s">
        <v>65</v>
      </c>
      <c r="I176" s="6">
        <v>13227.97</v>
      </c>
    </row>
    <row r="177" spans="5:9" x14ac:dyDescent="0.25">
      <c r="E177">
        <v>10170</v>
      </c>
      <c r="F177" s="2">
        <v>42205.134687500002</v>
      </c>
      <c r="G177" t="s">
        <v>13</v>
      </c>
      <c r="H177" t="s">
        <v>24</v>
      </c>
      <c r="I177" s="6">
        <v>3653.83</v>
      </c>
    </row>
    <row r="178" spans="5:9" x14ac:dyDescent="0.25">
      <c r="E178">
        <v>10171</v>
      </c>
      <c r="F178" s="2">
        <v>42235.853136574071</v>
      </c>
      <c r="G178" t="s">
        <v>20</v>
      </c>
      <c r="H178" t="s">
        <v>154</v>
      </c>
      <c r="I178" s="6">
        <v>98239.09</v>
      </c>
    </row>
    <row r="179" spans="5:9" x14ac:dyDescent="0.25">
      <c r="E179">
        <v>10172</v>
      </c>
      <c r="F179" s="2">
        <v>42168.68167824074</v>
      </c>
      <c r="G179" t="s">
        <v>5</v>
      </c>
      <c r="H179" t="s">
        <v>155</v>
      </c>
      <c r="I179" s="6">
        <v>28037.18</v>
      </c>
    </row>
    <row r="180" spans="5:9" x14ac:dyDescent="0.25">
      <c r="E180">
        <v>10173</v>
      </c>
      <c r="F180" s="2">
        <v>42171.761307870373</v>
      </c>
      <c r="G180" t="s">
        <v>5</v>
      </c>
      <c r="H180" t="s">
        <v>80</v>
      </c>
      <c r="I180" s="6">
        <v>88155.96</v>
      </c>
    </row>
    <row r="181" spans="5:9" x14ac:dyDescent="0.25">
      <c r="E181">
        <v>10174</v>
      </c>
      <c r="F181" s="2">
        <v>42256.295613425929</v>
      </c>
      <c r="G181" t="s">
        <v>29</v>
      </c>
      <c r="H181" t="s">
        <v>115</v>
      </c>
      <c r="I181" s="6">
        <v>57506.07</v>
      </c>
    </row>
    <row r="182" spans="5:9" x14ac:dyDescent="0.25">
      <c r="E182">
        <v>10175</v>
      </c>
      <c r="F182" s="2">
        <v>42012.030844907407</v>
      </c>
      <c r="G182" t="s">
        <v>45</v>
      </c>
      <c r="H182" t="s">
        <v>156</v>
      </c>
      <c r="I182" s="6">
        <v>78980.649999999994</v>
      </c>
    </row>
    <row r="183" spans="5:9" x14ac:dyDescent="0.25">
      <c r="E183">
        <v>10176</v>
      </c>
      <c r="F183" s="2">
        <v>42364.742118055554</v>
      </c>
      <c r="G183" t="s">
        <v>26</v>
      </c>
      <c r="H183" t="s">
        <v>157</v>
      </c>
      <c r="I183" s="6">
        <v>86106.63</v>
      </c>
    </row>
    <row r="184" spans="5:9" x14ac:dyDescent="0.25">
      <c r="E184">
        <v>10177</v>
      </c>
      <c r="F184" s="2">
        <v>42357.362083333333</v>
      </c>
      <c r="G184" t="s">
        <v>20</v>
      </c>
      <c r="H184" t="s">
        <v>158</v>
      </c>
      <c r="I184" s="6">
        <v>73090.58</v>
      </c>
    </row>
    <row r="185" spans="5:9" x14ac:dyDescent="0.25">
      <c r="E185">
        <v>10178</v>
      </c>
      <c r="F185" s="2">
        <v>42123.773877314816</v>
      </c>
      <c r="G185" t="s">
        <v>40</v>
      </c>
      <c r="H185" t="s">
        <v>159</v>
      </c>
      <c r="I185" s="6">
        <v>40496.089999999997</v>
      </c>
    </row>
    <row r="186" spans="5:9" x14ac:dyDescent="0.25">
      <c r="E186">
        <v>10179</v>
      </c>
      <c r="F186" s="2">
        <v>42083.867523148147</v>
      </c>
      <c r="G186" t="s">
        <v>23</v>
      </c>
      <c r="H186" t="s">
        <v>160</v>
      </c>
      <c r="I186" s="6">
        <v>95430.8</v>
      </c>
    </row>
    <row r="187" spans="5:9" x14ac:dyDescent="0.25">
      <c r="E187">
        <v>10180</v>
      </c>
      <c r="F187" s="2">
        <v>42063.014884259261</v>
      </c>
      <c r="G187" t="s">
        <v>29</v>
      </c>
      <c r="H187" t="s">
        <v>161</v>
      </c>
      <c r="I187" s="6">
        <v>32740.46</v>
      </c>
    </row>
    <row r="188" spans="5:9" x14ac:dyDescent="0.25">
      <c r="E188">
        <v>10181</v>
      </c>
      <c r="F188" s="2">
        <v>42207.56113425926</v>
      </c>
      <c r="G188" t="s">
        <v>11</v>
      </c>
      <c r="H188" t="s">
        <v>162</v>
      </c>
      <c r="I188" s="6">
        <v>69232.63</v>
      </c>
    </row>
    <row r="189" spans="5:9" x14ac:dyDescent="0.25">
      <c r="E189">
        <v>10182</v>
      </c>
      <c r="F189" s="2">
        <v>42322.786574074074</v>
      </c>
      <c r="G189" t="s">
        <v>23</v>
      </c>
      <c r="H189" t="s">
        <v>103</v>
      </c>
      <c r="I189" s="6">
        <v>6833.71</v>
      </c>
    </row>
    <row r="190" spans="5:9" x14ac:dyDescent="0.25">
      <c r="E190">
        <v>10183</v>
      </c>
      <c r="F190" s="2">
        <v>42160.836041666669</v>
      </c>
      <c r="G190" t="s">
        <v>5</v>
      </c>
      <c r="H190" t="s">
        <v>163</v>
      </c>
      <c r="I190" s="6">
        <v>99604.64</v>
      </c>
    </row>
    <row r="191" spans="5:9" x14ac:dyDescent="0.25">
      <c r="E191">
        <v>10184</v>
      </c>
      <c r="F191" s="2">
        <v>42172.350162037037</v>
      </c>
      <c r="G191" t="s">
        <v>66</v>
      </c>
      <c r="H191" t="s">
        <v>152</v>
      </c>
      <c r="I191" s="6">
        <v>59905</v>
      </c>
    </row>
    <row r="192" spans="5:9" x14ac:dyDescent="0.25">
      <c r="E192">
        <v>10185</v>
      </c>
      <c r="F192" s="2">
        <v>42151.985185185185</v>
      </c>
      <c r="G192" t="s">
        <v>35</v>
      </c>
      <c r="H192" t="s">
        <v>164</v>
      </c>
      <c r="I192" s="6">
        <v>20315.599999999999</v>
      </c>
    </row>
    <row r="193" spans="5:9" x14ac:dyDescent="0.25">
      <c r="E193">
        <v>10186</v>
      </c>
      <c r="F193" s="2">
        <v>42256.632071759261</v>
      </c>
      <c r="G193" t="s">
        <v>20</v>
      </c>
      <c r="H193" t="s">
        <v>165</v>
      </c>
      <c r="I193" s="6">
        <v>73228.59</v>
      </c>
    </row>
    <row r="194" spans="5:9" x14ac:dyDescent="0.25">
      <c r="E194">
        <v>10187</v>
      </c>
      <c r="F194" s="2">
        <v>42311.420960648145</v>
      </c>
      <c r="G194" t="s">
        <v>20</v>
      </c>
      <c r="H194" t="s">
        <v>166</v>
      </c>
      <c r="I194" s="6">
        <v>19919.45</v>
      </c>
    </row>
    <row r="195" spans="5:9" x14ac:dyDescent="0.25">
      <c r="E195">
        <v>10188</v>
      </c>
      <c r="F195" s="2">
        <v>42361.497071759259</v>
      </c>
      <c r="G195" t="s">
        <v>15</v>
      </c>
      <c r="H195" t="s">
        <v>167</v>
      </c>
      <c r="I195" s="6">
        <v>47430.99</v>
      </c>
    </row>
    <row r="196" spans="5:9" x14ac:dyDescent="0.25">
      <c r="E196">
        <v>10189</v>
      </c>
      <c r="F196" s="2">
        <v>42333.170324074075</v>
      </c>
      <c r="G196" t="s">
        <v>5</v>
      </c>
      <c r="H196" t="s">
        <v>164</v>
      </c>
      <c r="I196" s="6">
        <v>40287.870000000003</v>
      </c>
    </row>
    <row r="197" spans="5:9" x14ac:dyDescent="0.25">
      <c r="E197">
        <v>10190</v>
      </c>
      <c r="F197" s="2">
        <v>42005.96402777778</v>
      </c>
      <c r="G197" t="s">
        <v>40</v>
      </c>
      <c r="H197" t="s">
        <v>122</v>
      </c>
      <c r="I197" s="6">
        <v>86129.63</v>
      </c>
    </row>
    <row r="198" spans="5:9" x14ac:dyDescent="0.25">
      <c r="E198">
        <v>10191</v>
      </c>
      <c r="F198" s="2">
        <v>42354.061157407406</v>
      </c>
      <c r="G198" t="s">
        <v>26</v>
      </c>
      <c r="H198" t="s">
        <v>168</v>
      </c>
      <c r="I198" s="6">
        <v>51398.98</v>
      </c>
    </row>
    <row r="199" spans="5:9" x14ac:dyDescent="0.25">
      <c r="E199">
        <v>10192</v>
      </c>
      <c r="F199" s="2">
        <v>42062.26358796296</v>
      </c>
      <c r="G199" t="s">
        <v>38</v>
      </c>
      <c r="H199" t="s">
        <v>169</v>
      </c>
      <c r="I199" s="6">
        <v>93942.7</v>
      </c>
    </row>
    <row r="200" spans="5:9" x14ac:dyDescent="0.25">
      <c r="E200">
        <v>10193</v>
      </c>
      <c r="F200" s="2">
        <v>42200.719976851855</v>
      </c>
      <c r="G200" t="s">
        <v>61</v>
      </c>
      <c r="H200" t="s">
        <v>170</v>
      </c>
      <c r="I200" s="6">
        <v>57744.91</v>
      </c>
    </row>
    <row r="201" spans="5:9" x14ac:dyDescent="0.25">
      <c r="E201">
        <v>10194</v>
      </c>
      <c r="F201" s="2">
        <v>42264.27140046296</v>
      </c>
      <c r="G201" t="s">
        <v>40</v>
      </c>
      <c r="H201" t="s">
        <v>81</v>
      </c>
      <c r="I201" s="6">
        <v>24068.81</v>
      </c>
    </row>
    <row r="202" spans="5:9" x14ac:dyDescent="0.25">
      <c r="E202">
        <v>10195</v>
      </c>
      <c r="F202" s="2">
        <v>42158.353344907409</v>
      </c>
      <c r="G202" t="s">
        <v>7</v>
      </c>
      <c r="H202" t="s">
        <v>31</v>
      </c>
      <c r="I202" s="6">
        <v>16817.849999999999</v>
      </c>
    </row>
    <row r="203" spans="5:9" x14ac:dyDescent="0.25">
      <c r="E203">
        <v>10196</v>
      </c>
      <c r="F203" s="2">
        <v>42206.888796296298</v>
      </c>
      <c r="G203" t="s">
        <v>66</v>
      </c>
      <c r="H203" t="s">
        <v>171</v>
      </c>
      <c r="I203" s="6">
        <v>3831</v>
      </c>
    </row>
    <row r="204" spans="5:9" x14ac:dyDescent="0.25">
      <c r="E204">
        <v>10197</v>
      </c>
      <c r="F204" s="2">
        <v>42074.874212962961</v>
      </c>
      <c r="G204" t="s">
        <v>29</v>
      </c>
      <c r="H204" t="s">
        <v>172</v>
      </c>
      <c r="I204" s="6">
        <v>29750.9</v>
      </c>
    </row>
    <row r="205" spans="5:9" x14ac:dyDescent="0.25">
      <c r="E205">
        <v>10198</v>
      </c>
      <c r="F205" s="2">
        <v>42281.239074074074</v>
      </c>
      <c r="G205" t="s">
        <v>13</v>
      </c>
      <c r="H205" t="s">
        <v>173</v>
      </c>
      <c r="I205" s="6">
        <v>6742.48</v>
      </c>
    </row>
    <row r="206" spans="5:9" x14ac:dyDescent="0.25">
      <c r="E206">
        <v>10199</v>
      </c>
      <c r="F206" s="2">
        <v>42030.84474537037</v>
      </c>
      <c r="G206" t="s">
        <v>17</v>
      </c>
      <c r="H206" t="s">
        <v>164</v>
      </c>
      <c r="I206" s="6">
        <v>99744.87</v>
      </c>
    </row>
    <row r="207" spans="5:9" x14ac:dyDescent="0.25">
      <c r="E207">
        <v>10200</v>
      </c>
      <c r="F207" s="2">
        <v>42342.320231481484</v>
      </c>
      <c r="G207" t="s">
        <v>40</v>
      </c>
      <c r="H207" t="s">
        <v>174</v>
      </c>
      <c r="I207" s="6">
        <v>63682.31</v>
      </c>
    </row>
    <row r="208" spans="5:9" x14ac:dyDescent="0.25">
      <c r="E208">
        <v>10201</v>
      </c>
      <c r="F208" s="2">
        <v>42101.101307870369</v>
      </c>
      <c r="G208" t="s">
        <v>9</v>
      </c>
      <c r="H208" t="s">
        <v>146</v>
      </c>
      <c r="I208" s="6">
        <v>5686.4</v>
      </c>
    </row>
    <row r="209" spans="5:9" x14ac:dyDescent="0.25">
      <c r="E209">
        <v>10202</v>
      </c>
      <c r="F209" s="2">
        <v>42080.640439814815</v>
      </c>
      <c r="G209" t="s">
        <v>17</v>
      </c>
      <c r="H209" t="s">
        <v>175</v>
      </c>
      <c r="I209" s="6">
        <v>13715.5</v>
      </c>
    </row>
    <row r="210" spans="5:9" x14ac:dyDescent="0.25">
      <c r="E210">
        <v>10203</v>
      </c>
      <c r="F210" s="2">
        <v>42317.394074074073</v>
      </c>
      <c r="G210" t="s">
        <v>35</v>
      </c>
      <c r="H210" t="s">
        <v>176</v>
      </c>
      <c r="I210" s="6">
        <v>85142.37</v>
      </c>
    </row>
    <row r="211" spans="5:9" x14ac:dyDescent="0.25">
      <c r="E211">
        <v>10204</v>
      </c>
      <c r="F211" s="2">
        <v>42320.52511574074</v>
      </c>
      <c r="G211" t="s">
        <v>20</v>
      </c>
      <c r="H211" t="s">
        <v>27</v>
      </c>
      <c r="I211" s="6">
        <v>64317.94</v>
      </c>
    </row>
    <row r="212" spans="5:9" x14ac:dyDescent="0.25">
      <c r="E212">
        <v>10205</v>
      </c>
      <c r="F212" s="2">
        <v>42137.448344907411</v>
      </c>
      <c r="G212" t="s">
        <v>45</v>
      </c>
      <c r="H212" t="s">
        <v>83</v>
      </c>
      <c r="I212" s="6">
        <v>59646.45</v>
      </c>
    </row>
    <row r="213" spans="5:9" x14ac:dyDescent="0.25">
      <c r="E213">
        <v>10206</v>
      </c>
      <c r="F213" s="2">
        <v>42331.425324074073</v>
      </c>
      <c r="G213" t="s">
        <v>29</v>
      </c>
      <c r="H213" t="s">
        <v>177</v>
      </c>
      <c r="I213" s="6">
        <v>35522.21</v>
      </c>
    </row>
    <row r="214" spans="5:9" x14ac:dyDescent="0.25">
      <c r="E214">
        <v>10207</v>
      </c>
      <c r="F214" s="2">
        <v>42211.965486111112</v>
      </c>
      <c r="G214" t="s">
        <v>52</v>
      </c>
      <c r="H214" t="s">
        <v>178</v>
      </c>
      <c r="I214" s="6">
        <v>49203.3</v>
      </c>
    </row>
    <row r="215" spans="5:9" x14ac:dyDescent="0.25">
      <c r="E215">
        <v>10208</v>
      </c>
      <c r="F215" s="2">
        <v>42170.725254629629</v>
      </c>
      <c r="G215" t="s">
        <v>61</v>
      </c>
      <c r="H215" t="s">
        <v>179</v>
      </c>
      <c r="I215" s="6">
        <v>49344.81</v>
      </c>
    </row>
    <row r="216" spans="5:9" x14ac:dyDescent="0.25">
      <c r="E216">
        <v>10209</v>
      </c>
      <c r="F216" s="2">
        <v>42309.134085648147</v>
      </c>
      <c r="G216" t="s">
        <v>7</v>
      </c>
      <c r="H216" t="s">
        <v>92</v>
      </c>
      <c r="I216" s="6">
        <v>47423.55</v>
      </c>
    </row>
    <row r="217" spans="5:9" x14ac:dyDescent="0.25">
      <c r="E217">
        <v>10210</v>
      </c>
      <c r="F217" s="2">
        <v>42186.803749999999</v>
      </c>
      <c r="G217" t="s">
        <v>52</v>
      </c>
      <c r="H217" t="s">
        <v>180</v>
      </c>
      <c r="I217" s="6">
        <v>6402.9</v>
      </c>
    </row>
    <row r="218" spans="5:9" x14ac:dyDescent="0.25">
      <c r="E218">
        <v>10211</v>
      </c>
      <c r="F218" s="2">
        <v>42261.528379629628</v>
      </c>
      <c r="G218" t="s">
        <v>11</v>
      </c>
      <c r="H218" t="s">
        <v>181</v>
      </c>
      <c r="I218" s="6">
        <v>80576.63</v>
      </c>
    </row>
    <row r="219" spans="5:9" x14ac:dyDescent="0.25">
      <c r="E219">
        <v>10212</v>
      </c>
      <c r="F219" s="2">
        <v>42220.998935185184</v>
      </c>
      <c r="G219" t="s">
        <v>23</v>
      </c>
      <c r="H219" t="s">
        <v>182</v>
      </c>
      <c r="I219" s="6">
        <v>41875.9</v>
      </c>
    </row>
    <row r="220" spans="5:9" x14ac:dyDescent="0.25">
      <c r="E220">
        <v>10213</v>
      </c>
      <c r="F220" s="2">
        <v>42300.559791666667</v>
      </c>
      <c r="G220" t="s">
        <v>35</v>
      </c>
      <c r="H220" t="s">
        <v>183</v>
      </c>
      <c r="I220" s="6">
        <v>79343.289999999994</v>
      </c>
    </row>
    <row r="221" spans="5:9" x14ac:dyDescent="0.25">
      <c r="E221">
        <v>10214</v>
      </c>
      <c r="F221" s="2">
        <v>42250.655798611115</v>
      </c>
      <c r="G221" t="s">
        <v>40</v>
      </c>
      <c r="H221" t="s">
        <v>184</v>
      </c>
      <c r="I221" s="6">
        <v>58990.99</v>
      </c>
    </row>
    <row r="222" spans="5:9" x14ac:dyDescent="0.25">
      <c r="E222">
        <v>10215</v>
      </c>
      <c r="F222" s="2">
        <v>42298.591145833336</v>
      </c>
      <c r="G222" t="s">
        <v>38</v>
      </c>
      <c r="H222" t="s">
        <v>185</v>
      </c>
      <c r="I222" s="6">
        <v>64364.31</v>
      </c>
    </row>
    <row r="223" spans="5:9" x14ac:dyDescent="0.25">
      <c r="E223">
        <v>10216</v>
      </c>
      <c r="F223" s="2">
        <v>42152.261435185188</v>
      </c>
      <c r="G223" t="s">
        <v>66</v>
      </c>
      <c r="H223" t="s">
        <v>93</v>
      </c>
      <c r="I223" s="6">
        <v>12183.09</v>
      </c>
    </row>
    <row r="224" spans="5:9" x14ac:dyDescent="0.25">
      <c r="E224">
        <v>10217</v>
      </c>
      <c r="F224" s="2">
        <v>42071.718518518515</v>
      </c>
      <c r="G224" t="s">
        <v>11</v>
      </c>
      <c r="H224" t="s">
        <v>186</v>
      </c>
      <c r="I224" s="6">
        <v>31802.11</v>
      </c>
    </row>
    <row r="225" spans="5:9" x14ac:dyDescent="0.25">
      <c r="E225">
        <v>10218</v>
      </c>
      <c r="F225" s="2">
        <v>42028.006898148145</v>
      </c>
      <c r="G225" t="s">
        <v>35</v>
      </c>
      <c r="H225" t="s">
        <v>48</v>
      </c>
      <c r="I225" s="6">
        <v>61175.27</v>
      </c>
    </row>
    <row r="226" spans="5:9" x14ac:dyDescent="0.25">
      <c r="E226">
        <v>10219</v>
      </c>
      <c r="F226" s="2">
        <v>42048.839895833335</v>
      </c>
      <c r="G226" t="s">
        <v>11</v>
      </c>
      <c r="H226" t="s">
        <v>152</v>
      </c>
      <c r="I226" s="6">
        <v>79728.38</v>
      </c>
    </row>
    <row r="227" spans="5:9" x14ac:dyDescent="0.25">
      <c r="E227">
        <v>10220</v>
      </c>
      <c r="F227" s="2">
        <v>42296.840613425928</v>
      </c>
      <c r="G227" t="s">
        <v>9</v>
      </c>
      <c r="H227" t="s">
        <v>187</v>
      </c>
      <c r="I227" s="6">
        <v>48209.75</v>
      </c>
    </row>
    <row r="228" spans="5:9" x14ac:dyDescent="0.25">
      <c r="E228">
        <v>10221</v>
      </c>
      <c r="F228" s="2">
        <v>42270.705335648148</v>
      </c>
      <c r="G228" t="s">
        <v>17</v>
      </c>
      <c r="H228" t="s">
        <v>188</v>
      </c>
      <c r="I228" s="6">
        <v>1699.21</v>
      </c>
    </row>
    <row r="229" spans="5:9" x14ac:dyDescent="0.25">
      <c r="E229">
        <v>10222</v>
      </c>
      <c r="F229" s="2">
        <v>42267.943611111114</v>
      </c>
      <c r="G229" t="s">
        <v>5</v>
      </c>
      <c r="H229" t="s">
        <v>189</v>
      </c>
      <c r="I229" s="6">
        <v>88786.47</v>
      </c>
    </row>
    <row r="230" spans="5:9" x14ac:dyDescent="0.25">
      <c r="E230">
        <v>10223</v>
      </c>
      <c r="F230" s="2">
        <v>42322.211076388892</v>
      </c>
      <c r="G230" t="s">
        <v>52</v>
      </c>
      <c r="H230" t="s">
        <v>190</v>
      </c>
      <c r="I230" s="6">
        <v>87089.919999999998</v>
      </c>
    </row>
    <row r="231" spans="5:9" x14ac:dyDescent="0.25">
      <c r="E231">
        <v>10224</v>
      </c>
      <c r="F231" s="2">
        <v>42024.640324074076</v>
      </c>
      <c r="G231" t="s">
        <v>61</v>
      </c>
      <c r="H231" t="s">
        <v>139</v>
      </c>
      <c r="I231" s="6">
        <v>96063.05</v>
      </c>
    </row>
    <row r="232" spans="5:9" x14ac:dyDescent="0.25">
      <c r="E232">
        <v>10225</v>
      </c>
      <c r="F232" s="2">
        <v>42096.952824074076</v>
      </c>
      <c r="G232" t="s">
        <v>29</v>
      </c>
      <c r="H232" t="s">
        <v>165</v>
      </c>
      <c r="I232" s="6">
        <v>58424.29</v>
      </c>
    </row>
    <row r="233" spans="5:9" x14ac:dyDescent="0.25">
      <c r="E233">
        <v>10226</v>
      </c>
      <c r="F233" s="2">
        <v>42014.241527777776</v>
      </c>
      <c r="G233" t="s">
        <v>61</v>
      </c>
      <c r="H233" t="s">
        <v>132</v>
      </c>
      <c r="I233" s="6">
        <v>92530.880000000005</v>
      </c>
    </row>
    <row r="234" spans="5:9" x14ac:dyDescent="0.25">
      <c r="E234">
        <v>10227</v>
      </c>
      <c r="F234" s="2">
        <v>42310.725324074076</v>
      </c>
      <c r="G234" t="s">
        <v>26</v>
      </c>
      <c r="H234" t="s">
        <v>191</v>
      </c>
      <c r="I234" s="6">
        <v>31142.19</v>
      </c>
    </row>
    <row r="235" spans="5:9" x14ac:dyDescent="0.25">
      <c r="E235">
        <v>10228</v>
      </c>
      <c r="F235" s="2">
        <v>42102.441076388888</v>
      </c>
      <c r="G235" t="s">
        <v>52</v>
      </c>
      <c r="H235" t="s">
        <v>31</v>
      </c>
      <c r="I235" s="6">
        <v>98439.56</v>
      </c>
    </row>
    <row r="236" spans="5:9" x14ac:dyDescent="0.25">
      <c r="E236">
        <v>10229</v>
      </c>
      <c r="F236" s="2">
        <v>42075.875092592592</v>
      </c>
      <c r="G236" t="s">
        <v>38</v>
      </c>
      <c r="H236" t="s">
        <v>192</v>
      </c>
      <c r="I236" s="6">
        <v>33588.519999999997</v>
      </c>
    </row>
    <row r="237" spans="5:9" x14ac:dyDescent="0.25">
      <c r="E237">
        <v>10230</v>
      </c>
      <c r="F237" s="2">
        <v>42159.768993055557</v>
      </c>
      <c r="G237" t="s">
        <v>26</v>
      </c>
      <c r="H237" t="s">
        <v>193</v>
      </c>
      <c r="I237" s="6">
        <v>14468.98</v>
      </c>
    </row>
    <row r="238" spans="5:9" x14ac:dyDescent="0.25">
      <c r="E238">
        <v>10231</v>
      </c>
      <c r="F238" s="2">
        <v>42304.578634259262</v>
      </c>
      <c r="G238" t="s">
        <v>45</v>
      </c>
      <c r="H238" t="s">
        <v>194</v>
      </c>
      <c r="I238" s="6">
        <v>91738.94</v>
      </c>
    </row>
    <row r="239" spans="5:9" x14ac:dyDescent="0.25">
      <c r="E239">
        <v>10232</v>
      </c>
      <c r="F239" s="2">
        <v>42043.957071759258</v>
      </c>
      <c r="G239" t="s">
        <v>52</v>
      </c>
      <c r="H239" t="s">
        <v>195</v>
      </c>
      <c r="I239" s="6">
        <v>71479.899999999994</v>
      </c>
    </row>
    <row r="240" spans="5:9" x14ac:dyDescent="0.25">
      <c r="E240">
        <v>10233</v>
      </c>
      <c r="F240" s="2">
        <v>42033.090486111112</v>
      </c>
      <c r="G240" t="s">
        <v>5</v>
      </c>
      <c r="H240" t="s">
        <v>159</v>
      </c>
      <c r="I240" s="6">
        <v>72730.559999999998</v>
      </c>
    </row>
    <row r="241" spans="5:9" x14ac:dyDescent="0.25">
      <c r="E241">
        <v>10234</v>
      </c>
      <c r="F241" s="2">
        <v>42079.133738425924</v>
      </c>
      <c r="G241" t="s">
        <v>13</v>
      </c>
      <c r="H241" t="s">
        <v>106</v>
      </c>
      <c r="I241" s="6">
        <v>51325.85</v>
      </c>
    </row>
    <row r="242" spans="5:9" x14ac:dyDescent="0.25">
      <c r="E242">
        <v>10235</v>
      </c>
      <c r="F242" s="2">
        <v>42078.232361111113</v>
      </c>
      <c r="G242" t="s">
        <v>13</v>
      </c>
      <c r="H242" t="s">
        <v>196</v>
      </c>
      <c r="I242" s="6">
        <v>33631.01</v>
      </c>
    </row>
    <row r="243" spans="5:9" x14ac:dyDescent="0.25">
      <c r="E243">
        <v>10236</v>
      </c>
      <c r="F243" s="2">
        <v>42117.427453703705</v>
      </c>
      <c r="G243" t="s">
        <v>7</v>
      </c>
      <c r="H243" t="s">
        <v>197</v>
      </c>
      <c r="I243" s="6">
        <v>26331.58</v>
      </c>
    </row>
    <row r="244" spans="5:9" x14ac:dyDescent="0.25">
      <c r="E244">
        <v>10237</v>
      </c>
      <c r="F244" s="2">
        <v>42152.436284722222</v>
      </c>
      <c r="G244" t="s">
        <v>61</v>
      </c>
      <c r="H244" t="s">
        <v>59</v>
      </c>
      <c r="I244" s="6">
        <v>67887.17</v>
      </c>
    </row>
    <row r="245" spans="5:9" x14ac:dyDescent="0.25">
      <c r="E245">
        <v>10238</v>
      </c>
      <c r="F245" s="2">
        <v>42032.453449074077</v>
      </c>
      <c r="G245" t="s">
        <v>52</v>
      </c>
      <c r="H245" t="s">
        <v>198</v>
      </c>
      <c r="I245" s="6">
        <v>71003.03</v>
      </c>
    </row>
    <row r="246" spans="5:9" x14ac:dyDescent="0.25">
      <c r="E246">
        <v>10239</v>
      </c>
      <c r="F246" s="2">
        <v>42068.855902777781</v>
      </c>
      <c r="G246" t="s">
        <v>11</v>
      </c>
      <c r="H246" t="s">
        <v>199</v>
      </c>
      <c r="I246" s="6">
        <v>20306.900000000001</v>
      </c>
    </row>
    <row r="247" spans="5:9" x14ac:dyDescent="0.25">
      <c r="E247">
        <v>10240</v>
      </c>
      <c r="F247" s="2">
        <v>42208.392997685187</v>
      </c>
      <c r="G247" t="s">
        <v>45</v>
      </c>
      <c r="H247" t="s">
        <v>200</v>
      </c>
      <c r="I247" s="6">
        <v>75274.23</v>
      </c>
    </row>
    <row r="248" spans="5:9" x14ac:dyDescent="0.25">
      <c r="E248">
        <v>10241</v>
      </c>
      <c r="F248" s="2">
        <v>42170.149212962962</v>
      </c>
      <c r="G248" t="s">
        <v>11</v>
      </c>
      <c r="H248" t="s">
        <v>151</v>
      </c>
      <c r="I248" s="6">
        <v>97532.14</v>
      </c>
    </row>
    <row r="249" spans="5:9" x14ac:dyDescent="0.25">
      <c r="E249">
        <v>10242</v>
      </c>
      <c r="F249" s="2">
        <v>42325.558576388888</v>
      </c>
      <c r="G249" t="s">
        <v>23</v>
      </c>
      <c r="H249" t="s">
        <v>112</v>
      </c>
      <c r="I249" s="6">
        <v>83291.679999999993</v>
      </c>
    </row>
    <row r="250" spans="5:9" x14ac:dyDescent="0.25">
      <c r="E250">
        <v>10243</v>
      </c>
      <c r="F250" s="2">
        <v>42141.338900462964</v>
      </c>
      <c r="G250" t="s">
        <v>23</v>
      </c>
      <c r="H250" t="s">
        <v>101</v>
      </c>
      <c r="I250" s="6">
        <v>92224.31</v>
      </c>
    </row>
    <row r="251" spans="5:9" x14ac:dyDescent="0.25">
      <c r="E251">
        <v>10244</v>
      </c>
      <c r="F251" s="2">
        <v>42163.588252314818</v>
      </c>
      <c r="G251" t="s">
        <v>45</v>
      </c>
      <c r="H251" t="s">
        <v>201</v>
      </c>
      <c r="I251" s="6">
        <v>47580.08</v>
      </c>
    </row>
    <row r="252" spans="5:9" x14ac:dyDescent="0.25">
      <c r="E252">
        <v>10245</v>
      </c>
      <c r="F252" s="2">
        <v>42281.839502314811</v>
      </c>
      <c r="G252" t="s">
        <v>15</v>
      </c>
      <c r="H252" t="s">
        <v>115</v>
      </c>
      <c r="I252" s="6">
        <v>82672.45</v>
      </c>
    </row>
    <row r="253" spans="5:9" x14ac:dyDescent="0.25">
      <c r="E253">
        <v>10246</v>
      </c>
      <c r="F253" s="2">
        <v>42305.965914351851</v>
      </c>
      <c r="G253" t="s">
        <v>23</v>
      </c>
      <c r="H253" t="s">
        <v>154</v>
      </c>
      <c r="I253" s="6">
        <v>97669.18</v>
      </c>
    </row>
    <row r="254" spans="5:9" x14ac:dyDescent="0.25">
      <c r="E254">
        <v>10247</v>
      </c>
      <c r="F254" s="2">
        <v>42286.89806712963</v>
      </c>
      <c r="G254" t="s">
        <v>7</v>
      </c>
      <c r="H254" t="s">
        <v>202</v>
      </c>
      <c r="I254" s="6">
        <v>38740.94</v>
      </c>
    </row>
    <row r="255" spans="5:9" x14ac:dyDescent="0.25">
      <c r="E255">
        <v>10248</v>
      </c>
      <c r="F255" s="2">
        <v>42117.056122685186</v>
      </c>
      <c r="G255" t="s">
        <v>38</v>
      </c>
      <c r="H255" t="s">
        <v>203</v>
      </c>
      <c r="I255" s="6">
        <v>70859.73</v>
      </c>
    </row>
    <row r="256" spans="5:9" x14ac:dyDescent="0.25">
      <c r="E256">
        <v>10249</v>
      </c>
      <c r="F256" s="2">
        <v>42115.652430555558</v>
      </c>
      <c r="G256" t="s">
        <v>17</v>
      </c>
      <c r="H256" t="s">
        <v>28</v>
      </c>
      <c r="I256" s="6">
        <v>39601.51</v>
      </c>
    </row>
    <row r="257" spans="5:9" x14ac:dyDescent="0.25">
      <c r="E257">
        <v>10250</v>
      </c>
      <c r="F257" s="2">
        <v>42329.222719907404</v>
      </c>
      <c r="G257" t="s">
        <v>40</v>
      </c>
      <c r="H257" t="s">
        <v>122</v>
      </c>
      <c r="I257" s="6">
        <v>28220.09</v>
      </c>
    </row>
    <row r="258" spans="5:9" x14ac:dyDescent="0.25">
      <c r="E258">
        <v>10251</v>
      </c>
      <c r="F258" s="2">
        <v>42248.221701388888</v>
      </c>
      <c r="G258" t="s">
        <v>9</v>
      </c>
      <c r="H258" t="s">
        <v>159</v>
      </c>
      <c r="I258" s="6">
        <v>42474.36</v>
      </c>
    </row>
    <row r="259" spans="5:9" x14ac:dyDescent="0.25">
      <c r="E259">
        <v>10252</v>
      </c>
      <c r="F259" s="2">
        <v>42088.522604166668</v>
      </c>
      <c r="G259" t="s">
        <v>40</v>
      </c>
      <c r="H259" t="s">
        <v>204</v>
      </c>
      <c r="I259" s="6">
        <v>45679.11</v>
      </c>
    </row>
    <row r="260" spans="5:9" x14ac:dyDescent="0.25">
      <c r="E260">
        <v>10253</v>
      </c>
      <c r="F260" s="2">
        <v>42348.246724537035</v>
      </c>
      <c r="G260" t="s">
        <v>35</v>
      </c>
      <c r="H260" t="s">
        <v>205</v>
      </c>
      <c r="I260" s="6">
        <v>75983.839999999997</v>
      </c>
    </row>
    <row r="261" spans="5:9" x14ac:dyDescent="0.25">
      <c r="E261">
        <v>10254</v>
      </c>
      <c r="F261" s="2">
        <v>42029.56355324074</v>
      </c>
      <c r="G261" t="s">
        <v>7</v>
      </c>
      <c r="H261" t="s">
        <v>125</v>
      </c>
      <c r="I261" s="6">
        <v>30109.03</v>
      </c>
    </row>
    <row r="262" spans="5:9" x14ac:dyDescent="0.25">
      <c r="E262">
        <v>10255</v>
      </c>
      <c r="F262" s="2">
        <v>42311.213680555556</v>
      </c>
      <c r="G262" t="s">
        <v>26</v>
      </c>
      <c r="H262" t="s">
        <v>43</v>
      </c>
      <c r="I262" s="6">
        <v>47740.65</v>
      </c>
    </row>
    <row r="263" spans="5:9" x14ac:dyDescent="0.25">
      <c r="E263">
        <v>10256</v>
      </c>
      <c r="F263" s="2">
        <v>42013.605219907404</v>
      </c>
      <c r="G263" t="s">
        <v>17</v>
      </c>
      <c r="H263" t="s">
        <v>206</v>
      </c>
      <c r="I263" s="6">
        <v>31311.81</v>
      </c>
    </row>
    <row r="264" spans="5:9" x14ac:dyDescent="0.25">
      <c r="E264">
        <v>10257</v>
      </c>
      <c r="F264" s="2">
        <v>42336.390659722223</v>
      </c>
      <c r="G264" t="s">
        <v>40</v>
      </c>
      <c r="H264" t="s">
        <v>151</v>
      </c>
      <c r="I264" s="6">
        <v>2400.84</v>
      </c>
    </row>
    <row r="265" spans="5:9" x14ac:dyDescent="0.25">
      <c r="E265">
        <v>10258</v>
      </c>
      <c r="F265" s="2">
        <v>42300.707303240742</v>
      </c>
      <c r="G265" t="s">
        <v>15</v>
      </c>
      <c r="H265" t="s">
        <v>207</v>
      </c>
      <c r="I265" s="6">
        <v>49580.01</v>
      </c>
    </row>
    <row r="266" spans="5:9" x14ac:dyDescent="0.25">
      <c r="E266">
        <v>10259</v>
      </c>
      <c r="F266" s="2">
        <v>42107.148599537039</v>
      </c>
      <c r="G266" t="s">
        <v>9</v>
      </c>
      <c r="H266" t="s">
        <v>208</v>
      </c>
      <c r="I266" s="6">
        <v>73734.179999999993</v>
      </c>
    </row>
    <row r="267" spans="5:9" x14ac:dyDescent="0.25">
      <c r="E267">
        <v>10260</v>
      </c>
      <c r="F267" s="2">
        <v>42093.150810185187</v>
      </c>
      <c r="G267" t="s">
        <v>17</v>
      </c>
      <c r="H267" t="s">
        <v>209</v>
      </c>
      <c r="I267" s="6">
        <v>37677.360000000001</v>
      </c>
    </row>
    <row r="268" spans="5:9" x14ac:dyDescent="0.25">
      <c r="E268">
        <v>10261</v>
      </c>
      <c r="F268" s="2">
        <v>42340.909351851849</v>
      </c>
      <c r="G268" t="s">
        <v>40</v>
      </c>
      <c r="H268" t="s">
        <v>210</v>
      </c>
      <c r="I268" s="6">
        <v>65705</v>
      </c>
    </row>
    <row r="269" spans="5:9" x14ac:dyDescent="0.25">
      <c r="E269">
        <v>10262</v>
      </c>
      <c r="F269" s="2">
        <v>42044.311608796299</v>
      </c>
      <c r="G269" t="s">
        <v>45</v>
      </c>
      <c r="H269" t="s">
        <v>211</v>
      </c>
      <c r="I269" s="6">
        <v>22169.97</v>
      </c>
    </row>
    <row r="270" spans="5:9" x14ac:dyDescent="0.25">
      <c r="E270">
        <v>10263</v>
      </c>
      <c r="F270" s="2">
        <v>42363.976909722223</v>
      </c>
      <c r="G270" t="s">
        <v>9</v>
      </c>
      <c r="H270" t="s">
        <v>60</v>
      </c>
      <c r="I270" s="6">
        <v>48676.78</v>
      </c>
    </row>
    <row r="271" spans="5:9" x14ac:dyDescent="0.25">
      <c r="E271">
        <v>10264</v>
      </c>
      <c r="F271" s="2">
        <v>42132.565312500003</v>
      </c>
      <c r="G271" t="s">
        <v>5</v>
      </c>
      <c r="H271" t="s">
        <v>212</v>
      </c>
      <c r="I271" s="6">
        <v>35134.639999999999</v>
      </c>
    </row>
    <row r="272" spans="5:9" x14ac:dyDescent="0.25">
      <c r="E272">
        <v>10265</v>
      </c>
      <c r="F272" s="2">
        <v>42239.64366898148</v>
      </c>
      <c r="G272" t="s">
        <v>61</v>
      </c>
      <c r="H272" t="s">
        <v>46</v>
      </c>
      <c r="I272" s="6">
        <v>12468.87</v>
      </c>
    </row>
    <row r="273" spans="5:9" x14ac:dyDescent="0.25">
      <c r="E273">
        <v>10266</v>
      </c>
      <c r="F273" s="2">
        <v>42114.604398148149</v>
      </c>
      <c r="G273" t="s">
        <v>7</v>
      </c>
      <c r="H273" t="s">
        <v>181</v>
      </c>
      <c r="I273" s="6">
        <v>37009.550000000003</v>
      </c>
    </row>
    <row r="274" spans="5:9" x14ac:dyDescent="0.25">
      <c r="E274">
        <v>10267</v>
      </c>
      <c r="F274" s="2">
        <v>42227.081921296296</v>
      </c>
      <c r="G274" t="s">
        <v>29</v>
      </c>
      <c r="H274" t="s">
        <v>37</v>
      </c>
      <c r="I274" s="6">
        <v>55749.25</v>
      </c>
    </row>
    <row r="275" spans="5:9" x14ac:dyDescent="0.25">
      <c r="E275">
        <v>10268</v>
      </c>
      <c r="F275" s="2">
        <v>42037.713750000003</v>
      </c>
      <c r="G275" t="s">
        <v>45</v>
      </c>
      <c r="H275" t="s">
        <v>213</v>
      </c>
      <c r="I275" s="6">
        <v>53833.38</v>
      </c>
    </row>
    <row r="276" spans="5:9" x14ac:dyDescent="0.25">
      <c r="E276">
        <v>10269</v>
      </c>
      <c r="F276" s="2">
        <v>42282.825462962966</v>
      </c>
      <c r="G276" t="s">
        <v>26</v>
      </c>
      <c r="H276" t="s">
        <v>183</v>
      </c>
      <c r="I276" s="6">
        <v>42976.34</v>
      </c>
    </row>
    <row r="277" spans="5:9" x14ac:dyDescent="0.25">
      <c r="E277">
        <v>10270</v>
      </c>
      <c r="F277" s="2">
        <v>42259.152662037035</v>
      </c>
      <c r="G277" t="s">
        <v>11</v>
      </c>
      <c r="H277" t="s">
        <v>214</v>
      </c>
      <c r="I277" s="6">
        <v>4643.0600000000004</v>
      </c>
    </row>
    <row r="278" spans="5:9" x14ac:dyDescent="0.25">
      <c r="E278">
        <v>10271</v>
      </c>
      <c r="F278" s="2">
        <v>42151.075995370367</v>
      </c>
      <c r="G278" t="s">
        <v>35</v>
      </c>
      <c r="H278" t="s">
        <v>215</v>
      </c>
      <c r="I278" s="6">
        <v>41174.410000000003</v>
      </c>
    </row>
    <row r="279" spans="5:9" x14ac:dyDescent="0.25">
      <c r="E279">
        <v>10272</v>
      </c>
      <c r="F279" s="2">
        <v>42221.901319444441</v>
      </c>
      <c r="G279" t="s">
        <v>52</v>
      </c>
      <c r="H279" t="s">
        <v>151</v>
      </c>
      <c r="I279" s="6">
        <v>23346.82</v>
      </c>
    </row>
    <row r="280" spans="5:9" x14ac:dyDescent="0.25">
      <c r="E280">
        <v>10273</v>
      </c>
      <c r="F280" s="2">
        <v>42233.791608796295</v>
      </c>
      <c r="G280" t="s">
        <v>29</v>
      </c>
      <c r="H280" t="s">
        <v>57</v>
      </c>
      <c r="I280" s="6">
        <v>69618.2</v>
      </c>
    </row>
    <row r="281" spans="5:9" x14ac:dyDescent="0.25">
      <c r="E281">
        <v>10274</v>
      </c>
      <c r="F281" s="2">
        <v>42214.276550925926</v>
      </c>
      <c r="G281" t="s">
        <v>13</v>
      </c>
      <c r="H281" t="s">
        <v>216</v>
      </c>
      <c r="I281" s="6">
        <v>1843.53</v>
      </c>
    </row>
    <row r="282" spans="5:9" x14ac:dyDescent="0.25">
      <c r="E282">
        <v>10275</v>
      </c>
      <c r="F282" s="2">
        <v>42312.717037037037</v>
      </c>
      <c r="G282" t="s">
        <v>13</v>
      </c>
      <c r="H282" t="s">
        <v>46</v>
      </c>
      <c r="I282" s="6">
        <v>19868.03</v>
      </c>
    </row>
    <row r="283" spans="5:9" x14ac:dyDescent="0.25">
      <c r="E283">
        <v>10276</v>
      </c>
      <c r="F283" s="2">
        <v>42045.121006944442</v>
      </c>
      <c r="G283" t="s">
        <v>35</v>
      </c>
      <c r="H283" t="s">
        <v>217</v>
      </c>
      <c r="I283" s="6">
        <v>85603.24</v>
      </c>
    </row>
    <row r="284" spans="5:9" x14ac:dyDescent="0.25">
      <c r="E284">
        <v>10277</v>
      </c>
      <c r="F284" s="2">
        <v>42346.142048611109</v>
      </c>
      <c r="G284" t="s">
        <v>38</v>
      </c>
      <c r="H284" t="s">
        <v>132</v>
      </c>
      <c r="I284" s="6">
        <v>66916.56</v>
      </c>
    </row>
    <row r="285" spans="5:9" x14ac:dyDescent="0.25">
      <c r="E285">
        <v>10278</v>
      </c>
      <c r="F285" s="2">
        <v>42091.243356481478</v>
      </c>
      <c r="G285" t="s">
        <v>38</v>
      </c>
      <c r="H285" t="s">
        <v>91</v>
      </c>
      <c r="I285" s="6">
        <v>7514.67</v>
      </c>
    </row>
    <row r="286" spans="5:9" x14ac:dyDescent="0.25">
      <c r="E286">
        <v>10279</v>
      </c>
      <c r="F286" s="2">
        <v>42239.767962962964</v>
      </c>
      <c r="G286" t="s">
        <v>17</v>
      </c>
      <c r="H286" t="s">
        <v>57</v>
      </c>
      <c r="I286" s="6">
        <v>3023.13</v>
      </c>
    </row>
    <row r="287" spans="5:9" x14ac:dyDescent="0.25">
      <c r="E287">
        <v>10280</v>
      </c>
      <c r="F287" s="2">
        <v>42229.380185185182</v>
      </c>
      <c r="G287" t="s">
        <v>29</v>
      </c>
      <c r="H287" t="s">
        <v>218</v>
      </c>
      <c r="I287" s="6">
        <v>85252.21</v>
      </c>
    </row>
    <row r="288" spans="5:9" x14ac:dyDescent="0.25">
      <c r="E288">
        <v>10281</v>
      </c>
      <c r="F288" s="2">
        <v>42157.600393518522</v>
      </c>
      <c r="G288" t="s">
        <v>38</v>
      </c>
      <c r="H288" t="s">
        <v>219</v>
      </c>
      <c r="I288" s="6">
        <v>28480.73</v>
      </c>
    </row>
    <row r="289" spans="5:9" x14ac:dyDescent="0.25">
      <c r="E289">
        <v>10282</v>
      </c>
      <c r="F289" s="2">
        <v>42025.141250000001</v>
      </c>
      <c r="G289" t="s">
        <v>17</v>
      </c>
      <c r="H289" t="s">
        <v>186</v>
      </c>
      <c r="I289" s="6">
        <v>90475.86</v>
      </c>
    </row>
    <row r="290" spans="5:9" x14ac:dyDescent="0.25">
      <c r="E290">
        <v>10283</v>
      </c>
      <c r="F290" s="2">
        <v>42209.98537037037</v>
      </c>
      <c r="G290" t="s">
        <v>7</v>
      </c>
      <c r="H290" t="s">
        <v>220</v>
      </c>
      <c r="I290" s="6">
        <v>3492.97</v>
      </c>
    </row>
    <row r="291" spans="5:9" x14ac:dyDescent="0.25">
      <c r="E291">
        <v>10284</v>
      </c>
      <c r="F291" s="2">
        <v>42108.579756944448</v>
      </c>
      <c r="G291" t="s">
        <v>7</v>
      </c>
      <c r="H291" t="s">
        <v>31</v>
      </c>
      <c r="I291" s="6">
        <v>45466.01</v>
      </c>
    </row>
    <row r="292" spans="5:9" x14ac:dyDescent="0.25">
      <c r="E292">
        <v>10285</v>
      </c>
      <c r="F292" s="2">
        <v>42267.816504629627</v>
      </c>
      <c r="G292" t="s">
        <v>29</v>
      </c>
      <c r="H292" t="s">
        <v>145</v>
      </c>
      <c r="I292" s="6">
        <v>61229.97</v>
      </c>
    </row>
    <row r="293" spans="5:9" x14ac:dyDescent="0.25">
      <c r="E293">
        <v>10286</v>
      </c>
      <c r="F293" s="2">
        <v>42094.447731481479</v>
      </c>
      <c r="G293" t="s">
        <v>45</v>
      </c>
      <c r="H293" t="s">
        <v>106</v>
      </c>
      <c r="I293" s="6">
        <v>94980.42</v>
      </c>
    </row>
    <row r="294" spans="5:9" x14ac:dyDescent="0.25">
      <c r="E294">
        <v>10287</v>
      </c>
      <c r="F294" s="2">
        <v>42234.742002314815</v>
      </c>
      <c r="G294" t="s">
        <v>40</v>
      </c>
      <c r="H294" t="s">
        <v>127</v>
      </c>
      <c r="I294" s="6">
        <v>14934.27</v>
      </c>
    </row>
    <row r="295" spans="5:9" x14ac:dyDescent="0.25">
      <c r="E295">
        <v>10288</v>
      </c>
      <c r="F295" s="2">
        <v>42236.37709490741</v>
      </c>
      <c r="G295" t="s">
        <v>45</v>
      </c>
      <c r="H295" t="s">
        <v>32</v>
      </c>
      <c r="I295" s="6">
        <v>44538.58</v>
      </c>
    </row>
    <row r="296" spans="5:9" x14ac:dyDescent="0.25">
      <c r="E296">
        <v>10289</v>
      </c>
      <c r="F296" s="2">
        <v>42037.476307870369</v>
      </c>
      <c r="G296" t="s">
        <v>9</v>
      </c>
      <c r="H296" t="s">
        <v>221</v>
      </c>
      <c r="I296" s="6">
        <v>85438.81</v>
      </c>
    </row>
    <row r="297" spans="5:9" x14ac:dyDescent="0.25">
      <c r="E297">
        <v>10290</v>
      </c>
      <c r="F297" s="2">
        <v>42006.394548611112</v>
      </c>
      <c r="G297" t="s">
        <v>20</v>
      </c>
      <c r="H297" t="s">
        <v>81</v>
      </c>
      <c r="I297" s="6">
        <v>84860.76</v>
      </c>
    </row>
    <row r="298" spans="5:9" x14ac:dyDescent="0.25">
      <c r="E298">
        <v>10291</v>
      </c>
      <c r="F298" s="2">
        <v>42178.881493055553</v>
      </c>
      <c r="G298" t="s">
        <v>26</v>
      </c>
      <c r="H298" t="s">
        <v>41</v>
      </c>
      <c r="I298" s="6">
        <v>10861.98</v>
      </c>
    </row>
    <row r="299" spans="5:9" x14ac:dyDescent="0.25">
      <c r="E299">
        <v>10292</v>
      </c>
      <c r="F299" s="2">
        <v>42043.670914351853</v>
      </c>
      <c r="G299" t="s">
        <v>66</v>
      </c>
      <c r="H299" t="s">
        <v>42</v>
      </c>
      <c r="I299" s="6">
        <v>51895.29</v>
      </c>
    </row>
    <row r="300" spans="5:9" x14ac:dyDescent="0.25">
      <c r="E300">
        <v>10293</v>
      </c>
      <c r="F300" s="2">
        <v>42215.362013888887</v>
      </c>
      <c r="G300" t="s">
        <v>9</v>
      </c>
      <c r="H300" t="s">
        <v>155</v>
      </c>
      <c r="I300" s="6">
        <v>38329.29</v>
      </c>
    </row>
    <row r="301" spans="5:9" x14ac:dyDescent="0.25">
      <c r="E301">
        <v>10294</v>
      </c>
      <c r="F301" s="2">
        <v>42089.886979166666</v>
      </c>
      <c r="G301" t="s">
        <v>20</v>
      </c>
      <c r="H301" t="s">
        <v>222</v>
      </c>
      <c r="I301" s="6">
        <v>67639.55</v>
      </c>
    </row>
    <row r="302" spans="5:9" x14ac:dyDescent="0.25">
      <c r="E302">
        <v>10295</v>
      </c>
      <c r="F302" s="2">
        <v>42036.932962962965</v>
      </c>
      <c r="G302" t="s">
        <v>13</v>
      </c>
      <c r="H302" t="s">
        <v>95</v>
      </c>
      <c r="I302" s="6">
        <v>69793.45</v>
      </c>
    </row>
    <row r="303" spans="5:9" x14ac:dyDescent="0.25">
      <c r="E303">
        <v>10296</v>
      </c>
      <c r="F303" s="2">
        <v>42057.406597222223</v>
      </c>
      <c r="G303" t="s">
        <v>20</v>
      </c>
      <c r="H303" t="s">
        <v>185</v>
      </c>
      <c r="I303" s="6">
        <v>76472.55</v>
      </c>
    </row>
    <row r="304" spans="5:9" x14ac:dyDescent="0.25">
      <c r="E304">
        <v>10297</v>
      </c>
      <c r="F304" s="2">
        <v>42229.116539351853</v>
      </c>
      <c r="G304" t="s">
        <v>35</v>
      </c>
      <c r="H304" t="s">
        <v>203</v>
      </c>
      <c r="I304" s="6">
        <v>62249.86</v>
      </c>
    </row>
    <row r="305" spans="5:9" x14ac:dyDescent="0.25">
      <c r="E305">
        <v>10298</v>
      </c>
      <c r="F305" s="2">
        <v>42034.841307870367</v>
      </c>
      <c r="G305" t="s">
        <v>23</v>
      </c>
      <c r="H305" t="s">
        <v>223</v>
      </c>
      <c r="I305" s="6">
        <v>14353.59</v>
      </c>
    </row>
    <row r="306" spans="5:9" x14ac:dyDescent="0.25">
      <c r="E306">
        <v>10299</v>
      </c>
      <c r="F306" s="2">
        <v>42143.946469907409</v>
      </c>
      <c r="G306" t="s">
        <v>23</v>
      </c>
      <c r="H306" t="s">
        <v>224</v>
      </c>
      <c r="I306" s="6">
        <v>43694.99</v>
      </c>
    </row>
    <row r="307" spans="5:9" x14ac:dyDescent="0.25">
      <c r="E307">
        <v>10300</v>
      </c>
      <c r="F307" s="2">
        <v>42337.681516203702</v>
      </c>
      <c r="G307" t="s">
        <v>29</v>
      </c>
      <c r="H307" t="s">
        <v>225</v>
      </c>
      <c r="I307" s="6">
        <v>98216.79</v>
      </c>
    </row>
    <row r="308" spans="5:9" x14ac:dyDescent="0.25">
      <c r="E308">
        <v>10301</v>
      </c>
      <c r="F308" s="2">
        <v>42245.04787037037</v>
      </c>
      <c r="G308" t="s">
        <v>26</v>
      </c>
      <c r="H308" t="s">
        <v>226</v>
      </c>
      <c r="I308" s="6">
        <v>83821.09</v>
      </c>
    </row>
    <row r="309" spans="5:9" x14ac:dyDescent="0.25">
      <c r="E309">
        <v>10302</v>
      </c>
      <c r="F309" s="2">
        <v>42303.804479166669</v>
      </c>
      <c r="G309" t="s">
        <v>5</v>
      </c>
      <c r="H309" t="s">
        <v>138</v>
      </c>
      <c r="I309" s="6">
        <v>84708.800000000003</v>
      </c>
    </row>
    <row r="310" spans="5:9" x14ac:dyDescent="0.25">
      <c r="E310">
        <v>10303</v>
      </c>
      <c r="F310" s="2">
        <v>42186.452523148146</v>
      </c>
      <c r="G310" t="s">
        <v>23</v>
      </c>
      <c r="H310" t="s">
        <v>88</v>
      </c>
      <c r="I310" s="6">
        <v>54487.53</v>
      </c>
    </row>
    <row r="311" spans="5:9" x14ac:dyDescent="0.25">
      <c r="E311">
        <v>10304</v>
      </c>
      <c r="F311" s="2">
        <v>42098.792291666665</v>
      </c>
      <c r="G311" t="s">
        <v>45</v>
      </c>
      <c r="H311" t="s">
        <v>227</v>
      </c>
      <c r="I311" s="6">
        <v>23231.25</v>
      </c>
    </row>
    <row r="312" spans="5:9" x14ac:dyDescent="0.25">
      <c r="E312">
        <v>10305</v>
      </c>
      <c r="F312" s="2">
        <v>42351.888599537036</v>
      </c>
      <c r="G312" t="s">
        <v>9</v>
      </c>
      <c r="H312" t="s">
        <v>228</v>
      </c>
      <c r="I312" s="6">
        <v>52176.62</v>
      </c>
    </row>
    <row r="313" spans="5:9" x14ac:dyDescent="0.25">
      <c r="E313">
        <v>10306</v>
      </c>
      <c r="F313" s="2">
        <v>42067.334826388891</v>
      </c>
      <c r="G313" t="s">
        <v>45</v>
      </c>
      <c r="H313" t="s">
        <v>229</v>
      </c>
      <c r="I313" s="6">
        <v>95628.26</v>
      </c>
    </row>
    <row r="314" spans="5:9" x14ac:dyDescent="0.25">
      <c r="E314">
        <v>10307</v>
      </c>
      <c r="F314" s="2">
        <v>42223.568298611113</v>
      </c>
      <c r="G314" t="s">
        <v>40</v>
      </c>
      <c r="H314" t="s">
        <v>230</v>
      </c>
      <c r="I314" s="6">
        <v>49626.61</v>
      </c>
    </row>
    <row r="315" spans="5:9" x14ac:dyDescent="0.25">
      <c r="E315">
        <v>10308</v>
      </c>
      <c r="F315" s="2">
        <v>42187.463368055556</v>
      </c>
      <c r="G315" t="s">
        <v>7</v>
      </c>
      <c r="H315" t="s">
        <v>78</v>
      </c>
      <c r="I315" s="6">
        <v>29881.42</v>
      </c>
    </row>
    <row r="316" spans="5:9" x14ac:dyDescent="0.25">
      <c r="E316">
        <v>10309</v>
      </c>
      <c r="F316" s="2">
        <v>42144.449675925927</v>
      </c>
      <c r="G316" t="s">
        <v>52</v>
      </c>
      <c r="H316" t="s">
        <v>231</v>
      </c>
      <c r="I316" s="6">
        <v>59824.17</v>
      </c>
    </row>
    <row r="317" spans="5:9" x14ac:dyDescent="0.25">
      <c r="E317">
        <v>10310</v>
      </c>
      <c r="F317" s="2">
        <v>42051.077800925923</v>
      </c>
      <c r="G317" t="s">
        <v>9</v>
      </c>
      <c r="H317" t="s">
        <v>25</v>
      </c>
      <c r="I317" s="6">
        <v>93427.18</v>
      </c>
    </row>
    <row r="318" spans="5:9" x14ac:dyDescent="0.25">
      <c r="E318">
        <v>10311</v>
      </c>
      <c r="F318" s="2">
        <v>42267.273449074077</v>
      </c>
      <c r="G318" t="s">
        <v>45</v>
      </c>
      <c r="H318" t="s">
        <v>232</v>
      </c>
      <c r="I318" s="6">
        <v>23345.54</v>
      </c>
    </row>
    <row r="319" spans="5:9" x14ac:dyDescent="0.25">
      <c r="E319">
        <v>10312</v>
      </c>
      <c r="F319" s="2">
        <v>42319.850381944445</v>
      </c>
      <c r="G319" t="s">
        <v>13</v>
      </c>
      <c r="H319" t="s">
        <v>233</v>
      </c>
      <c r="I319" s="6">
        <v>61496.160000000003</v>
      </c>
    </row>
    <row r="320" spans="5:9" x14ac:dyDescent="0.25">
      <c r="E320">
        <v>10313</v>
      </c>
      <c r="F320" s="2">
        <v>42207.626516203702</v>
      </c>
      <c r="G320" t="s">
        <v>40</v>
      </c>
      <c r="H320" t="s">
        <v>198</v>
      </c>
      <c r="I320" s="6">
        <v>95500.75</v>
      </c>
    </row>
    <row r="321" spans="5:9" x14ac:dyDescent="0.25">
      <c r="E321">
        <v>10314</v>
      </c>
      <c r="F321" s="2">
        <v>42082.029293981483</v>
      </c>
      <c r="G321" t="s">
        <v>45</v>
      </c>
      <c r="H321" t="s">
        <v>64</v>
      </c>
      <c r="I321" s="6">
        <v>91112.68</v>
      </c>
    </row>
    <row r="322" spans="5:9" x14ac:dyDescent="0.25">
      <c r="E322">
        <v>10315</v>
      </c>
      <c r="F322" s="2">
        <v>42239.722222222219</v>
      </c>
      <c r="G322" t="s">
        <v>38</v>
      </c>
      <c r="H322" t="s">
        <v>14</v>
      </c>
      <c r="I322" s="6">
        <v>36537.18</v>
      </c>
    </row>
    <row r="323" spans="5:9" x14ac:dyDescent="0.25">
      <c r="E323">
        <v>10316</v>
      </c>
      <c r="F323" s="2">
        <v>42169.502581018518</v>
      </c>
      <c r="G323" t="s">
        <v>29</v>
      </c>
      <c r="H323" t="s">
        <v>234</v>
      </c>
      <c r="I323" s="6">
        <v>51694.81</v>
      </c>
    </row>
    <row r="324" spans="5:9" x14ac:dyDescent="0.25">
      <c r="E324">
        <v>10317</v>
      </c>
      <c r="F324" s="2">
        <v>42261.751886574071</v>
      </c>
      <c r="G324" t="s">
        <v>45</v>
      </c>
      <c r="H324" t="s">
        <v>85</v>
      </c>
      <c r="I324" s="6">
        <v>10938.73</v>
      </c>
    </row>
    <row r="325" spans="5:9" x14ac:dyDescent="0.25">
      <c r="E325">
        <v>10318</v>
      </c>
      <c r="F325" s="2">
        <v>42132.030798611115</v>
      </c>
      <c r="G325" t="s">
        <v>5</v>
      </c>
      <c r="H325" t="s">
        <v>235</v>
      </c>
      <c r="I325" s="6">
        <v>90968.78</v>
      </c>
    </row>
    <row r="326" spans="5:9" x14ac:dyDescent="0.25">
      <c r="E326">
        <v>10319</v>
      </c>
      <c r="F326" s="2">
        <v>42032.516446759262</v>
      </c>
      <c r="G326" t="s">
        <v>66</v>
      </c>
      <c r="H326" t="s">
        <v>186</v>
      </c>
      <c r="I326" s="6">
        <v>62090.49</v>
      </c>
    </row>
    <row r="327" spans="5:9" x14ac:dyDescent="0.25">
      <c r="E327">
        <v>10320</v>
      </c>
      <c r="F327" s="2">
        <v>42205.212488425925</v>
      </c>
      <c r="G327" t="s">
        <v>23</v>
      </c>
      <c r="H327" t="s">
        <v>236</v>
      </c>
      <c r="I327" s="6">
        <v>69764.17</v>
      </c>
    </row>
    <row r="328" spans="5:9" x14ac:dyDescent="0.25">
      <c r="E328">
        <v>10321</v>
      </c>
      <c r="F328" s="2">
        <v>42131.514513888891</v>
      </c>
      <c r="G328" t="s">
        <v>5</v>
      </c>
      <c r="H328" t="s">
        <v>111</v>
      </c>
      <c r="I328" s="6">
        <v>2511.94</v>
      </c>
    </row>
    <row r="329" spans="5:9" x14ac:dyDescent="0.25">
      <c r="E329">
        <v>10322</v>
      </c>
      <c r="F329" s="2">
        <v>42120.94358796296</v>
      </c>
      <c r="G329" t="s">
        <v>45</v>
      </c>
      <c r="H329" t="s">
        <v>237</v>
      </c>
      <c r="I329" s="6">
        <v>77463.199999999997</v>
      </c>
    </row>
    <row r="330" spans="5:9" x14ac:dyDescent="0.25">
      <c r="E330">
        <v>10323</v>
      </c>
      <c r="F330" s="2">
        <v>42242.196817129632</v>
      </c>
      <c r="G330" t="s">
        <v>5</v>
      </c>
      <c r="H330" t="s">
        <v>238</v>
      </c>
      <c r="I330" s="6">
        <v>23248.67</v>
      </c>
    </row>
    <row r="331" spans="5:9" x14ac:dyDescent="0.25">
      <c r="E331">
        <v>10324</v>
      </c>
      <c r="F331" s="2">
        <v>42248.183553240742</v>
      </c>
      <c r="G331" t="s">
        <v>35</v>
      </c>
      <c r="H331" t="s">
        <v>239</v>
      </c>
      <c r="I331" s="6">
        <v>57963.97</v>
      </c>
    </row>
    <row r="332" spans="5:9" x14ac:dyDescent="0.25">
      <c r="E332">
        <v>10325</v>
      </c>
      <c r="F332" s="2">
        <v>42175.941192129627</v>
      </c>
      <c r="G332" t="s">
        <v>20</v>
      </c>
      <c r="H332" t="s">
        <v>240</v>
      </c>
      <c r="I332" s="6">
        <v>81946.67</v>
      </c>
    </row>
    <row r="333" spans="5:9" x14ac:dyDescent="0.25">
      <c r="E333">
        <v>10326</v>
      </c>
      <c r="F333" s="2">
        <v>42315.63417824074</v>
      </c>
      <c r="G333" t="s">
        <v>52</v>
      </c>
      <c r="H333" t="s">
        <v>241</v>
      </c>
      <c r="I333" s="6">
        <v>15081.65</v>
      </c>
    </row>
    <row r="334" spans="5:9" x14ac:dyDescent="0.25">
      <c r="E334">
        <v>10327</v>
      </c>
      <c r="F334" s="2">
        <v>42032.772511574076</v>
      </c>
      <c r="G334" t="s">
        <v>15</v>
      </c>
      <c r="H334" t="s">
        <v>18</v>
      </c>
      <c r="I334" s="6">
        <v>17577.310000000001</v>
      </c>
    </row>
    <row r="335" spans="5:9" x14ac:dyDescent="0.25">
      <c r="E335">
        <v>10328</v>
      </c>
      <c r="F335" s="2">
        <v>42049.911307870374</v>
      </c>
      <c r="G335" t="s">
        <v>17</v>
      </c>
      <c r="H335" t="s">
        <v>191</v>
      </c>
      <c r="I335" s="6">
        <v>30941.56</v>
      </c>
    </row>
    <row r="336" spans="5:9" x14ac:dyDescent="0.25">
      <c r="E336">
        <v>10329</v>
      </c>
      <c r="F336" s="2">
        <v>42098.893622685187</v>
      </c>
      <c r="G336" t="s">
        <v>23</v>
      </c>
      <c r="H336" t="s">
        <v>242</v>
      </c>
      <c r="I336" s="6">
        <v>2854.31</v>
      </c>
    </row>
    <row r="337" spans="5:9" x14ac:dyDescent="0.25">
      <c r="E337">
        <v>10330</v>
      </c>
      <c r="F337" s="2">
        <v>42298.919849537036</v>
      </c>
      <c r="G337" t="s">
        <v>13</v>
      </c>
      <c r="H337" t="s">
        <v>233</v>
      </c>
      <c r="I337" s="6">
        <v>72220.59</v>
      </c>
    </row>
    <row r="338" spans="5:9" x14ac:dyDescent="0.25">
      <c r="E338">
        <v>10331</v>
      </c>
      <c r="F338" s="2">
        <v>42316.010231481479</v>
      </c>
      <c r="G338" t="s">
        <v>9</v>
      </c>
      <c r="H338" t="s">
        <v>243</v>
      </c>
      <c r="I338" s="6">
        <v>60415.91</v>
      </c>
    </row>
    <row r="339" spans="5:9" x14ac:dyDescent="0.25">
      <c r="E339">
        <v>10332</v>
      </c>
      <c r="F339" s="2">
        <v>42359.916087962964</v>
      </c>
      <c r="G339" t="s">
        <v>45</v>
      </c>
      <c r="H339" t="s">
        <v>49</v>
      </c>
      <c r="I339" s="6">
        <v>46554.97</v>
      </c>
    </row>
    <row r="340" spans="5:9" x14ac:dyDescent="0.25">
      <c r="E340">
        <v>10333</v>
      </c>
      <c r="F340" s="2">
        <v>42274.066111111111</v>
      </c>
      <c r="G340" t="s">
        <v>40</v>
      </c>
      <c r="H340" t="s">
        <v>244</v>
      </c>
      <c r="I340" s="6">
        <v>99202.12</v>
      </c>
    </row>
    <row r="341" spans="5:9" x14ac:dyDescent="0.25">
      <c r="E341">
        <v>10334</v>
      </c>
      <c r="F341" s="2">
        <v>42019.96675925926</v>
      </c>
      <c r="G341" t="s">
        <v>45</v>
      </c>
      <c r="H341" t="s">
        <v>187</v>
      </c>
      <c r="I341" s="6">
        <v>30862.77</v>
      </c>
    </row>
    <row r="342" spans="5:9" x14ac:dyDescent="0.25">
      <c r="E342">
        <v>10335</v>
      </c>
      <c r="F342" s="2">
        <v>42246.436168981483</v>
      </c>
      <c r="G342" t="s">
        <v>20</v>
      </c>
      <c r="H342" t="s">
        <v>139</v>
      </c>
      <c r="I342" s="6">
        <v>35131.620000000003</v>
      </c>
    </row>
    <row r="343" spans="5:9" x14ac:dyDescent="0.25">
      <c r="E343">
        <v>10336</v>
      </c>
      <c r="F343" s="2">
        <v>42031.547627314816</v>
      </c>
      <c r="G343" t="s">
        <v>29</v>
      </c>
      <c r="H343" t="s">
        <v>133</v>
      </c>
      <c r="I343" s="6">
        <v>5870.3</v>
      </c>
    </row>
    <row r="344" spans="5:9" x14ac:dyDescent="0.25">
      <c r="E344">
        <v>10337</v>
      </c>
      <c r="F344" s="2">
        <v>42113.466516203705</v>
      </c>
      <c r="G344" t="s">
        <v>26</v>
      </c>
      <c r="H344" t="s">
        <v>245</v>
      </c>
      <c r="I344" s="6">
        <v>52098.55</v>
      </c>
    </row>
    <row r="345" spans="5:9" x14ac:dyDescent="0.25">
      <c r="E345">
        <v>10338</v>
      </c>
      <c r="F345" s="2">
        <v>42305.594328703701</v>
      </c>
      <c r="G345" t="s">
        <v>35</v>
      </c>
      <c r="H345" t="s">
        <v>207</v>
      </c>
      <c r="I345" s="6">
        <v>3794.09</v>
      </c>
    </row>
    <row r="346" spans="5:9" x14ac:dyDescent="0.25">
      <c r="E346">
        <v>10339</v>
      </c>
      <c r="F346" s="2">
        <v>42239.503460648149</v>
      </c>
      <c r="G346" t="s">
        <v>40</v>
      </c>
      <c r="H346" t="s">
        <v>103</v>
      </c>
      <c r="I346" s="6">
        <v>81620.97</v>
      </c>
    </row>
    <row r="347" spans="5:9" x14ac:dyDescent="0.25">
      <c r="E347">
        <v>10340</v>
      </c>
      <c r="F347" s="2">
        <v>42141.814305555556</v>
      </c>
      <c r="G347" t="s">
        <v>23</v>
      </c>
      <c r="H347" t="s">
        <v>174</v>
      </c>
      <c r="I347" s="6">
        <v>41564.06</v>
      </c>
    </row>
    <row r="348" spans="5:9" x14ac:dyDescent="0.25">
      <c r="E348">
        <v>10341</v>
      </c>
      <c r="F348" s="2">
        <v>42344.66673611111</v>
      </c>
      <c r="G348" t="s">
        <v>66</v>
      </c>
      <c r="H348" t="s">
        <v>179</v>
      </c>
      <c r="I348" s="6">
        <v>94631.39</v>
      </c>
    </row>
    <row r="349" spans="5:9" x14ac:dyDescent="0.25">
      <c r="E349">
        <v>10342</v>
      </c>
      <c r="F349" s="2">
        <v>42331.08326388889</v>
      </c>
      <c r="G349" t="s">
        <v>45</v>
      </c>
      <c r="H349" t="s">
        <v>156</v>
      </c>
      <c r="I349" s="6">
        <v>16744.02</v>
      </c>
    </row>
    <row r="350" spans="5:9" x14ac:dyDescent="0.25">
      <c r="E350">
        <v>10343</v>
      </c>
      <c r="F350" s="2">
        <v>42236.245694444442</v>
      </c>
      <c r="G350" t="s">
        <v>45</v>
      </c>
      <c r="H350" t="s">
        <v>243</v>
      </c>
      <c r="I350" s="6">
        <v>80391.55</v>
      </c>
    </row>
    <row r="351" spans="5:9" x14ac:dyDescent="0.25">
      <c r="E351">
        <v>10344</v>
      </c>
      <c r="F351" s="2">
        <v>42051.798333333332</v>
      </c>
      <c r="G351" t="s">
        <v>7</v>
      </c>
      <c r="H351" t="s">
        <v>91</v>
      </c>
      <c r="I351" s="6">
        <v>90359.81</v>
      </c>
    </row>
    <row r="352" spans="5:9" x14ac:dyDescent="0.25">
      <c r="E352">
        <v>10345</v>
      </c>
      <c r="F352" s="2">
        <v>42225.981851851851</v>
      </c>
      <c r="G352" t="s">
        <v>17</v>
      </c>
      <c r="H352" t="s">
        <v>246</v>
      </c>
      <c r="I352" s="6">
        <v>79222.98</v>
      </c>
    </row>
    <row r="353" spans="5:9" x14ac:dyDescent="0.25">
      <c r="E353">
        <v>10346</v>
      </c>
      <c r="F353" s="2">
        <v>42228.736956018518</v>
      </c>
      <c r="G353" t="s">
        <v>40</v>
      </c>
      <c r="H353" t="s">
        <v>214</v>
      </c>
      <c r="I353" s="6">
        <v>62948.43</v>
      </c>
    </row>
    <row r="354" spans="5:9" x14ac:dyDescent="0.25">
      <c r="E354">
        <v>10347</v>
      </c>
      <c r="F354" s="2">
        <v>42151.961354166669</v>
      </c>
      <c r="G354" t="s">
        <v>45</v>
      </c>
      <c r="H354" t="s">
        <v>247</v>
      </c>
      <c r="I354" s="6">
        <v>2118.0100000000002</v>
      </c>
    </row>
    <row r="355" spans="5:9" x14ac:dyDescent="0.25">
      <c r="E355">
        <v>10348</v>
      </c>
      <c r="F355" s="2">
        <v>42238.132002314815</v>
      </c>
      <c r="G355" t="s">
        <v>29</v>
      </c>
      <c r="H355" t="s">
        <v>208</v>
      </c>
      <c r="I355" s="6">
        <v>32862.71</v>
      </c>
    </row>
    <row r="356" spans="5:9" x14ac:dyDescent="0.25">
      <c r="E356">
        <v>10349</v>
      </c>
      <c r="F356" s="2">
        <v>42021.654027777775</v>
      </c>
      <c r="G356" t="s">
        <v>13</v>
      </c>
      <c r="H356" t="s">
        <v>193</v>
      </c>
      <c r="I356" s="6">
        <v>19329.990000000002</v>
      </c>
    </row>
    <row r="357" spans="5:9" x14ac:dyDescent="0.25">
      <c r="E357">
        <v>10350</v>
      </c>
      <c r="F357" s="2">
        <v>42051.291250000002</v>
      </c>
      <c r="G357" t="s">
        <v>40</v>
      </c>
      <c r="H357" t="s">
        <v>248</v>
      </c>
      <c r="I357" s="6">
        <v>65660.740000000005</v>
      </c>
    </row>
    <row r="358" spans="5:9" x14ac:dyDescent="0.25">
      <c r="E358">
        <v>10351</v>
      </c>
      <c r="F358" s="2">
        <v>42039.623553240737</v>
      </c>
      <c r="G358" t="s">
        <v>40</v>
      </c>
      <c r="H358" t="s">
        <v>184</v>
      </c>
      <c r="I358" s="6">
        <v>39834.660000000003</v>
      </c>
    </row>
    <row r="359" spans="5:9" x14ac:dyDescent="0.25">
      <c r="E359">
        <v>10352</v>
      </c>
      <c r="F359" s="2">
        <v>42284.329155092593</v>
      </c>
      <c r="G359" t="s">
        <v>61</v>
      </c>
      <c r="H359" t="s">
        <v>80</v>
      </c>
      <c r="I359" s="6">
        <v>41244.480000000003</v>
      </c>
    </row>
    <row r="360" spans="5:9" x14ac:dyDescent="0.25">
      <c r="E360">
        <v>10353</v>
      </c>
      <c r="F360" s="2">
        <v>42202.109826388885</v>
      </c>
      <c r="G360" t="s">
        <v>29</v>
      </c>
      <c r="H360" t="s">
        <v>90</v>
      </c>
      <c r="I360" s="6">
        <v>88650.34</v>
      </c>
    </row>
    <row r="361" spans="5:9" x14ac:dyDescent="0.25">
      <c r="E361">
        <v>10354</v>
      </c>
      <c r="F361" s="2">
        <v>42127.537685185183</v>
      </c>
      <c r="G361" t="s">
        <v>40</v>
      </c>
      <c r="H361" t="s">
        <v>249</v>
      </c>
      <c r="I361" s="6">
        <v>39239.879999999997</v>
      </c>
    </row>
    <row r="362" spans="5:9" x14ac:dyDescent="0.25">
      <c r="E362">
        <v>10355</v>
      </c>
      <c r="F362" s="2">
        <v>42144.661030092589</v>
      </c>
      <c r="G362" t="s">
        <v>15</v>
      </c>
      <c r="H362" t="s">
        <v>250</v>
      </c>
      <c r="I362" s="6">
        <v>60830.47</v>
      </c>
    </row>
    <row r="363" spans="5:9" x14ac:dyDescent="0.25">
      <c r="E363">
        <v>10356</v>
      </c>
      <c r="F363" s="2">
        <v>42131.294328703705</v>
      </c>
      <c r="G363" t="s">
        <v>13</v>
      </c>
      <c r="H363" t="s">
        <v>130</v>
      </c>
      <c r="I363" s="6">
        <v>68093.84</v>
      </c>
    </row>
    <row r="364" spans="5:9" x14ac:dyDescent="0.25">
      <c r="E364">
        <v>10357</v>
      </c>
      <c r="F364" s="2">
        <v>42271.787858796299</v>
      </c>
      <c r="G364" t="s">
        <v>9</v>
      </c>
      <c r="H364" t="s">
        <v>236</v>
      </c>
      <c r="I364" s="6">
        <v>84589.68</v>
      </c>
    </row>
    <row r="365" spans="5:9" x14ac:dyDescent="0.25">
      <c r="E365">
        <v>10358</v>
      </c>
      <c r="F365" s="2">
        <v>42209.08421296296</v>
      </c>
      <c r="G365" t="s">
        <v>52</v>
      </c>
      <c r="H365" t="s">
        <v>251</v>
      </c>
      <c r="I365" s="6">
        <v>9125.59</v>
      </c>
    </row>
    <row r="366" spans="5:9" x14ac:dyDescent="0.25">
      <c r="E366">
        <v>10359</v>
      </c>
      <c r="F366" s="2">
        <v>42080.167696759258</v>
      </c>
      <c r="G366" t="s">
        <v>23</v>
      </c>
      <c r="H366" t="s">
        <v>252</v>
      </c>
      <c r="I366" s="6">
        <v>4333.4799999999996</v>
      </c>
    </row>
    <row r="367" spans="5:9" x14ac:dyDescent="0.25">
      <c r="E367">
        <v>10360</v>
      </c>
      <c r="F367" s="2">
        <v>42280.184976851851</v>
      </c>
      <c r="G367" t="s">
        <v>11</v>
      </c>
      <c r="H367" t="s">
        <v>194</v>
      </c>
      <c r="I367" s="6">
        <v>54564.28</v>
      </c>
    </row>
    <row r="368" spans="5:9" x14ac:dyDescent="0.25">
      <c r="E368">
        <v>10361</v>
      </c>
      <c r="F368" s="2">
        <v>42200.079710648148</v>
      </c>
      <c r="G368" t="s">
        <v>7</v>
      </c>
      <c r="H368" t="s">
        <v>253</v>
      </c>
      <c r="I368" s="6">
        <v>6005.22</v>
      </c>
    </row>
    <row r="369" spans="5:9" x14ac:dyDescent="0.25">
      <c r="E369">
        <v>10362</v>
      </c>
      <c r="F369" s="2">
        <v>42293.788298611114</v>
      </c>
      <c r="G369" t="s">
        <v>45</v>
      </c>
      <c r="H369" t="s">
        <v>254</v>
      </c>
      <c r="I369" s="6">
        <v>81613.399999999994</v>
      </c>
    </row>
    <row r="370" spans="5:9" x14ac:dyDescent="0.25">
      <c r="E370">
        <v>10363</v>
      </c>
      <c r="F370" s="2">
        <v>42340.233576388891</v>
      </c>
      <c r="G370" t="s">
        <v>26</v>
      </c>
      <c r="H370" t="s">
        <v>113</v>
      </c>
      <c r="I370" s="6">
        <v>46310.239999999998</v>
      </c>
    </row>
    <row r="371" spans="5:9" x14ac:dyDescent="0.25">
      <c r="E371">
        <v>10364</v>
      </c>
      <c r="F371" s="2">
        <v>42257.825208333335</v>
      </c>
      <c r="G371" t="s">
        <v>11</v>
      </c>
      <c r="H371" t="s">
        <v>57</v>
      </c>
      <c r="I371" s="6">
        <v>83397.009999999995</v>
      </c>
    </row>
    <row r="372" spans="5:9" x14ac:dyDescent="0.25">
      <c r="E372">
        <v>10365</v>
      </c>
      <c r="F372" s="2">
        <v>42274.77789351852</v>
      </c>
      <c r="G372" t="s">
        <v>9</v>
      </c>
      <c r="H372" t="s">
        <v>255</v>
      </c>
      <c r="I372" s="6">
        <v>6460.65</v>
      </c>
    </row>
    <row r="373" spans="5:9" x14ac:dyDescent="0.25">
      <c r="E373">
        <v>10366</v>
      </c>
      <c r="F373" s="2">
        <v>42324.370196759257</v>
      </c>
      <c r="G373" t="s">
        <v>29</v>
      </c>
      <c r="H373" t="s">
        <v>130</v>
      </c>
      <c r="I373" s="6">
        <v>43507.4</v>
      </c>
    </row>
    <row r="374" spans="5:9" x14ac:dyDescent="0.25">
      <c r="E374">
        <v>10367</v>
      </c>
      <c r="F374" s="2">
        <v>42244.327870370369</v>
      </c>
      <c r="G374" t="s">
        <v>20</v>
      </c>
      <c r="H374" t="s">
        <v>256</v>
      </c>
      <c r="I374" s="6">
        <v>97474.84</v>
      </c>
    </row>
    <row r="375" spans="5:9" x14ac:dyDescent="0.25">
      <c r="E375">
        <v>10368</v>
      </c>
      <c r="F375" s="2">
        <v>42112.594328703701</v>
      </c>
      <c r="G375" t="s">
        <v>9</v>
      </c>
      <c r="H375" t="s">
        <v>257</v>
      </c>
      <c r="I375" s="6">
        <v>32791.620000000003</v>
      </c>
    </row>
    <row r="376" spans="5:9" x14ac:dyDescent="0.25">
      <c r="E376">
        <v>10369</v>
      </c>
      <c r="F376" s="2">
        <v>42187.284826388888</v>
      </c>
      <c r="G376" t="s">
        <v>45</v>
      </c>
      <c r="H376" t="s">
        <v>220</v>
      </c>
      <c r="I376" s="6">
        <v>56085.99</v>
      </c>
    </row>
    <row r="377" spans="5:9" x14ac:dyDescent="0.25">
      <c r="E377">
        <v>10370</v>
      </c>
      <c r="F377" s="2">
        <v>42105.311863425923</v>
      </c>
      <c r="G377" t="s">
        <v>20</v>
      </c>
      <c r="H377" t="s">
        <v>80</v>
      </c>
      <c r="I377" s="6">
        <v>29691.35</v>
      </c>
    </row>
    <row r="378" spans="5:9" x14ac:dyDescent="0.25">
      <c r="E378">
        <v>10371</v>
      </c>
      <c r="F378" s="2">
        <v>42080.775497685187</v>
      </c>
      <c r="G378" t="s">
        <v>66</v>
      </c>
      <c r="H378" t="s">
        <v>196</v>
      </c>
      <c r="I378" s="6">
        <v>54853.57</v>
      </c>
    </row>
    <row r="379" spans="5:9" x14ac:dyDescent="0.25">
      <c r="E379">
        <v>10372</v>
      </c>
      <c r="F379" s="2">
        <v>42109.045104166667</v>
      </c>
      <c r="G379" t="s">
        <v>66</v>
      </c>
      <c r="H379" t="s">
        <v>258</v>
      </c>
      <c r="I379" s="6">
        <v>12547.84</v>
      </c>
    </row>
    <row r="380" spans="5:9" x14ac:dyDescent="0.25">
      <c r="E380">
        <v>10373</v>
      </c>
      <c r="F380" s="2">
        <v>42026.04247685185</v>
      </c>
      <c r="G380" t="s">
        <v>66</v>
      </c>
      <c r="H380" t="s">
        <v>259</v>
      </c>
      <c r="I380" s="6">
        <v>89418.67</v>
      </c>
    </row>
    <row r="381" spans="5:9" x14ac:dyDescent="0.25">
      <c r="E381">
        <v>10374</v>
      </c>
      <c r="F381" s="2">
        <v>42283.96974537037</v>
      </c>
      <c r="G381" t="s">
        <v>17</v>
      </c>
      <c r="H381" t="s">
        <v>176</v>
      </c>
      <c r="I381" s="6">
        <v>36163.33</v>
      </c>
    </row>
    <row r="382" spans="5:9" x14ac:dyDescent="0.25">
      <c r="E382">
        <v>10375</v>
      </c>
      <c r="F382" s="2">
        <v>42054.44158564815</v>
      </c>
      <c r="G382" t="s">
        <v>20</v>
      </c>
      <c r="H382" t="s">
        <v>260</v>
      </c>
      <c r="I382" s="6">
        <v>50816.55</v>
      </c>
    </row>
    <row r="383" spans="5:9" x14ac:dyDescent="0.25">
      <c r="E383">
        <v>10376</v>
      </c>
      <c r="F383" s="2">
        <v>42096.235300925924</v>
      </c>
      <c r="G383" t="s">
        <v>40</v>
      </c>
      <c r="H383" t="s">
        <v>261</v>
      </c>
      <c r="I383" s="6">
        <v>57521.09</v>
      </c>
    </row>
    <row r="384" spans="5:9" x14ac:dyDescent="0.25">
      <c r="E384">
        <v>10377</v>
      </c>
      <c r="F384" s="2">
        <v>42078.126134259262</v>
      </c>
      <c r="G384" t="s">
        <v>5</v>
      </c>
      <c r="H384" t="s">
        <v>262</v>
      </c>
      <c r="I384" s="6">
        <v>78808.63</v>
      </c>
    </row>
    <row r="385" spans="5:9" x14ac:dyDescent="0.25">
      <c r="E385">
        <v>10378</v>
      </c>
      <c r="F385" s="2">
        <v>42175.604131944441</v>
      </c>
      <c r="G385" t="s">
        <v>9</v>
      </c>
      <c r="H385" t="s">
        <v>227</v>
      </c>
      <c r="I385" s="6">
        <v>99024.65</v>
      </c>
    </row>
    <row r="386" spans="5:9" x14ac:dyDescent="0.25">
      <c r="E386">
        <v>10379</v>
      </c>
      <c r="F386" s="2">
        <v>42361.557858796295</v>
      </c>
      <c r="G386" t="s">
        <v>11</v>
      </c>
      <c r="H386" t="s">
        <v>226</v>
      </c>
      <c r="I386" s="6">
        <v>49406.17</v>
      </c>
    </row>
    <row r="387" spans="5:9" x14ac:dyDescent="0.25">
      <c r="E387">
        <v>10380</v>
      </c>
      <c r="F387" s="2">
        <v>42021.931851851848</v>
      </c>
      <c r="G387" t="s">
        <v>29</v>
      </c>
      <c r="H387" t="s">
        <v>263</v>
      </c>
      <c r="I387" s="6">
        <v>82975.81</v>
      </c>
    </row>
    <row r="388" spans="5:9" x14ac:dyDescent="0.25">
      <c r="E388">
        <v>10381</v>
      </c>
      <c r="F388" s="2">
        <v>42265.856296296297</v>
      </c>
      <c r="G388" t="s">
        <v>13</v>
      </c>
      <c r="H388" t="s">
        <v>264</v>
      </c>
      <c r="I388" s="6">
        <v>91135.81</v>
      </c>
    </row>
    <row r="389" spans="5:9" x14ac:dyDescent="0.25">
      <c r="E389">
        <v>10382</v>
      </c>
      <c r="F389" s="2">
        <v>42158.412789351853</v>
      </c>
      <c r="G389" t="s">
        <v>17</v>
      </c>
      <c r="H389" t="s">
        <v>257</v>
      </c>
      <c r="I389" s="6">
        <v>84392.1</v>
      </c>
    </row>
    <row r="390" spans="5:9" x14ac:dyDescent="0.25">
      <c r="E390">
        <v>10383</v>
      </c>
      <c r="F390" s="2">
        <v>42107.376620370371</v>
      </c>
      <c r="G390" t="s">
        <v>29</v>
      </c>
      <c r="H390" t="s">
        <v>44</v>
      </c>
      <c r="I390" s="6">
        <v>59567.87</v>
      </c>
    </row>
    <row r="391" spans="5:9" x14ac:dyDescent="0.25">
      <c r="E391">
        <v>10384</v>
      </c>
      <c r="F391" s="2">
        <v>42024.511273148149</v>
      </c>
      <c r="G391" t="s">
        <v>13</v>
      </c>
      <c r="H391" t="s">
        <v>199</v>
      </c>
      <c r="I391" s="6">
        <v>75533.3</v>
      </c>
    </row>
    <row r="392" spans="5:9" x14ac:dyDescent="0.25">
      <c r="E392">
        <v>10385</v>
      </c>
      <c r="F392" s="2">
        <v>42101.673576388886</v>
      </c>
      <c r="G392" t="s">
        <v>23</v>
      </c>
      <c r="H392" t="s">
        <v>119</v>
      </c>
      <c r="I392" s="6">
        <v>81367.539999999994</v>
      </c>
    </row>
    <row r="393" spans="5:9" x14ac:dyDescent="0.25">
      <c r="E393">
        <v>10386</v>
      </c>
      <c r="F393" s="2">
        <v>42258.438472222224</v>
      </c>
      <c r="G393" t="s">
        <v>45</v>
      </c>
      <c r="H393" t="s">
        <v>80</v>
      </c>
      <c r="I393" s="6">
        <v>6003.85</v>
      </c>
    </row>
    <row r="394" spans="5:9" x14ac:dyDescent="0.25">
      <c r="E394">
        <v>10387</v>
      </c>
      <c r="F394" s="2">
        <v>42053.91982638889</v>
      </c>
      <c r="G394" t="s">
        <v>38</v>
      </c>
      <c r="H394" t="s">
        <v>265</v>
      </c>
      <c r="I394" s="6">
        <v>91100.81</v>
      </c>
    </row>
    <row r="395" spans="5:9" x14ac:dyDescent="0.25">
      <c r="E395">
        <v>10388</v>
      </c>
      <c r="F395" s="2">
        <v>42243.392731481479</v>
      </c>
      <c r="G395" t="s">
        <v>38</v>
      </c>
      <c r="H395" t="s">
        <v>129</v>
      </c>
      <c r="I395" s="6">
        <v>83673.19</v>
      </c>
    </row>
    <row r="396" spans="5:9" x14ac:dyDescent="0.25">
      <c r="E396">
        <v>10389</v>
      </c>
      <c r="F396" s="2">
        <v>42347.495555555557</v>
      </c>
      <c r="G396" t="s">
        <v>5</v>
      </c>
      <c r="H396" t="s">
        <v>34</v>
      </c>
      <c r="I396" s="6">
        <v>75902.38</v>
      </c>
    </row>
    <row r="397" spans="5:9" x14ac:dyDescent="0.25">
      <c r="E397">
        <v>10390</v>
      </c>
      <c r="F397" s="2">
        <v>42359.648634259262</v>
      </c>
      <c r="G397" t="s">
        <v>38</v>
      </c>
      <c r="H397" t="s">
        <v>229</v>
      </c>
      <c r="I397" s="6">
        <v>9999.3700000000008</v>
      </c>
    </row>
    <row r="398" spans="5:9" x14ac:dyDescent="0.25">
      <c r="E398">
        <v>10391</v>
      </c>
      <c r="F398" s="2">
        <v>42030.251863425925</v>
      </c>
      <c r="G398" t="s">
        <v>66</v>
      </c>
      <c r="H398" t="s">
        <v>266</v>
      </c>
      <c r="I398" s="6">
        <v>12377.62</v>
      </c>
    </row>
    <row r="399" spans="5:9" x14ac:dyDescent="0.25">
      <c r="E399">
        <v>10392</v>
      </c>
      <c r="F399" s="2">
        <v>42234.293749999997</v>
      </c>
      <c r="G399" t="s">
        <v>11</v>
      </c>
      <c r="H399" t="s">
        <v>150</v>
      </c>
      <c r="I399" s="6">
        <v>69859.78</v>
      </c>
    </row>
    <row r="400" spans="5:9" x14ac:dyDescent="0.25">
      <c r="E400">
        <v>10393</v>
      </c>
      <c r="F400" s="2">
        <v>42266.458136574074</v>
      </c>
      <c r="G400" t="s">
        <v>9</v>
      </c>
      <c r="H400" t="s">
        <v>267</v>
      </c>
      <c r="I400" s="6">
        <v>15356.27</v>
      </c>
    </row>
    <row r="401" spans="5:9" x14ac:dyDescent="0.25">
      <c r="E401">
        <v>10394</v>
      </c>
      <c r="F401" s="2">
        <v>42090.170023148145</v>
      </c>
      <c r="G401" t="s">
        <v>20</v>
      </c>
      <c r="H401" t="s">
        <v>268</v>
      </c>
      <c r="I401" s="6">
        <v>35480.94</v>
      </c>
    </row>
    <row r="402" spans="5:9" x14ac:dyDescent="0.25">
      <c r="E402">
        <v>10395</v>
      </c>
      <c r="F402" s="2">
        <v>42306.405243055553</v>
      </c>
      <c r="G402" t="s">
        <v>15</v>
      </c>
      <c r="H402" t="s">
        <v>258</v>
      </c>
      <c r="I402" s="6">
        <v>73470.710000000006</v>
      </c>
    </row>
    <row r="403" spans="5:9" x14ac:dyDescent="0.25">
      <c r="E403">
        <v>10396</v>
      </c>
      <c r="F403" s="2">
        <v>42129.276030092595</v>
      </c>
      <c r="G403" t="s">
        <v>15</v>
      </c>
      <c r="H403" t="s">
        <v>255</v>
      </c>
      <c r="I403" s="6">
        <v>75612.55</v>
      </c>
    </row>
    <row r="404" spans="5:9" x14ac:dyDescent="0.25">
      <c r="E404">
        <v>10397</v>
      </c>
      <c r="F404" s="2">
        <v>42241.802430555559</v>
      </c>
      <c r="G404" t="s">
        <v>38</v>
      </c>
      <c r="H404" t="s">
        <v>269</v>
      </c>
      <c r="I404" s="6">
        <v>74304.13</v>
      </c>
    </row>
    <row r="405" spans="5:9" x14ac:dyDescent="0.25">
      <c r="E405">
        <v>10398</v>
      </c>
      <c r="F405" s="2">
        <v>42109.227303240739</v>
      </c>
      <c r="G405" t="s">
        <v>40</v>
      </c>
      <c r="H405" t="s">
        <v>270</v>
      </c>
      <c r="I405" s="6">
        <v>53512.91</v>
      </c>
    </row>
    <row r="406" spans="5:9" x14ac:dyDescent="0.25">
      <c r="E406">
        <v>10399</v>
      </c>
      <c r="F406" s="2">
        <v>42116.63386574074</v>
      </c>
      <c r="G406" t="s">
        <v>23</v>
      </c>
      <c r="H406" t="s">
        <v>8</v>
      </c>
      <c r="I406" s="6">
        <v>87338.07</v>
      </c>
    </row>
    <row r="407" spans="5:9" x14ac:dyDescent="0.25">
      <c r="E407">
        <v>10400</v>
      </c>
      <c r="F407" s="2">
        <v>42249.035173611112</v>
      </c>
      <c r="G407" t="s">
        <v>13</v>
      </c>
      <c r="H407" t="s">
        <v>208</v>
      </c>
      <c r="I407" s="6">
        <v>47944.65</v>
      </c>
    </row>
    <row r="408" spans="5:9" x14ac:dyDescent="0.25">
      <c r="E408">
        <v>10401</v>
      </c>
      <c r="F408" s="2">
        <v>42219.920740740738</v>
      </c>
      <c r="G408" t="s">
        <v>13</v>
      </c>
      <c r="H408" t="s">
        <v>226</v>
      </c>
      <c r="I408" s="6">
        <v>4951.33</v>
      </c>
    </row>
    <row r="409" spans="5:9" x14ac:dyDescent="0.25">
      <c r="E409">
        <v>10402</v>
      </c>
      <c r="F409" s="2">
        <v>42083.04115740741</v>
      </c>
      <c r="G409" t="s">
        <v>5</v>
      </c>
      <c r="H409" t="s">
        <v>91</v>
      </c>
      <c r="I409" s="6">
        <v>20107.38</v>
      </c>
    </row>
    <row r="410" spans="5:9" x14ac:dyDescent="0.25">
      <c r="E410">
        <v>10403</v>
      </c>
      <c r="F410" s="2">
        <v>42206.038055555553</v>
      </c>
      <c r="G410" t="s">
        <v>9</v>
      </c>
      <c r="H410" t="s">
        <v>271</v>
      </c>
      <c r="I410" s="6">
        <v>68920.759999999995</v>
      </c>
    </row>
    <row r="411" spans="5:9" x14ac:dyDescent="0.25">
      <c r="E411">
        <v>10404</v>
      </c>
      <c r="F411" s="2">
        <v>42321.079131944447</v>
      </c>
      <c r="G411" t="s">
        <v>7</v>
      </c>
      <c r="H411" t="s">
        <v>272</v>
      </c>
      <c r="I411" s="6">
        <v>11968.75</v>
      </c>
    </row>
    <row r="412" spans="5:9" x14ac:dyDescent="0.25">
      <c r="E412">
        <v>10405</v>
      </c>
      <c r="F412" s="2">
        <v>42088.917847222219</v>
      </c>
      <c r="G412" t="s">
        <v>20</v>
      </c>
      <c r="H412" t="s">
        <v>75</v>
      </c>
      <c r="I412" s="6">
        <v>62603.31</v>
      </c>
    </row>
    <row r="413" spans="5:9" x14ac:dyDescent="0.25">
      <c r="E413">
        <v>10406</v>
      </c>
      <c r="F413" s="2">
        <v>42341.992071759261</v>
      </c>
      <c r="G413" t="s">
        <v>29</v>
      </c>
      <c r="H413" t="s">
        <v>69</v>
      </c>
      <c r="I413" s="6">
        <v>81709.09</v>
      </c>
    </row>
    <row r="414" spans="5:9" x14ac:dyDescent="0.25">
      <c r="E414">
        <v>10407</v>
      </c>
      <c r="F414" s="2">
        <v>42194.467997685184</v>
      </c>
      <c r="G414" t="s">
        <v>20</v>
      </c>
      <c r="H414" t="s">
        <v>273</v>
      </c>
      <c r="I414" s="6">
        <v>15917.69</v>
      </c>
    </row>
    <row r="415" spans="5:9" x14ac:dyDescent="0.25">
      <c r="E415">
        <v>10408</v>
      </c>
      <c r="F415" s="2">
        <v>42111.09642361111</v>
      </c>
      <c r="G415" t="s">
        <v>45</v>
      </c>
      <c r="H415" t="s">
        <v>274</v>
      </c>
      <c r="I415" s="6">
        <v>17216.68</v>
      </c>
    </row>
    <row r="416" spans="5:9" x14ac:dyDescent="0.25">
      <c r="E416">
        <v>10409</v>
      </c>
      <c r="F416" s="2">
        <v>42269.091840277775</v>
      </c>
      <c r="G416" t="s">
        <v>40</v>
      </c>
      <c r="H416" t="s">
        <v>275</v>
      </c>
      <c r="I416" s="6">
        <v>63468.44</v>
      </c>
    </row>
    <row r="417" spans="5:9" x14ac:dyDescent="0.25">
      <c r="E417">
        <v>10410</v>
      </c>
      <c r="F417" s="2">
        <v>42265.382465277777</v>
      </c>
      <c r="G417" t="s">
        <v>13</v>
      </c>
      <c r="H417" t="s">
        <v>37</v>
      </c>
      <c r="I417" s="6">
        <v>71758.47</v>
      </c>
    </row>
    <row r="418" spans="5:9" x14ac:dyDescent="0.25">
      <c r="E418">
        <v>10411</v>
      </c>
      <c r="F418" s="2">
        <v>42054.121238425927</v>
      </c>
      <c r="G418" t="s">
        <v>66</v>
      </c>
      <c r="H418" t="s">
        <v>12</v>
      </c>
      <c r="I418" s="6">
        <v>18360.3</v>
      </c>
    </row>
    <row r="419" spans="5:9" x14ac:dyDescent="0.25">
      <c r="E419">
        <v>10412</v>
      </c>
      <c r="F419" s="2">
        <v>42115.466689814813</v>
      </c>
      <c r="G419" t="s">
        <v>40</v>
      </c>
      <c r="H419" t="s">
        <v>152</v>
      </c>
      <c r="I419" s="6">
        <v>54787.16</v>
      </c>
    </row>
    <row r="420" spans="5:9" x14ac:dyDescent="0.25">
      <c r="E420">
        <v>10413</v>
      </c>
      <c r="F420" s="2">
        <v>42077.873252314814</v>
      </c>
      <c r="G420" t="s">
        <v>40</v>
      </c>
      <c r="H420" t="s">
        <v>276</v>
      </c>
      <c r="I420" s="6">
        <v>72546.28</v>
      </c>
    </row>
    <row r="421" spans="5:9" x14ac:dyDescent="0.25">
      <c r="E421">
        <v>10414</v>
      </c>
      <c r="F421" s="2">
        <v>42060.796435185184</v>
      </c>
      <c r="G421" t="s">
        <v>40</v>
      </c>
      <c r="H421" t="s">
        <v>241</v>
      </c>
      <c r="I421" s="6">
        <v>1919.83</v>
      </c>
    </row>
    <row r="422" spans="5:9" x14ac:dyDescent="0.25">
      <c r="E422">
        <v>10415</v>
      </c>
      <c r="F422" s="2">
        <v>42263.684594907405</v>
      </c>
      <c r="G422" t="s">
        <v>38</v>
      </c>
      <c r="H422" t="s">
        <v>277</v>
      </c>
      <c r="I422" s="6">
        <v>71979.820000000007</v>
      </c>
    </row>
    <row r="423" spans="5:9" x14ac:dyDescent="0.25">
      <c r="E423">
        <v>10416</v>
      </c>
      <c r="F423" s="2">
        <v>42211.993495370371</v>
      </c>
      <c r="G423" t="s">
        <v>17</v>
      </c>
      <c r="H423" t="s">
        <v>83</v>
      </c>
      <c r="I423" s="6">
        <v>43404.4</v>
      </c>
    </row>
    <row r="424" spans="5:9" x14ac:dyDescent="0.25">
      <c r="E424">
        <v>10417</v>
      </c>
      <c r="F424" s="2">
        <v>42036.015393518515</v>
      </c>
      <c r="G424" t="s">
        <v>66</v>
      </c>
      <c r="H424" t="s">
        <v>102</v>
      </c>
      <c r="I424" s="6">
        <v>46301.78</v>
      </c>
    </row>
    <row r="425" spans="5:9" x14ac:dyDescent="0.25">
      <c r="E425">
        <v>10418</v>
      </c>
      <c r="F425" s="2">
        <v>42236.646597222221</v>
      </c>
      <c r="G425" t="s">
        <v>45</v>
      </c>
      <c r="H425" t="s">
        <v>125</v>
      </c>
      <c r="I425" s="6">
        <v>89166.42</v>
      </c>
    </row>
    <row r="426" spans="5:9" x14ac:dyDescent="0.25">
      <c r="E426">
        <v>10419</v>
      </c>
      <c r="F426" s="2">
        <v>42017.544444444444</v>
      </c>
      <c r="G426" t="s">
        <v>23</v>
      </c>
      <c r="H426" t="s">
        <v>154</v>
      </c>
      <c r="I426" s="6">
        <v>72623.19</v>
      </c>
    </row>
    <row r="427" spans="5:9" x14ac:dyDescent="0.25">
      <c r="E427">
        <v>10420</v>
      </c>
      <c r="F427" s="2">
        <v>42127.09175925926</v>
      </c>
      <c r="G427" t="s">
        <v>9</v>
      </c>
      <c r="H427" t="s">
        <v>198</v>
      </c>
      <c r="I427" s="6">
        <v>25994.05</v>
      </c>
    </row>
    <row r="428" spans="5:9" x14ac:dyDescent="0.25">
      <c r="E428">
        <v>10421</v>
      </c>
      <c r="F428" s="2">
        <v>42229.294456018521</v>
      </c>
      <c r="G428" t="s">
        <v>29</v>
      </c>
      <c r="H428" t="s">
        <v>220</v>
      </c>
      <c r="I428" s="6">
        <v>77613.48</v>
      </c>
    </row>
    <row r="429" spans="5:9" x14ac:dyDescent="0.25">
      <c r="E429">
        <v>10422</v>
      </c>
      <c r="F429" s="2">
        <v>42204.499918981484</v>
      </c>
      <c r="G429" t="s">
        <v>5</v>
      </c>
      <c r="H429" t="s">
        <v>278</v>
      </c>
      <c r="I429" s="6">
        <v>34503.699999999997</v>
      </c>
    </row>
    <row r="430" spans="5:9" x14ac:dyDescent="0.25">
      <c r="E430">
        <v>10423</v>
      </c>
      <c r="F430" s="2">
        <v>42073.586273148147</v>
      </c>
      <c r="G430" t="s">
        <v>5</v>
      </c>
      <c r="H430" t="s">
        <v>163</v>
      </c>
      <c r="I430" s="6">
        <v>95741.57</v>
      </c>
    </row>
    <row r="431" spans="5:9" x14ac:dyDescent="0.25">
      <c r="E431">
        <v>10424</v>
      </c>
      <c r="F431" s="2">
        <v>42062.398032407407</v>
      </c>
      <c r="G431" t="s">
        <v>23</v>
      </c>
      <c r="H431" t="s">
        <v>101</v>
      </c>
      <c r="I431" s="6">
        <v>33318.26</v>
      </c>
    </row>
    <row r="432" spans="5:9" x14ac:dyDescent="0.25">
      <c r="E432">
        <v>10425</v>
      </c>
      <c r="F432" s="2">
        <v>42242.965682870374</v>
      </c>
      <c r="G432" t="s">
        <v>52</v>
      </c>
      <c r="H432" t="s">
        <v>189</v>
      </c>
      <c r="I432" s="6">
        <v>99895.11</v>
      </c>
    </row>
    <row r="433" spans="5:9" x14ac:dyDescent="0.25">
      <c r="E433">
        <v>10426</v>
      </c>
      <c r="F433" s="2">
        <v>42123.838912037034</v>
      </c>
      <c r="G433" t="s">
        <v>15</v>
      </c>
      <c r="H433" t="s">
        <v>47</v>
      </c>
      <c r="I433" s="6">
        <v>45221.71</v>
      </c>
    </row>
    <row r="434" spans="5:9" x14ac:dyDescent="0.25">
      <c r="E434">
        <v>10427</v>
      </c>
      <c r="F434" s="2">
        <v>42261.878993055558</v>
      </c>
      <c r="G434" t="s">
        <v>29</v>
      </c>
      <c r="H434" t="s">
        <v>279</v>
      </c>
      <c r="I434" s="6">
        <v>49165.26</v>
      </c>
    </row>
    <row r="435" spans="5:9" x14ac:dyDescent="0.25">
      <c r="E435">
        <v>10428</v>
      </c>
      <c r="F435" s="2">
        <v>42173.779108796298</v>
      </c>
      <c r="G435" t="s">
        <v>38</v>
      </c>
      <c r="H435" t="s">
        <v>280</v>
      </c>
      <c r="I435" s="6">
        <v>96813.93</v>
      </c>
    </row>
    <row r="436" spans="5:9" x14ac:dyDescent="0.25">
      <c r="E436">
        <v>10429</v>
      </c>
      <c r="F436" s="2">
        <v>42219.254328703704</v>
      </c>
      <c r="G436" t="s">
        <v>38</v>
      </c>
      <c r="H436" t="s">
        <v>234</v>
      </c>
      <c r="I436" s="6">
        <v>99783.72</v>
      </c>
    </row>
    <row r="437" spans="5:9" x14ac:dyDescent="0.25">
      <c r="E437">
        <v>10430</v>
      </c>
      <c r="F437" s="2">
        <v>42187.311493055553</v>
      </c>
      <c r="G437" t="s">
        <v>61</v>
      </c>
      <c r="H437" t="s">
        <v>206</v>
      </c>
      <c r="I437" s="6">
        <v>2193.2800000000002</v>
      </c>
    </row>
    <row r="438" spans="5:9" x14ac:dyDescent="0.25">
      <c r="E438">
        <v>10431</v>
      </c>
      <c r="F438" s="2">
        <v>42036.950416666667</v>
      </c>
      <c r="G438" t="s">
        <v>35</v>
      </c>
      <c r="H438" t="s">
        <v>281</v>
      </c>
      <c r="I438" s="6">
        <v>45962.06</v>
      </c>
    </row>
    <row r="439" spans="5:9" x14ac:dyDescent="0.25">
      <c r="E439">
        <v>10432</v>
      </c>
      <c r="F439" s="2">
        <v>42123.356446759259</v>
      </c>
      <c r="G439" t="s">
        <v>23</v>
      </c>
      <c r="H439" t="s">
        <v>44</v>
      </c>
      <c r="I439" s="6">
        <v>27807.4</v>
      </c>
    </row>
    <row r="440" spans="5:9" x14ac:dyDescent="0.25">
      <c r="E440">
        <v>10433</v>
      </c>
      <c r="F440" s="2">
        <v>42152.242731481485</v>
      </c>
      <c r="G440" t="s">
        <v>11</v>
      </c>
      <c r="H440" t="s">
        <v>280</v>
      </c>
      <c r="I440" s="6">
        <v>15358.1</v>
      </c>
    </row>
    <row r="441" spans="5:9" x14ac:dyDescent="0.25">
      <c r="E441">
        <v>10434</v>
      </c>
      <c r="F441" s="2">
        <v>42121.057256944441</v>
      </c>
      <c r="G441" t="s">
        <v>17</v>
      </c>
      <c r="H441" t="s">
        <v>172</v>
      </c>
      <c r="I441" s="6">
        <v>44619.29</v>
      </c>
    </row>
    <row r="442" spans="5:9" x14ac:dyDescent="0.25">
      <c r="E442">
        <v>10435</v>
      </c>
      <c r="F442" s="2">
        <v>42137.258460648147</v>
      </c>
      <c r="G442" t="s">
        <v>35</v>
      </c>
      <c r="H442" t="s">
        <v>282</v>
      </c>
      <c r="I442" s="6">
        <v>17247.91</v>
      </c>
    </row>
    <row r="443" spans="5:9" x14ac:dyDescent="0.25">
      <c r="E443">
        <v>10436</v>
      </c>
      <c r="F443" s="2">
        <v>42347.546388888892</v>
      </c>
      <c r="G443" t="s">
        <v>9</v>
      </c>
      <c r="H443" t="s">
        <v>132</v>
      </c>
      <c r="I443" s="6">
        <v>18185.82</v>
      </c>
    </row>
    <row r="444" spans="5:9" x14ac:dyDescent="0.25">
      <c r="E444">
        <v>10437</v>
      </c>
      <c r="F444" s="2">
        <v>42323.192037037035</v>
      </c>
      <c r="G444" t="s">
        <v>15</v>
      </c>
      <c r="H444" t="s">
        <v>182</v>
      </c>
      <c r="I444" s="6">
        <v>43592.160000000003</v>
      </c>
    </row>
    <row r="445" spans="5:9" x14ac:dyDescent="0.25">
      <c r="E445">
        <v>10438</v>
      </c>
      <c r="F445" s="2">
        <v>42158.08489583333</v>
      </c>
      <c r="G445" t="s">
        <v>26</v>
      </c>
      <c r="H445" t="s">
        <v>170</v>
      </c>
      <c r="I445" s="6">
        <v>81046.259999999995</v>
      </c>
    </row>
    <row r="446" spans="5:9" x14ac:dyDescent="0.25">
      <c r="E446">
        <v>10439</v>
      </c>
      <c r="F446" s="2">
        <v>42010.99527777778</v>
      </c>
      <c r="G446" t="s">
        <v>17</v>
      </c>
      <c r="H446" t="s">
        <v>54</v>
      </c>
      <c r="I446" s="6">
        <v>28596.28</v>
      </c>
    </row>
    <row r="447" spans="5:9" x14ac:dyDescent="0.25">
      <c r="E447">
        <v>10440</v>
      </c>
      <c r="F447" s="2">
        <v>42107.441747685189</v>
      </c>
      <c r="G447" t="s">
        <v>66</v>
      </c>
      <c r="H447" t="s">
        <v>191</v>
      </c>
      <c r="I447" s="6">
        <v>47461.440000000002</v>
      </c>
    </row>
    <row r="448" spans="5:9" x14ac:dyDescent="0.25">
      <c r="E448">
        <v>10441</v>
      </c>
      <c r="F448" s="2">
        <v>42300.403726851851</v>
      </c>
      <c r="G448" t="s">
        <v>52</v>
      </c>
      <c r="H448" t="s">
        <v>283</v>
      </c>
      <c r="I448" s="6">
        <v>54352.25</v>
      </c>
    </row>
    <row r="449" spans="5:9" x14ac:dyDescent="0.25">
      <c r="E449">
        <v>10442</v>
      </c>
      <c r="F449" s="2">
        <v>42077.240081018521</v>
      </c>
      <c r="G449" t="s">
        <v>38</v>
      </c>
      <c r="H449" t="s">
        <v>159</v>
      </c>
      <c r="I449" s="6">
        <v>99092.73</v>
      </c>
    </row>
    <row r="450" spans="5:9" x14ac:dyDescent="0.25">
      <c r="E450">
        <v>10443</v>
      </c>
      <c r="F450" s="2">
        <v>42240.717777777776</v>
      </c>
      <c r="G450" t="s">
        <v>9</v>
      </c>
      <c r="H450" t="s">
        <v>74</v>
      </c>
      <c r="I450" s="6">
        <v>50438.92</v>
      </c>
    </row>
    <row r="451" spans="5:9" x14ac:dyDescent="0.25">
      <c r="E451">
        <v>10444</v>
      </c>
      <c r="F451" s="2">
        <v>42119.364386574074</v>
      </c>
      <c r="G451" t="s">
        <v>23</v>
      </c>
      <c r="H451" t="s">
        <v>46</v>
      </c>
      <c r="I451" s="6">
        <v>81078.240000000005</v>
      </c>
    </row>
    <row r="452" spans="5:9" x14ac:dyDescent="0.25">
      <c r="E452">
        <v>10445</v>
      </c>
      <c r="F452" s="2">
        <v>42220.477256944447</v>
      </c>
      <c r="G452" t="s">
        <v>52</v>
      </c>
      <c r="H452" t="s">
        <v>284</v>
      </c>
      <c r="I452" s="6">
        <v>23205.67</v>
      </c>
    </row>
    <row r="453" spans="5:9" x14ac:dyDescent="0.25">
      <c r="E453">
        <v>10446</v>
      </c>
      <c r="F453" s="2">
        <v>42098.340451388889</v>
      </c>
      <c r="G453" t="s">
        <v>66</v>
      </c>
      <c r="H453" t="s">
        <v>285</v>
      </c>
      <c r="I453" s="6">
        <v>77000.009999999995</v>
      </c>
    </row>
    <row r="454" spans="5:9" x14ac:dyDescent="0.25">
      <c r="E454">
        <v>10447</v>
      </c>
      <c r="F454" s="2">
        <v>42005.64398148148</v>
      </c>
      <c r="G454" t="s">
        <v>11</v>
      </c>
      <c r="H454" t="s">
        <v>147</v>
      </c>
      <c r="I454" s="6">
        <v>40345.040000000001</v>
      </c>
    </row>
    <row r="455" spans="5:9" x14ac:dyDescent="0.25">
      <c r="E455">
        <v>10448</v>
      </c>
      <c r="F455" s="2">
        <v>42037.836817129632</v>
      </c>
      <c r="G455" t="s">
        <v>52</v>
      </c>
      <c r="H455" t="s">
        <v>286</v>
      </c>
      <c r="I455" s="6">
        <v>35360.1</v>
      </c>
    </row>
    <row r="456" spans="5:9" x14ac:dyDescent="0.25">
      <c r="E456">
        <v>10449</v>
      </c>
      <c r="F456" s="2">
        <v>42074.741631944446</v>
      </c>
      <c r="G456" t="s">
        <v>40</v>
      </c>
      <c r="H456" t="s">
        <v>287</v>
      </c>
      <c r="I456" s="6">
        <v>35493.53</v>
      </c>
    </row>
    <row r="457" spans="5:9" x14ac:dyDescent="0.25">
      <c r="E457">
        <v>10450</v>
      </c>
      <c r="F457" s="2">
        <v>42239.030405092592</v>
      </c>
      <c r="G457" t="s">
        <v>66</v>
      </c>
      <c r="H457" t="s">
        <v>288</v>
      </c>
      <c r="I457" s="6">
        <v>37155.79</v>
      </c>
    </row>
    <row r="458" spans="5:9" x14ac:dyDescent="0.25">
      <c r="E458">
        <v>10451</v>
      </c>
      <c r="F458" s="2">
        <v>42111.821643518517</v>
      </c>
      <c r="G458" t="s">
        <v>20</v>
      </c>
      <c r="H458" t="s">
        <v>187</v>
      </c>
      <c r="I458" s="6">
        <v>96375.62</v>
      </c>
    </row>
    <row r="459" spans="5:9" x14ac:dyDescent="0.25">
      <c r="E459">
        <v>10452</v>
      </c>
      <c r="F459" s="2">
        <v>42182.827187499999</v>
      </c>
      <c r="G459" t="s">
        <v>66</v>
      </c>
      <c r="H459" t="s">
        <v>197</v>
      </c>
      <c r="I459" s="6">
        <v>91801.2</v>
      </c>
    </row>
    <row r="460" spans="5:9" x14ac:dyDescent="0.25">
      <c r="E460">
        <v>10453</v>
      </c>
      <c r="F460" s="2">
        <v>42143.643738425926</v>
      </c>
      <c r="G460" t="s">
        <v>11</v>
      </c>
      <c r="H460" t="s">
        <v>103</v>
      </c>
      <c r="I460" s="6">
        <v>47149.56</v>
      </c>
    </row>
    <row r="461" spans="5:9" x14ac:dyDescent="0.25">
      <c r="E461">
        <v>10454</v>
      </c>
      <c r="F461" s="2">
        <v>42335.594155092593</v>
      </c>
      <c r="G461" t="s">
        <v>11</v>
      </c>
      <c r="H461" t="s">
        <v>289</v>
      </c>
      <c r="I461" s="6">
        <v>9355.7099999999991</v>
      </c>
    </row>
    <row r="462" spans="5:9" x14ac:dyDescent="0.25">
      <c r="E462">
        <v>10455</v>
      </c>
      <c r="F462" s="2">
        <v>42237.303032407406</v>
      </c>
      <c r="G462" t="s">
        <v>23</v>
      </c>
      <c r="H462" t="s">
        <v>163</v>
      </c>
      <c r="I462" s="6">
        <v>59928.69</v>
      </c>
    </row>
    <row r="463" spans="5:9" x14ac:dyDescent="0.25">
      <c r="E463">
        <v>10456</v>
      </c>
      <c r="F463" s="2">
        <v>42365.389814814815</v>
      </c>
      <c r="G463" t="s">
        <v>15</v>
      </c>
      <c r="H463" t="s">
        <v>269</v>
      </c>
      <c r="I463" s="6">
        <v>37710.67</v>
      </c>
    </row>
    <row r="464" spans="5:9" x14ac:dyDescent="0.25">
      <c r="E464">
        <v>10457</v>
      </c>
      <c r="F464" s="2">
        <v>42186.307395833333</v>
      </c>
      <c r="G464" t="s">
        <v>35</v>
      </c>
      <c r="H464" t="s">
        <v>244</v>
      </c>
      <c r="I464" s="6">
        <v>73539.02</v>
      </c>
    </row>
    <row r="465" spans="5:9" x14ac:dyDescent="0.25">
      <c r="E465">
        <v>10458</v>
      </c>
      <c r="F465" s="2">
        <v>42105.488865740743</v>
      </c>
      <c r="G465" t="s">
        <v>29</v>
      </c>
      <c r="H465" t="s">
        <v>290</v>
      </c>
      <c r="I465" s="6">
        <v>15020.61</v>
      </c>
    </row>
    <row r="466" spans="5:9" x14ac:dyDescent="0.25">
      <c r="E466">
        <v>10459</v>
      </c>
      <c r="F466" s="2">
        <v>42165.897407407407</v>
      </c>
      <c r="G466" t="s">
        <v>61</v>
      </c>
      <c r="H466" t="s">
        <v>277</v>
      </c>
      <c r="I466" s="6">
        <v>82702.91</v>
      </c>
    </row>
    <row r="467" spans="5:9" x14ac:dyDescent="0.25">
      <c r="E467">
        <v>10460</v>
      </c>
      <c r="F467" s="2">
        <v>42075.897719907407</v>
      </c>
      <c r="G467" t="s">
        <v>15</v>
      </c>
      <c r="H467" t="s">
        <v>291</v>
      </c>
      <c r="I467" s="6">
        <v>53958.35</v>
      </c>
    </row>
    <row r="468" spans="5:9" x14ac:dyDescent="0.25">
      <c r="E468">
        <v>10461</v>
      </c>
      <c r="F468" s="2">
        <v>42104.522928240738</v>
      </c>
      <c r="G468" t="s">
        <v>7</v>
      </c>
      <c r="H468" t="s">
        <v>239</v>
      </c>
      <c r="I468" s="6">
        <v>99451.88</v>
      </c>
    </row>
    <row r="469" spans="5:9" x14ac:dyDescent="0.25">
      <c r="E469">
        <v>10462</v>
      </c>
      <c r="F469" s="2">
        <v>42115.758194444446</v>
      </c>
      <c r="G469" t="s">
        <v>66</v>
      </c>
      <c r="H469" t="s">
        <v>292</v>
      </c>
      <c r="I469" s="6">
        <v>2101.0700000000002</v>
      </c>
    </row>
    <row r="470" spans="5:9" x14ac:dyDescent="0.25">
      <c r="E470">
        <v>10463</v>
      </c>
      <c r="F470" s="2">
        <v>42108.358356481483</v>
      </c>
      <c r="G470" t="s">
        <v>11</v>
      </c>
      <c r="H470" t="s">
        <v>34</v>
      </c>
      <c r="I470" s="6">
        <v>44469.03</v>
      </c>
    </row>
    <row r="471" spans="5:9" x14ac:dyDescent="0.25">
      <c r="E471">
        <v>10464</v>
      </c>
      <c r="F471" s="2">
        <v>42107.699166666665</v>
      </c>
      <c r="G471" t="s">
        <v>13</v>
      </c>
      <c r="H471" t="s">
        <v>145</v>
      </c>
      <c r="I471" s="6">
        <v>98505.42</v>
      </c>
    </row>
    <row r="472" spans="5:9" x14ac:dyDescent="0.25">
      <c r="E472">
        <v>10465</v>
      </c>
      <c r="F472" s="2">
        <v>42011.257754629631</v>
      </c>
      <c r="G472" t="s">
        <v>11</v>
      </c>
      <c r="H472" t="s">
        <v>203</v>
      </c>
      <c r="I472" s="6">
        <v>59393.31</v>
      </c>
    </row>
    <row r="473" spans="5:9" x14ac:dyDescent="0.25">
      <c r="E473">
        <v>10466</v>
      </c>
      <c r="F473" s="2">
        <v>42248.093425925923</v>
      </c>
      <c r="G473" t="s">
        <v>61</v>
      </c>
      <c r="H473" t="s">
        <v>276</v>
      </c>
      <c r="I473" s="6">
        <v>43598.8</v>
      </c>
    </row>
    <row r="474" spans="5:9" x14ac:dyDescent="0.25">
      <c r="E474">
        <v>10467</v>
      </c>
      <c r="F474" s="2">
        <v>42188.443159722221</v>
      </c>
      <c r="G474" t="s">
        <v>11</v>
      </c>
      <c r="H474" t="s">
        <v>192</v>
      </c>
      <c r="I474" s="6">
        <v>91679.52</v>
      </c>
    </row>
    <row r="475" spans="5:9" x14ac:dyDescent="0.25">
      <c r="E475">
        <v>10468</v>
      </c>
      <c r="F475" s="2">
        <v>42069.366562499999</v>
      </c>
      <c r="G475" t="s">
        <v>40</v>
      </c>
      <c r="H475" t="s">
        <v>220</v>
      </c>
      <c r="I475" s="6">
        <v>96087.56</v>
      </c>
    </row>
    <row r="476" spans="5:9" x14ac:dyDescent="0.25">
      <c r="E476">
        <v>10469</v>
      </c>
      <c r="F476" s="2">
        <v>42263.566550925927</v>
      </c>
      <c r="G476" t="s">
        <v>15</v>
      </c>
      <c r="H476" t="s">
        <v>209</v>
      </c>
      <c r="I476" s="6">
        <v>4666.4399999999996</v>
      </c>
    </row>
    <row r="477" spans="5:9" x14ac:dyDescent="0.25">
      <c r="E477">
        <v>10470</v>
      </c>
      <c r="F477" s="2">
        <v>42042.97997685185</v>
      </c>
      <c r="G477" t="s">
        <v>40</v>
      </c>
      <c r="H477" t="s">
        <v>247</v>
      </c>
      <c r="I477" s="6">
        <v>20988.54</v>
      </c>
    </row>
    <row r="478" spans="5:9" x14ac:dyDescent="0.25">
      <c r="E478">
        <v>10471</v>
      </c>
      <c r="F478" s="2">
        <v>42252.531886574077</v>
      </c>
      <c r="G478" t="s">
        <v>61</v>
      </c>
      <c r="H478" t="s">
        <v>206</v>
      </c>
      <c r="I478" s="6">
        <v>62622.78</v>
      </c>
    </row>
    <row r="479" spans="5:9" x14ac:dyDescent="0.25">
      <c r="E479">
        <v>10472</v>
      </c>
      <c r="F479" s="2">
        <v>42356.892824074072</v>
      </c>
      <c r="G479" t="s">
        <v>5</v>
      </c>
      <c r="H479" t="s">
        <v>138</v>
      </c>
      <c r="I479" s="6">
        <v>13294.86</v>
      </c>
    </row>
    <row r="480" spans="5:9" x14ac:dyDescent="0.25">
      <c r="E480">
        <v>10473</v>
      </c>
      <c r="F480" s="2">
        <v>42365.190798611111</v>
      </c>
      <c r="G480" t="s">
        <v>9</v>
      </c>
      <c r="H480" t="s">
        <v>267</v>
      </c>
      <c r="I480" s="6">
        <v>30581.14</v>
      </c>
    </row>
    <row r="481" spans="5:9" x14ac:dyDescent="0.25">
      <c r="E481">
        <v>10474</v>
      </c>
      <c r="F481" s="2">
        <v>42132.704965277779</v>
      </c>
      <c r="G481" t="s">
        <v>7</v>
      </c>
      <c r="H481" t="s">
        <v>160</v>
      </c>
      <c r="I481" s="6">
        <v>30561.31</v>
      </c>
    </row>
    <row r="482" spans="5:9" x14ac:dyDescent="0.25">
      <c r="E482">
        <v>10475</v>
      </c>
      <c r="F482" s="2">
        <v>42216.680868055555</v>
      </c>
      <c r="G482" t="s">
        <v>15</v>
      </c>
      <c r="H482" t="s">
        <v>176</v>
      </c>
      <c r="I482" s="6">
        <v>43330.79</v>
      </c>
    </row>
    <row r="483" spans="5:9" x14ac:dyDescent="0.25">
      <c r="E483">
        <v>10476</v>
      </c>
      <c r="F483" s="2">
        <v>42281.325752314813</v>
      </c>
      <c r="G483" t="s">
        <v>45</v>
      </c>
      <c r="H483" t="s">
        <v>293</v>
      </c>
      <c r="I483" s="6">
        <v>36451.68</v>
      </c>
    </row>
    <row r="484" spans="5:9" x14ac:dyDescent="0.25">
      <c r="E484">
        <v>10477</v>
      </c>
      <c r="F484" s="2">
        <v>42166.218252314815</v>
      </c>
      <c r="G484" t="s">
        <v>29</v>
      </c>
      <c r="H484" t="s">
        <v>37</v>
      </c>
      <c r="I484" s="6">
        <v>77057.09</v>
      </c>
    </row>
    <row r="485" spans="5:9" x14ac:dyDescent="0.25">
      <c r="E485">
        <v>10478</v>
      </c>
      <c r="F485" s="2">
        <v>42079.757025462961</v>
      </c>
      <c r="G485" t="s">
        <v>29</v>
      </c>
      <c r="H485" t="s">
        <v>22</v>
      </c>
      <c r="I485" s="6">
        <v>48726.15</v>
      </c>
    </row>
    <row r="486" spans="5:9" x14ac:dyDescent="0.25">
      <c r="E486">
        <v>10479</v>
      </c>
      <c r="F486" s="2">
        <v>42343.174201388887</v>
      </c>
      <c r="G486" t="s">
        <v>26</v>
      </c>
      <c r="H486" t="s">
        <v>222</v>
      </c>
      <c r="I486" s="6">
        <v>40961.22</v>
      </c>
    </row>
    <row r="487" spans="5:9" x14ac:dyDescent="0.25">
      <c r="E487">
        <v>10480</v>
      </c>
      <c r="F487" s="2">
        <v>42226.481689814813</v>
      </c>
      <c r="G487" t="s">
        <v>66</v>
      </c>
      <c r="H487" t="s">
        <v>57</v>
      </c>
      <c r="I487" s="6">
        <v>75676.39</v>
      </c>
    </row>
    <row r="488" spans="5:9" x14ac:dyDescent="0.25">
      <c r="E488">
        <v>10481</v>
      </c>
      <c r="F488" s="2">
        <v>42328.685185185182</v>
      </c>
      <c r="G488" t="s">
        <v>29</v>
      </c>
      <c r="H488" t="s">
        <v>294</v>
      </c>
      <c r="I488" s="6">
        <v>66745.919999999998</v>
      </c>
    </row>
    <row r="489" spans="5:9" x14ac:dyDescent="0.25">
      <c r="E489">
        <v>10482</v>
      </c>
      <c r="F489" s="2">
        <v>42288.264467592591</v>
      </c>
      <c r="G489" t="s">
        <v>66</v>
      </c>
      <c r="H489" t="s">
        <v>295</v>
      </c>
      <c r="I489" s="6">
        <v>36824.07</v>
      </c>
    </row>
    <row r="490" spans="5:9" x14ac:dyDescent="0.25">
      <c r="E490">
        <v>10483</v>
      </c>
      <c r="F490" s="2">
        <v>42251.465879629628</v>
      </c>
      <c r="G490" t="s">
        <v>29</v>
      </c>
      <c r="H490" t="s">
        <v>50</v>
      </c>
      <c r="I490" s="6">
        <v>98376.11</v>
      </c>
    </row>
    <row r="491" spans="5:9" x14ac:dyDescent="0.25">
      <c r="E491">
        <v>10484</v>
      </c>
      <c r="F491" s="2">
        <v>42277.720902777779</v>
      </c>
      <c r="G491" t="s">
        <v>29</v>
      </c>
      <c r="H491" t="s">
        <v>206</v>
      </c>
      <c r="I491" s="6">
        <v>36074.949999999997</v>
      </c>
    </row>
    <row r="492" spans="5:9" x14ac:dyDescent="0.25">
      <c r="E492">
        <v>10485</v>
      </c>
      <c r="F492" s="2">
        <v>42211.085960648146</v>
      </c>
      <c r="G492" t="s">
        <v>61</v>
      </c>
      <c r="H492" t="s">
        <v>296</v>
      </c>
      <c r="I492" s="6">
        <v>65959.7</v>
      </c>
    </row>
    <row r="493" spans="5:9" x14ac:dyDescent="0.25">
      <c r="E493">
        <v>10486</v>
      </c>
      <c r="F493" s="2">
        <v>42335.733611111114</v>
      </c>
      <c r="G493" t="s">
        <v>20</v>
      </c>
      <c r="H493" t="s">
        <v>32</v>
      </c>
      <c r="I493" s="6">
        <v>73704.95</v>
      </c>
    </row>
    <row r="494" spans="5:9" x14ac:dyDescent="0.25">
      <c r="E494">
        <v>10487</v>
      </c>
      <c r="F494" s="2">
        <v>42230.297037037039</v>
      </c>
      <c r="G494" t="s">
        <v>26</v>
      </c>
      <c r="H494" t="s">
        <v>67</v>
      </c>
      <c r="I494" s="6">
        <v>44338.18</v>
      </c>
    </row>
    <row r="495" spans="5:9" x14ac:dyDescent="0.25">
      <c r="E495">
        <v>10488</v>
      </c>
      <c r="F495" s="2">
        <v>42364.652638888889</v>
      </c>
      <c r="G495" t="s">
        <v>38</v>
      </c>
      <c r="H495" t="s">
        <v>297</v>
      </c>
      <c r="I495" s="6">
        <v>88914.240000000005</v>
      </c>
    </row>
    <row r="496" spans="5:9" x14ac:dyDescent="0.25">
      <c r="E496">
        <v>10489</v>
      </c>
      <c r="F496" s="2">
        <v>42294.724733796298</v>
      </c>
      <c r="G496" t="s">
        <v>17</v>
      </c>
      <c r="H496" t="s">
        <v>205</v>
      </c>
      <c r="I496" s="6">
        <v>7999.07</v>
      </c>
    </row>
    <row r="497" spans="5:9" x14ac:dyDescent="0.25">
      <c r="E497">
        <v>10490</v>
      </c>
      <c r="F497" s="2">
        <v>42312.526516203703</v>
      </c>
      <c r="G497" t="s">
        <v>45</v>
      </c>
      <c r="H497" t="s">
        <v>298</v>
      </c>
      <c r="I497" s="6">
        <v>96046.23</v>
      </c>
    </row>
    <row r="498" spans="5:9" x14ac:dyDescent="0.25">
      <c r="E498">
        <v>10491</v>
      </c>
      <c r="F498" s="2">
        <v>42264.22111111111</v>
      </c>
      <c r="G498" t="s">
        <v>15</v>
      </c>
      <c r="H498" t="s">
        <v>161</v>
      </c>
      <c r="I498" s="6">
        <v>45771.34</v>
      </c>
    </row>
    <row r="499" spans="5:9" x14ac:dyDescent="0.25">
      <c r="E499">
        <v>10492</v>
      </c>
      <c r="F499" s="2">
        <v>42175.303252314814</v>
      </c>
      <c r="G499" t="s">
        <v>45</v>
      </c>
      <c r="H499" t="s">
        <v>299</v>
      </c>
      <c r="I499" s="6">
        <v>51601.53</v>
      </c>
    </row>
    <row r="500" spans="5:9" x14ac:dyDescent="0.25">
      <c r="E500">
        <v>10493</v>
      </c>
      <c r="F500" s="2">
        <v>42207.483842592592</v>
      </c>
      <c r="G500" t="s">
        <v>26</v>
      </c>
      <c r="H500" t="s">
        <v>84</v>
      </c>
      <c r="I500" s="6">
        <v>10398.049999999999</v>
      </c>
    </row>
    <row r="501" spans="5:9" x14ac:dyDescent="0.25">
      <c r="E501">
        <v>10494</v>
      </c>
      <c r="F501" s="2">
        <v>42135.921458333331</v>
      </c>
      <c r="G501" t="s">
        <v>5</v>
      </c>
      <c r="H501" t="s">
        <v>300</v>
      </c>
      <c r="I501" s="6">
        <v>44012.86</v>
      </c>
    </row>
    <row r="502" spans="5:9" x14ac:dyDescent="0.25">
      <c r="E502">
        <v>10495</v>
      </c>
      <c r="F502" s="2">
        <v>42229.404861111114</v>
      </c>
      <c r="G502" t="s">
        <v>13</v>
      </c>
      <c r="H502" t="s">
        <v>170</v>
      </c>
      <c r="I502" s="6">
        <v>67914.52</v>
      </c>
    </row>
    <row r="503" spans="5:9" x14ac:dyDescent="0.25">
      <c r="E503">
        <v>10496</v>
      </c>
      <c r="F503" s="2">
        <v>42041.93372685185</v>
      </c>
      <c r="G503" t="s">
        <v>45</v>
      </c>
      <c r="H503" t="s">
        <v>6</v>
      </c>
      <c r="I503" s="6">
        <v>82159.820000000007</v>
      </c>
    </row>
    <row r="504" spans="5:9" x14ac:dyDescent="0.25">
      <c r="E504">
        <v>10497</v>
      </c>
      <c r="F504" s="2">
        <v>42237.439710648148</v>
      </c>
      <c r="G504" t="s">
        <v>11</v>
      </c>
      <c r="H504" t="s">
        <v>141</v>
      </c>
      <c r="I504" s="6">
        <v>96476.27</v>
      </c>
    </row>
    <row r="505" spans="5:9" x14ac:dyDescent="0.25">
      <c r="E505">
        <v>10498</v>
      </c>
      <c r="F505" s="2">
        <v>42181.107777777775</v>
      </c>
      <c r="G505" t="s">
        <v>15</v>
      </c>
      <c r="H505" t="s">
        <v>184</v>
      </c>
      <c r="I505" s="6">
        <v>46708.61</v>
      </c>
    </row>
    <row r="506" spans="5:9" x14ac:dyDescent="0.25">
      <c r="E506">
        <v>10499</v>
      </c>
      <c r="F506" s="2">
        <v>42097.899016203701</v>
      </c>
      <c r="G506" t="s">
        <v>13</v>
      </c>
      <c r="H506" t="s">
        <v>301</v>
      </c>
      <c r="I506" s="6">
        <v>29468.02</v>
      </c>
    </row>
    <row r="507" spans="5:9" x14ac:dyDescent="0.25">
      <c r="E507">
        <v>10500</v>
      </c>
      <c r="F507" s="2">
        <v>42080.013437499998</v>
      </c>
      <c r="G507" t="s">
        <v>52</v>
      </c>
      <c r="H507" t="s">
        <v>10</v>
      </c>
      <c r="I507" s="6">
        <v>92474.34</v>
      </c>
    </row>
    <row r="508" spans="5:9" x14ac:dyDescent="0.25">
      <c r="E508">
        <v>10501</v>
      </c>
      <c r="F508" s="2">
        <v>42141.116805555554</v>
      </c>
      <c r="G508" t="s">
        <v>29</v>
      </c>
      <c r="H508" t="s">
        <v>172</v>
      </c>
      <c r="I508" s="6">
        <v>49640.32</v>
      </c>
    </row>
    <row r="509" spans="5:9" x14ac:dyDescent="0.25">
      <c r="E509">
        <v>10502</v>
      </c>
      <c r="F509" s="2">
        <v>42081.327870370369</v>
      </c>
      <c r="G509" t="s">
        <v>45</v>
      </c>
      <c r="H509" t="s">
        <v>98</v>
      </c>
      <c r="I509" s="6">
        <v>65493.65</v>
      </c>
    </row>
    <row r="510" spans="5:9" x14ac:dyDescent="0.25">
      <c r="E510">
        <v>10503</v>
      </c>
      <c r="F510" s="2">
        <v>42104.171249999999</v>
      </c>
      <c r="G510" t="s">
        <v>66</v>
      </c>
      <c r="H510" t="s">
        <v>302</v>
      </c>
      <c r="I510" s="6">
        <v>68482.16</v>
      </c>
    </row>
    <row r="511" spans="5:9" x14ac:dyDescent="0.25">
      <c r="E511">
        <v>10504</v>
      </c>
      <c r="F511" s="2">
        <v>42161.122037037036</v>
      </c>
      <c r="G511" t="s">
        <v>7</v>
      </c>
      <c r="H511" t="s">
        <v>144</v>
      </c>
      <c r="I511" s="6">
        <v>54636.83</v>
      </c>
    </row>
    <row r="512" spans="5:9" x14ac:dyDescent="0.25">
      <c r="E512">
        <v>10505</v>
      </c>
      <c r="F512" s="2">
        <v>42053.969953703701</v>
      </c>
      <c r="G512" t="s">
        <v>23</v>
      </c>
      <c r="H512" t="s">
        <v>303</v>
      </c>
      <c r="I512" s="6">
        <v>67868.88</v>
      </c>
    </row>
    <row r="513" spans="5:9" x14ac:dyDescent="0.25">
      <c r="E513">
        <v>10506</v>
      </c>
      <c r="F513" s="2">
        <v>42195.658946759257</v>
      </c>
      <c r="G513" t="s">
        <v>17</v>
      </c>
      <c r="H513" t="s">
        <v>304</v>
      </c>
      <c r="I513" s="6">
        <v>78421.87</v>
      </c>
    </row>
    <row r="514" spans="5:9" x14ac:dyDescent="0.25">
      <c r="E514">
        <v>10507</v>
      </c>
      <c r="F514" s="2">
        <v>42325.125069444446</v>
      </c>
      <c r="G514" t="s">
        <v>38</v>
      </c>
      <c r="H514" t="s">
        <v>88</v>
      </c>
      <c r="I514" s="6">
        <v>81863.61</v>
      </c>
    </row>
    <row r="515" spans="5:9" x14ac:dyDescent="0.25">
      <c r="E515">
        <v>10508</v>
      </c>
      <c r="F515" s="2">
        <v>42310.533877314818</v>
      </c>
      <c r="G515" t="s">
        <v>7</v>
      </c>
      <c r="H515" t="s">
        <v>267</v>
      </c>
      <c r="I515" s="6">
        <v>21792.18</v>
      </c>
    </row>
    <row r="516" spans="5:9" x14ac:dyDescent="0.25">
      <c r="E516">
        <v>10509</v>
      </c>
      <c r="F516" s="2">
        <v>42149.14267361111</v>
      </c>
      <c r="G516" t="s">
        <v>17</v>
      </c>
      <c r="H516" t="s">
        <v>305</v>
      </c>
      <c r="I516" s="6">
        <v>99158.61</v>
      </c>
    </row>
    <row r="517" spans="5:9" x14ac:dyDescent="0.25">
      <c r="E517">
        <v>10510</v>
      </c>
      <c r="F517" s="2">
        <v>42247.768159722225</v>
      </c>
      <c r="G517" t="s">
        <v>20</v>
      </c>
      <c r="H517" t="s">
        <v>263</v>
      </c>
      <c r="I517" s="6">
        <v>88431.74</v>
      </c>
    </row>
    <row r="518" spans="5:9" x14ac:dyDescent="0.25">
      <c r="E518">
        <v>10511</v>
      </c>
      <c r="F518" s="2">
        <v>42082.708252314813</v>
      </c>
      <c r="G518" t="s">
        <v>26</v>
      </c>
      <c r="H518" t="s">
        <v>173</v>
      </c>
      <c r="I518" s="6">
        <v>55440.78</v>
      </c>
    </row>
    <row r="519" spans="5:9" x14ac:dyDescent="0.25">
      <c r="E519">
        <v>10512</v>
      </c>
      <c r="F519" s="2">
        <v>42201.515335648146</v>
      </c>
      <c r="G519" t="s">
        <v>45</v>
      </c>
      <c r="H519" t="s">
        <v>69</v>
      </c>
      <c r="I519" s="6">
        <v>6674.33</v>
      </c>
    </row>
    <row r="520" spans="5:9" x14ac:dyDescent="0.25">
      <c r="E520">
        <v>10513</v>
      </c>
      <c r="F520" s="2">
        <v>42344.508310185185</v>
      </c>
      <c r="G520" t="s">
        <v>61</v>
      </c>
      <c r="H520" t="s">
        <v>180</v>
      </c>
      <c r="I520" s="6">
        <v>8014.57</v>
      </c>
    </row>
    <row r="521" spans="5:9" x14ac:dyDescent="0.25">
      <c r="E521">
        <v>10514</v>
      </c>
      <c r="F521" s="2">
        <v>42236.217905092592</v>
      </c>
      <c r="G521" t="s">
        <v>61</v>
      </c>
      <c r="H521" t="s">
        <v>84</v>
      </c>
      <c r="I521" s="6">
        <v>12565.47</v>
      </c>
    </row>
    <row r="522" spans="5:9" x14ac:dyDescent="0.25">
      <c r="E522">
        <v>10515</v>
      </c>
      <c r="F522" s="2">
        <v>42231.493333333332</v>
      </c>
      <c r="G522" t="s">
        <v>45</v>
      </c>
      <c r="H522" t="s">
        <v>303</v>
      </c>
      <c r="I522" s="6">
        <v>87650.91</v>
      </c>
    </row>
    <row r="523" spans="5:9" x14ac:dyDescent="0.25">
      <c r="E523">
        <v>10516</v>
      </c>
      <c r="F523" s="2">
        <v>42199.016840277778</v>
      </c>
      <c r="G523" t="s">
        <v>66</v>
      </c>
      <c r="H523" t="s">
        <v>306</v>
      </c>
      <c r="I523" s="6">
        <v>16682.099999999999</v>
      </c>
    </row>
    <row r="524" spans="5:9" x14ac:dyDescent="0.25">
      <c r="E524">
        <v>10517</v>
      </c>
      <c r="F524" s="2">
        <v>42211.902696759258</v>
      </c>
      <c r="G524" t="s">
        <v>23</v>
      </c>
      <c r="H524" t="s">
        <v>307</v>
      </c>
      <c r="I524" s="6">
        <v>17317.03</v>
      </c>
    </row>
    <row r="525" spans="5:9" x14ac:dyDescent="0.25">
      <c r="E525">
        <v>10518</v>
      </c>
      <c r="F525" s="2">
        <v>42143.522291666668</v>
      </c>
      <c r="G525" t="s">
        <v>13</v>
      </c>
      <c r="H525" t="s">
        <v>308</v>
      </c>
      <c r="I525" s="6">
        <v>6752.1</v>
      </c>
    </row>
    <row r="526" spans="5:9" x14ac:dyDescent="0.25">
      <c r="E526">
        <v>10519</v>
      </c>
      <c r="F526" s="2">
        <v>42061.283020833333</v>
      </c>
      <c r="G526" t="s">
        <v>13</v>
      </c>
      <c r="H526" t="s">
        <v>128</v>
      </c>
      <c r="I526" s="6">
        <v>43882.54</v>
      </c>
    </row>
    <row r="527" spans="5:9" x14ac:dyDescent="0.25">
      <c r="E527">
        <v>10520</v>
      </c>
      <c r="F527" s="2">
        <v>42291.73578703704</v>
      </c>
      <c r="G527" t="s">
        <v>61</v>
      </c>
      <c r="H527" t="s">
        <v>22</v>
      </c>
      <c r="I527" s="6">
        <v>80592.17</v>
      </c>
    </row>
    <row r="528" spans="5:9" x14ac:dyDescent="0.25">
      <c r="E528">
        <v>10521</v>
      </c>
      <c r="F528" s="2">
        <v>42287.128703703704</v>
      </c>
      <c r="G528" t="s">
        <v>38</v>
      </c>
      <c r="H528" t="s">
        <v>309</v>
      </c>
      <c r="I528" s="6">
        <v>60436.58</v>
      </c>
    </row>
    <row r="529" spans="5:9" x14ac:dyDescent="0.25">
      <c r="E529">
        <v>10522</v>
      </c>
      <c r="F529" s="2">
        <v>42339.091817129629</v>
      </c>
      <c r="G529" t="s">
        <v>40</v>
      </c>
      <c r="H529" t="s">
        <v>68</v>
      </c>
      <c r="I529" s="6">
        <v>74261.16</v>
      </c>
    </row>
    <row r="530" spans="5:9" x14ac:dyDescent="0.25">
      <c r="E530">
        <v>10523</v>
      </c>
      <c r="F530" s="2">
        <v>42005.760266203702</v>
      </c>
      <c r="G530" t="s">
        <v>61</v>
      </c>
      <c r="H530" t="s">
        <v>236</v>
      </c>
      <c r="I530" s="6">
        <v>47701.39</v>
      </c>
    </row>
    <row r="531" spans="5:9" x14ac:dyDescent="0.25">
      <c r="E531">
        <v>10524</v>
      </c>
      <c r="F531" s="2">
        <v>42204.100706018522</v>
      </c>
      <c r="G531" t="s">
        <v>66</v>
      </c>
      <c r="H531" t="s">
        <v>101</v>
      </c>
      <c r="I531" s="6">
        <v>9139.5499999999993</v>
      </c>
    </row>
    <row r="532" spans="5:9" x14ac:dyDescent="0.25">
      <c r="E532">
        <v>10525</v>
      </c>
      <c r="F532" s="2">
        <v>42301.460868055554</v>
      </c>
      <c r="G532" t="s">
        <v>20</v>
      </c>
      <c r="H532" t="s">
        <v>39</v>
      </c>
      <c r="I532" s="6">
        <v>29145.05</v>
      </c>
    </row>
    <row r="533" spans="5:9" x14ac:dyDescent="0.25">
      <c r="E533">
        <v>10526</v>
      </c>
      <c r="F533" s="2">
        <v>42164.477303240739</v>
      </c>
      <c r="G533" t="s">
        <v>5</v>
      </c>
      <c r="H533" t="s">
        <v>174</v>
      </c>
      <c r="I533" s="6">
        <v>36087.129999999997</v>
      </c>
    </row>
    <row r="534" spans="5:9" x14ac:dyDescent="0.25">
      <c r="E534">
        <v>10527</v>
      </c>
      <c r="F534" s="2">
        <v>42201.833935185183</v>
      </c>
      <c r="G534" t="s">
        <v>61</v>
      </c>
      <c r="H534" t="s">
        <v>140</v>
      </c>
      <c r="I534" s="6">
        <v>69999.98</v>
      </c>
    </row>
    <row r="535" spans="5:9" x14ac:dyDescent="0.25">
      <c r="E535">
        <v>10528</v>
      </c>
      <c r="F535" s="2">
        <v>42140.555590277778</v>
      </c>
      <c r="G535" t="s">
        <v>35</v>
      </c>
      <c r="H535" t="s">
        <v>34</v>
      </c>
      <c r="I535" s="6">
        <v>12448.15</v>
      </c>
    </row>
    <row r="536" spans="5:9" x14ac:dyDescent="0.25">
      <c r="E536">
        <v>10529</v>
      </c>
      <c r="F536" s="2">
        <v>42160.086539351854</v>
      </c>
      <c r="G536" t="s">
        <v>9</v>
      </c>
      <c r="H536" t="s">
        <v>200</v>
      </c>
      <c r="I536" s="6">
        <v>54559.35</v>
      </c>
    </row>
    <row r="537" spans="5:9" x14ac:dyDescent="0.25">
      <c r="E537">
        <v>10530</v>
      </c>
      <c r="F537" s="2">
        <v>42127.923506944448</v>
      </c>
      <c r="G537" t="s">
        <v>26</v>
      </c>
      <c r="H537" t="s">
        <v>90</v>
      </c>
      <c r="I537" s="6">
        <v>16698.34</v>
      </c>
    </row>
    <row r="538" spans="5:9" x14ac:dyDescent="0.25">
      <c r="E538">
        <v>10531</v>
      </c>
      <c r="F538" s="2">
        <v>42131.252523148149</v>
      </c>
      <c r="G538" t="s">
        <v>38</v>
      </c>
      <c r="H538" t="s">
        <v>104</v>
      </c>
      <c r="I538" s="6">
        <v>80024.3</v>
      </c>
    </row>
    <row r="539" spans="5:9" x14ac:dyDescent="0.25">
      <c r="E539">
        <v>10532</v>
      </c>
      <c r="F539" s="2">
        <v>42203.495034722226</v>
      </c>
      <c r="G539" t="s">
        <v>13</v>
      </c>
      <c r="H539" t="s">
        <v>49</v>
      </c>
      <c r="I539" s="6">
        <v>22148.06</v>
      </c>
    </row>
    <row r="540" spans="5:9" x14ac:dyDescent="0.25">
      <c r="E540">
        <v>10533</v>
      </c>
      <c r="F540" s="2">
        <v>42028.484375</v>
      </c>
      <c r="G540" t="s">
        <v>38</v>
      </c>
      <c r="H540" t="s">
        <v>310</v>
      </c>
      <c r="I540" s="6">
        <v>10531.62</v>
      </c>
    </row>
    <row r="541" spans="5:9" x14ac:dyDescent="0.25">
      <c r="E541">
        <v>10534</v>
      </c>
      <c r="F541" s="2">
        <v>42173.450104166666</v>
      </c>
      <c r="G541" t="s">
        <v>26</v>
      </c>
      <c r="H541" t="s">
        <v>109</v>
      </c>
      <c r="I541" s="6">
        <v>63515.69</v>
      </c>
    </row>
    <row r="542" spans="5:9" x14ac:dyDescent="0.25">
      <c r="E542">
        <v>10535</v>
      </c>
      <c r="F542" s="2">
        <v>42228.856631944444</v>
      </c>
      <c r="G542" t="s">
        <v>5</v>
      </c>
      <c r="H542" t="s">
        <v>311</v>
      </c>
      <c r="I542" s="6">
        <v>55789.24</v>
      </c>
    </row>
    <row r="543" spans="5:9" x14ac:dyDescent="0.25">
      <c r="E543">
        <v>10536</v>
      </c>
      <c r="F543" s="2">
        <v>42169.149259259262</v>
      </c>
      <c r="G543" t="s">
        <v>11</v>
      </c>
      <c r="H543" t="s">
        <v>312</v>
      </c>
      <c r="I543" s="6">
        <v>32959.65</v>
      </c>
    </row>
    <row r="544" spans="5:9" x14ac:dyDescent="0.25">
      <c r="E544">
        <v>10537</v>
      </c>
      <c r="F544" s="2">
        <v>42316.953553240739</v>
      </c>
      <c r="G544" t="s">
        <v>5</v>
      </c>
      <c r="H544" t="s">
        <v>128</v>
      </c>
      <c r="I544" s="6">
        <v>43191.17</v>
      </c>
    </row>
    <row r="545" spans="5:9" x14ac:dyDescent="0.25">
      <c r="E545">
        <v>10538</v>
      </c>
      <c r="F545" s="2">
        <v>42231.201828703706</v>
      </c>
      <c r="G545" t="s">
        <v>20</v>
      </c>
      <c r="H545" t="s">
        <v>129</v>
      </c>
      <c r="I545" s="6">
        <v>32282.03</v>
      </c>
    </row>
    <row r="546" spans="5:9" x14ac:dyDescent="0.25">
      <c r="E546">
        <v>10539</v>
      </c>
      <c r="F546" s="2">
        <v>42085.906886574077</v>
      </c>
      <c r="G546" t="s">
        <v>11</v>
      </c>
      <c r="H546" t="s">
        <v>313</v>
      </c>
      <c r="I546" s="6">
        <v>62782.01</v>
      </c>
    </row>
    <row r="547" spans="5:9" x14ac:dyDescent="0.25">
      <c r="E547">
        <v>10540</v>
      </c>
      <c r="F547" s="2">
        <v>42092.516608796293</v>
      </c>
      <c r="G547" t="s">
        <v>35</v>
      </c>
      <c r="H547" t="s">
        <v>65</v>
      </c>
      <c r="I547" s="6">
        <v>7815.88</v>
      </c>
    </row>
    <row r="548" spans="5:9" x14ac:dyDescent="0.25">
      <c r="E548">
        <v>10541</v>
      </c>
      <c r="F548" s="2">
        <v>42331.021724537037</v>
      </c>
      <c r="G548" t="s">
        <v>26</v>
      </c>
      <c r="H548" t="s">
        <v>314</v>
      </c>
      <c r="I548" s="6">
        <v>36372.620000000003</v>
      </c>
    </row>
    <row r="549" spans="5:9" x14ac:dyDescent="0.25">
      <c r="E549">
        <v>10542</v>
      </c>
      <c r="F549" s="2">
        <v>42022.184583333335</v>
      </c>
      <c r="G549" t="s">
        <v>11</v>
      </c>
      <c r="H549" t="s">
        <v>315</v>
      </c>
      <c r="I549" s="6">
        <v>94362.75</v>
      </c>
    </row>
    <row r="550" spans="5:9" x14ac:dyDescent="0.25">
      <c r="E550">
        <v>10543</v>
      </c>
      <c r="F550" s="2">
        <v>42248.563715277778</v>
      </c>
      <c r="G550" t="s">
        <v>66</v>
      </c>
      <c r="H550" t="s">
        <v>89</v>
      </c>
      <c r="I550" s="6">
        <v>68803.8</v>
      </c>
    </row>
    <row r="551" spans="5:9" x14ac:dyDescent="0.25">
      <c r="E551">
        <v>10544</v>
      </c>
      <c r="F551" s="2">
        <v>42300.517083333332</v>
      </c>
      <c r="G551" t="s">
        <v>52</v>
      </c>
      <c r="H551" t="s">
        <v>316</v>
      </c>
      <c r="I551" s="6">
        <v>51295.35</v>
      </c>
    </row>
    <row r="552" spans="5:9" x14ac:dyDescent="0.25">
      <c r="E552">
        <v>10545</v>
      </c>
      <c r="F552" s="2">
        <v>42271.772812499999</v>
      </c>
      <c r="G552" t="s">
        <v>9</v>
      </c>
      <c r="H552" t="s">
        <v>239</v>
      </c>
      <c r="I552" s="6">
        <v>80246.41</v>
      </c>
    </row>
    <row r="553" spans="5:9" x14ac:dyDescent="0.25">
      <c r="E553">
        <v>10546</v>
      </c>
      <c r="F553" s="2">
        <v>42049.337754629632</v>
      </c>
      <c r="G553" t="s">
        <v>38</v>
      </c>
      <c r="H553" t="s">
        <v>194</v>
      </c>
      <c r="I553" s="6">
        <v>30720.53</v>
      </c>
    </row>
    <row r="554" spans="5:9" x14ac:dyDescent="0.25">
      <c r="E554">
        <v>10547</v>
      </c>
      <c r="F554" s="2">
        <v>42296.431180555555</v>
      </c>
      <c r="G554" t="s">
        <v>29</v>
      </c>
      <c r="H554" t="s">
        <v>274</v>
      </c>
      <c r="I554" s="6">
        <v>43030.06</v>
      </c>
    </row>
    <row r="555" spans="5:9" x14ac:dyDescent="0.25">
      <c r="E555">
        <v>10548</v>
      </c>
      <c r="F555" s="2">
        <v>42337.08457175926</v>
      </c>
      <c r="G555" t="s">
        <v>9</v>
      </c>
      <c r="H555" t="s">
        <v>108</v>
      </c>
      <c r="I555" s="6">
        <v>5960.84</v>
      </c>
    </row>
    <row r="556" spans="5:9" x14ac:dyDescent="0.25">
      <c r="E556">
        <v>10549</v>
      </c>
      <c r="F556" s="2">
        <v>42206.493888888886</v>
      </c>
      <c r="G556" t="s">
        <v>5</v>
      </c>
      <c r="H556" t="s">
        <v>259</v>
      </c>
      <c r="I556" s="6">
        <v>65168.94</v>
      </c>
    </row>
    <row r="557" spans="5:9" x14ac:dyDescent="0.25">
      <c r="E557">
        <v>10550</v>
      </c>
      <c r="F557" s="2">
        <v>42106.717430555553</v>
      </c>
      <c r="G557" t="s">
        <v>45</v>
      </c>
      <c r="H557" t="s">
        <v>162</v>
      </c>
      <c r="I557" s="6">
        <v>18261.009999999998</v>
      </c>
    </row>
    <row r="558" spans="5:9" x14ac:dyDescent="0.25">
      <c r="E558">
        <v>10551</v>
      </c>
      <c r="F558" s="2">
        <v>42019.46434027778</v>
      </c>
      <c r="G558" t="s">
        <v>20</v>
      </c>
      <c r="H558" t="s">
        <v>25</v>
      </c>
      <c r="I558" s="6">
        <v>66872.81</v>
      </c>
    </row>
    <row r="559" spans="5:9" x14ac:dyDescent="0.25">
      <c r="E559">
        <v>10552</v>
      </c>
      <c r="F559" s="2">
        <v>42291.157962962963</v>
      </c>
      <c r="G559" t="s">
        <v>17</v>
      </c>
      <c r="H559" t="s">
        <v>317</v>
      </c>
      <c r="I559" s="6">
        <v>9367.75</v>
      </c>
    </row>
    <row r="560" spans="5:9" x14ac:dyDescent="0.25">
      <c r="E560">
        <v>10553</v>
      </c>
      <c r="F560" s="2">
        <v>42329.067164351851</v>
      </c>
      <c r="G560" t="s">
        <v>35</v>
      </c>
      <c r="H560" t="s">
        <v>42</v>
      </c>
      <c r="I560" s="6">
        <v>60292.98</v>
      </c>
    </row>
    <row r="561" spans="5:9" x14ac:dyDescent="0.25">
      <c r="E561">
        <v>10554</v>
      </c>
      <c r="F561" s="2">
        <v>42038.469085648147</v>
      </c>
      <c r="G561" t="s">
        <v>38</v>
      </c>
      <c r="H561" t="s">
        <v>14</v>
      </c>
      <c r="I561" s="6">
        <v>85237.19</v>
      </c>
    </row>
    <row r="562" spans="5:9" x14ac:dyDescent="0.25">
      <c r="E562">
        <v>10555</v>
      </c>
      <c r="F562" s="2">
        <v>42074.240833333337</v>
      </c>
      <c r="G562" t="s">
        <v>61</v>
      </c>
      <c r="H562" t="s">
        <v>179</v>
      </c>
      <c r="I562" s="6">
        <v>79224.42</v>
      </c>
    </row>
    <row r="563" spans="5:9" x14ac:dyDescent="0.25">
      <c r="E563">
        <v>10556</v>
      </c>
      <c r="F563" s="2">
        <v>42079.331238425926</v>
      </c>
      <c r="G563" t="s">
        <v>26</v>
      </c>
      <c r="H563" t="s">
        <v>85</v>
      </c>
      <c r="I563" s="6">
        <v>14209.35</v>
      </c>
    </row>
    <row r="564" spans="5:9" x14ac:dyDescent="0.25">
      <c r="E564">
        <v>10557</v>
      </c>
      <c r="F564" s="2">
        <v>42351.505312499998</v>
      </c>
      <c r="G564" t="s">
        <v>35</v>
      </c>
      <c r="H564" t="s">
        <v>79</v>
      </c>
      <c r="I564" s="6">
        <v>75478.850000000006</v>
      </c>
    </row>
    <row r="565" spans="5:9" x14ac:dyDescent="0.25">
      <c r="E565">
        <v>10558</v>
      </c>
      <c r="F565" s="2">
        <v>42028.001354166663</v>
      </c>
      <c r="G565" t="s">
        <v>26</v>
      </c>
      <c r="H565" t="s">
        <v>295</v>
      </c>
      <c r="I565" s="6">
        <v>50617.54</v>
      </c>
    </row>
    <row r="566" spans="5:9" x14ac:dyDescent="0.25">
      <c r="E566">
        <v>10559</v>
      </c>
      <c r="F566" s="2">
        <v>42176.302858796298</v>
      </c>
      <c r="G566" t="s">
        <v>38</v>
      </c>
      <c r="H566" t="s">
        <v>298</v>
      </c>
      <c r="I566" s="6">
        <v>59659.38</v>
      </c>
    </row>
    <row r="567" spans="5:9" x14ac:dyDescent="0.25">
      <c r="E567">
        <v>10560</v>
      </c>
      <c r="F567" s="2">
        <v>42048.221192129633</v>
      </c>
      <c r="G567" t="s">
        <v>29</v>
      </c>
      <c r="H567" t="s">
        <v>200</v>
      </c>
      <c r="I567" s="6">
        <v>21614.62</v>
      </c>
    </row>
    <row r="568" spans="5:9" x14ac:dyDescent="0.25">
      <c r="E568">
        <v>10561</v>
      </c>
      <c r="F568" s="2">
        <v>42165.377928240741</v>
      </c>
      <c r="G568" t="s">
        <v>17</v>
      </c>
      <c r="H568" t="s">
        <v>145</v>
      </c>
      <c r="I568" s="6">
        <v>70240.009999999995</v>
      </c>
    </row>
    <row r="569" spans="5:9" x14ac:dyDescent="0.25">
      <c r="E569">
        <v>10562</v>
      </c>
      <c r="F569" s="2">
        <v>42192.677673611113</v>
      </c>
      <c r="G569" t="s">
        <v>7</v>
      </c>
      <c r="H569" t="s">
        <v>193</v>
      </c>
      <c r="I569" s="6">
        <v>72186.62</v>
      </c>
    </row>
    <row r="570" spans="5:9" x14ac:dyDescent="0.25">
      <c r="E570">
        <v>10563</v>
      </c>
      <c r="F570" s="2">
        <v>42251.60434027778</v>
      </c>
      <c r="G570" t="s">
        <v>38</v>
      </c>
      <c r="H570" t="s">
        <v>142</v>
      </c>
      <c r="I570" s="6">
        <v>9507.99</v>
      </c>
    </row>
    <row r="571" spans="5:9" x14ac:dyDescent="0.25">
      <c r="E571">
        <v>10564</v>
      </c>
      <c r="F571" s="2">
        <v>42141.341192129628</v>
      </c>
      <c r="G571" t="s">
        <v>38</v>
      </c>
      <c r="H571" t="s">
        <v>181</v>
      </c>
      <c r="I571" s="6">
        <v>23506.86</v>
      </c>
    </row>
    <row r="572" spans="5:9" x14ac:dyDescent="0.25">
      <c r="E572">
        <v>10565</v>
      </c>
      <c r="F572" s="2">
        <v>42313.846724537034</v>
      </c>
      <c r="G572" t="s">
        <v>35</v>
      </c>
      <c r="H572" t="s">
        <v>204</v>
      </c>
      <c r="I572" s="6">
        <v>87206.88</v>
      </c>
    </row>
    <row r="573" spans="5:9" x14ac:dyDescent="0.25">
      <c r="E573">
        <v>10566</v>
      </c>
      <c r="F573" s="2">
        <v>42349.509826388887</v>
      </c>
      <c r="G573" t="s">
        <v>52</v>
      </c>
      <c r="H573" t="s">
        <v>31</v>
      </c>
      <c r="I573" s="6">
        <v>85428.13</v>
      </c>
    </row>
    <row r="574" spans="5:9" x14ac:dyDescent="0.25">
      <c r="E574">
        <v>10567</v>
      </c>
      <c r="F574" s="2">
        <v>42150.688020833331</v>
      </c>
      <c r="G574" t="s">
        <v>35</v>
      </c>
      <c r="H574" t="s">
        <v>105</v>
      </c>
      <c r="I574" s="6">
        <v>90632.81</v>
      </c>
    </row>
    <row r="575" spans="5:9" x14ac:dyDescent="0.25">
      <c r="E575">
        <v>10568</v>
      </c>
      <c r="F575" s="2">
        <v>42034.152881944443</v>
      </c>
      <c r="G575" t="s">
        <v>23</v>
      </c>
      <c r="H575" t="s">
        <v>258</v>
      </c>
      <c r="I575" s="6">
        <v>34324.089999999997</v>
      </c>
    </row>
    <row r="576" spans="5:9" x14ac:dyDescent="0.25">
      <c r="E576">
        <v>10569</v>
      </c>
      <c r="F576" s="2">
        <v>42018.09002314815</v>
      </c>
      <c r="G576" t="s">
        <v>20</v>
      </c>
      <c r="H576" t="s">
        <v>58</v>
      </c>
      <c r="I576" s="6">
        <v>97538.14</v>
      </c>
    </row>
    <row r="577" spans="5:9" x14ac:dyDescent="0.25">
      <c r="E577">
        <v>10570</v>
      </c>
      <c r="F577" s="2">
        <v>42261.655266203707</v>
      </c>
      <c r="G577" t="s">
        <v>35</v>
      </c>
      <c r="H577" t="s">
        <v>118</v>
      </c>
      <c r="I577" s="6">
        <v>87063.39</v>
      </c>
    </row>
    <row r="578" spans="5:9" x14ac:dyDescent="0.25">
      <c r="E578">
        <v>10571</v>
      </c>
      <c r="F578" s="2">
        <v>42107.527592592596</v>
      </c>
      <c r="G578" t="s">
        <v>11</v>
      </c>
      <c r="H578" t="s">
        <v>318</v>
      </c>
      <c r="I578" s="6">
        <v>2825.42</v>
      </c>
    </row>
    <row r="579" spans="5:9" x14ac:dyDescent="0.25">
      <c r="E579">
        <v>10572</v>
      </c>
      <c r="F579" s="2">
        <v>42035.753784722219</v>
      </c>
      <c r="G579" t="s">
        <v>66</v>
      </c>
      <c r="H579" t="s">
        <v>155</v>
      </c>
      <c r="I579" s="6">
        <v>4498.37</v>
      </c>
    </row>
    <row r="580" spans="5:9" x14ac:dyDescent="0.25">
      <c r="E580">
        <v>10573</v>
      </c>
      <c r="F580" s="2">
        <v>42261.770636574074</v>
      </c>
      <c r="G580" t="s">
        <v>35</v>
      </c>
      <c r="H580" t="s">
        <v>242</v>
      </c>
      <c r="I580" s="6">
        <v>61875.51</v>
      </c>
    </row>
    <row r="581" spans="5:9" x14ac:dyDescent="0.25">
      <c r="E581">
        <v>10574</v>
      </c>
      <c r="F581" s="2">
        <v>42196.460474537038</v>
      </c>
      <c r="G581" t="s">
        <v>52</v>
      </c>
      <c r="H581" t="s">
        <v>65</v>
      </c>
      <c r="I581" s="6">
        <v>78799.62</v>
      </c>
    </row>
    <row r="582" spans="5:9" x14ac:dyDescent="0.25">
      <c r="E582">
        <v>10575</v>
      </c>
      <c r="F582" s="2">
        <v>42058.418263888889</v>
      </c>
      <c r="G582" t="s">
        <v>5</v>
      </c>
      <c r="H582" t="s">
        <v>176</v>
      </c>
      <c r="I582" s="6">
        <v>6096.69</v>
      </c>
    </row>
    <row r="583" spans="5:9" x14ac:dyDescent="0.25">
      <c r="E583">
        <v>10576</v>
      </c>
      <c r="F583" s="2">
        <v>42261.549780092595</v>
      </c>
      <c r="G583" t="s">
        <v>15</v>
      </c>
      <c r="H583" t="s">
        <v>149</v>
      </c>
      <c r="I583" s="6">
        <v>23445.9</v>
      </c>
    </row>
    <row r="584" spans="5:9" x14ac:dyDescent="0.25">
      <c r="E584">
        <v>10577</v>
      </c>
      <c r="F584" s="2">
        <v>42324.060740740744</v>
      </c>
      <c r="G584" t="s">
        <v>52</v>
      </c>
      <c r="H584" t="s">
        <v>47</v>
      </c>
      <c r="I584" s="6">
        <v>77304.83</v>
      </c>
    </row>
    <row r="585" spans="5:9" x14ac:dyDescent="0.25">
      <c r="E585">
        <v>10578</v>
      </c>
      <c r="F585" s="2">
        <v>42239.862592592595</v>
      </c>
      <c r="G585" t="s">
        <v>26</v>
      </c>
      <c r="H585" t="s">
        <v>41</v>
      </c>
      <c r="I585" s="6">
        <v>59381.99</v>
      </c>
    </row>
    <row r="586" spans="5:9" x14ac:dyDescent="0.25">
      <c r="E586">
        <v>10579</v>
      </c>
      <c r="F586" s="2">
        <v>42270.64025462963</v>
      </c>
      <c r="G586" t="s">
        <v>38</v>
      </c>
      <c r="H586" t="s">
        <v>319</v>
      </c>
      <c r="I586" s="6">
        <v>13422.97</v>
      </c>
    </row>
    <row r="587" spans="5:9" x14ac:dyDescent="0.25">
      <c r="E587">
        <v>10580</v>
      </c>
      <c r="F587" s="2">
        <v>42270.357245370367</v>
      </c>
      <c r="G587" t="s">
        <v>7</v>
      </c>
      <c r="H587" t="s">
        <v>90</v>
      </c>
      <c r="I587" s="6">
        <v>47733.85</v>
      </c>
    </row>
    <row r="588" spans="5:9" x14ac:dyDescent="0.25">
      <c r="E588">
        <v>10581</v>
      </c>
      <c r="F588" s="2">
        <v>42044.005902777775</v>
      </c>
      <c r="G588" t="s">
        <v>66</v>
      </c>
      <c r="H588" t="s">
        <v>232</v>
      </c>
      <c r="I588" s="6">
        <v>84571.4</v>
      </c>
    </row>
    <row r="589" spans="5:9" x14ac:dyDescent="0.25">
      <c r="E589">
        <v>10582</v>
      </c>
      <c r="F589" s="2">
        <v>42073.705972222226</v>
      </c>
      <c r="G589" t="s">
        <v>15</v>
      </c>
      <c r="H589" t="s">
        <v>320</v>
      </c>
      <c r="I589" s="6">
        <v>55381.79</v>
      </c>
    </row>
    <row r="590" spans="5:9" x14ac:dyDescent="0.25">
      <c r="E590">
        <v>10583</v>
      </c>
      <c r="F590" s="2">
        <v>42023.462858796294</v>
      </c>
      <c r="G590" t="s">
        <v>13</v>
      </c>
      <c r="H590" t="s">
        <v>321</v>
      </c>
      <c r="I590" s="6">
        <v>92733.97</v>
      </c>
    </row>
    <row r="591" spans="5:9" x14ac:dyDescent="0.25">
      <c r="E591">
        <v>10584</v>
      </c>
      <c r="F591" s="2">
        <v>42123.113009259258</v>
      </c>
      <c r="G591" t="s">
        <v>35</v>
      </c>
      <c r="H591" t="s">
        <v>189</v>
      </c>
      <c r="I591" s="6">
        <v>41339.4</v>
      </c>
    </row>
    <row r="592" spans="5:9" x14ac:dyDescent="0.25">
      <c r="E592">
        <v>10585</v>
      </c>
      <c r="F592" s="2">
        <v>42283.047893518517</v>
      </c>
      <c r="G592" t="s">
        <v>35</v>
      </c>
      <c r="H592" t="s">
        <v>257</v>
      </c>
      <c r="I592" s="6">
        <v>52990.47</v>
      </c>
    </row>
    <row r="593" spans="5:9" x14ac:dyDescent="0.25">
      <c r="E593">
        <v>10586</v>
      </c>
      <c r="F593" s="2">
        <v>42061.28261574074</v>
      </c>
      <c r="G593" t="s">
        <v>66</v>
      </c>
      <c r="H593" t="s">
        <v>250</v>
      </c>
      <c r="I593" s="6">
        <v>74856.47</v>
      </c>
    </row>
    <row r="594" spans="5:9" x14ac:dyDescent="0.25">
      <c r="E594">
        <v>10587</v>
      </c>
      <c r="F594" s="2">
        <v>42238.441064814811</v>
      </c>
      <c r="G594" t="s">
        <v>38</v>
      </c>
      <c r="H594" t="s">
        <v>118</v>
      </c>
      <c r="I594" s="6">
        <v>18987.63</v>
      </c>
    </row>
    <row r="595" spans="5:9" x14ac:dyDescent="0.25">
      <c r="E595">
        <v>10588</v>
      </c>
      <c r="F595" s="2">
        <v>42311.541030092594</v>
      </c>
      <c r="G595" t="s">
        <v>17</v>
      </c>
      <c r="H595" t="s">
        <v>134</v>
      </c>
      <c r="I595" s="6">
        <v>34961.760000000002</v>
      </c>
    </row>
    <row r="596" spans="5:9" x14ac:dyDescent="0.25">
      <c r="E596">
        <v>10589</v>
      </c>
      <c r="F596" s="2">
        <v>42344.491307870368</v>
      </c>
      <c r="G596" t="s">
        <v>52</v>
      </c>
      <c r="H596" t="s">
        <v>167</v>
      </c>
      <c r="I596" s="6">
        <v>35392.39</v>
      </c>
    </row>
    <row r="597" spans="5:9" x14ac:dyDescent="0.25">
      <c r="E597">
        <v>10590</v>
      </c>
      <c r="F597" s="2">
        <v>42108.854305555556</v>
      </c>
      <c r="G597" t="s">
        <v>11</v>
      </c>
      <c r="H597" t="s">
        <v>58</v>
      </c>
      <c r="I597" s="6">
        <v>29776.880000000001</v>
      </c>
    </row>
    <row r="598" spans="5:9" x14ac:dyDescent="0.25">
      <c r="E598">
        <v>10591</v>
      </c>
      <c r="F598" s="2">
        <v>42322.819398148145</v>
      </c>
      <c r="G598" t="s">
        <v>17</v>
      </c>
      <c r="H598" t="s">
        <v>322</v>
      </c>
      <c r="I598" s="6">
        <v>89073.64</v>
      </c>
    </row>
    <row r="599" spans="5:9" x14ac:dyDescent="0.25">
      <c r="E599">
        <v>10592</v>
      </c>
      <c r="F599" s="2">
        <v>42305.5937037037</v>
      </c>
      <c r="G599" t="s">
        <v>9</v>
      </c>
      <c r="H599" t="s">
        <v>106</v>
      </c>
      <c r="I599" s="6">
        <v>76932.429999999993</v>
      </c>
    </row>
    <row r="600" spans="5:9" x14ac:dyDescent="0.25">
      <c r="E600">
        <v>10593</v>
      </c>
      <c r="F600" s="2">
        <v>42309.683333333334</v>
      </c>
      <c r="G600" t="s">
        <v>29</v>
      </c>
      <c r="H600" t="s">
        <v>299</v>
      </c>
      <c r="I600" s="6">
        <v>60992.44</v>
      </c>
    </row>
    <row r="601" spans="5:9" x14ac:dyDescent="0.25">
      <c r="E601">
        <v>10594</v>
      </c>
      <c r="F601" s="2">
        <v>42072.645567129628</v>
      </c>
      <c r="G601" t="s">
        <v>29</v>
      </c>
      <c r="H601" t="s">
        <v>168</v>
      </c>
      <c r="I601" s="6">
        <v>59875.98</v>
      </c>
    </row>
    <row r="602" spans="5:9" x14ac:dyDescent="0.25">
      <c r="E602">
        <v>10595</v>
      </c>
      <c r="F602" s="2">
        <v>42061.198263888888</v>
      </c>
      <c r="G602" t="s">
        <v>20</v>
      </c>
      <c r="H602" t="s">
        <v>323</v>
      </c>
      <c r="I602" s="6">
        <v>50496.55</v>
      </c>
    </row>
    <row r="603" spans="5:9" x14ac:dyDescent="0.25">
      <c r="E603">
        <v>10596</v>
      </c>
      <c r="F603" s="2">
        <v>42222.887384259258</v>
      </c>
      <c r="G603" t="s">
        <v>11</v>
      </c>
      <c r="H603" t="s">
        <v>324</v>
      </c>
      <c r="I603" s="6">
        <v>3181.82</v>
      </c>
    </row>
    <row r="604" spans="5:9" x14ac:dyDescent="0.25">
      <c r="E604">
        <v>10597</v>
      </c>
      <c r="F604" s="2">
        <v>42212.559027777781</v>
      </c>
      <c r="G604" t="s">
        <v>40</v>
      </c>
      <c r="H604" t="s">
        <v>155</v>
      </c>
      <c r="I604" s="6">
        <v>83098.820000000007</v>
      </c>
    </row>
    <row r="605" spans="5:9" x14ac:dyDescent="0.25">
      <c r="E605">
        <v>10598</v>
      </c>
      <c r="F605" s="2">
        <v>42163.662465277775</v>
      </c>
      <c r="G605" t="s">
        <v>11</v>
      </c>
      <c r="H605" t="s">
        <v>268</v>
      </c>
      <c r="I605" s="6">
        <v>54739.51</v>
      </c>
    </row>
    <row r="606" spans="5:9" x14ac:dyDescent="0.25">
      <c r="E606">
        <v>10599</v>
      </c>
      <c r="F606" s="2">
        <v>42360.923067129632</v>
      </c>
      <c r="G606" t="s">
        <v>5</v>
      </c>
      <c r="H606" t="s">
        <v>325</v>
      </c>
      <c r="I606" s="6">
        <v>29234.95</v>
      </c>
    </row>
    <row r="607" spans="5:9" x14ac:dyDescent="0.25">
      <c r="E607">
        <v>10600</v>
      </c>
      <c r="F607" s="2">
        <v>42256.529791666668</v>
      </c>
      <c r="G607" t="s">
        <v>23</v>
      </c>
      <c r="H607" t="s">
        <v>44</v>
      </c>
      <c r="I607" s="6">
        <v>88746.05</v>
      </c>
    </row>
    <row r="608" spans="5:9" x14ac:dyDescent="0.25">
      <c r="E608">
        <v>10601</v>
      </c>
      <c r="F608" s="2">
        <v>42294.123981481483</v>
      </c>
      <c r="G608" t="s">
        <v>66</v>
      </c>
      <c r="H608" t="s">
        <v>326</v>
      </c>
      <c r="I608" s="6">
        <v>93573.35</v>
      </c>
    </row>
    <row r="609" spans="5:9" x14ac:dyDescent="0.25">
      <c r="E609">
        <v>10602</v>
      </c>
      <c r="F609" s="2">
        <v>42307.121701388889</v>
      </c>
      <c r="G609" t="s">
        <v>9</v>
      </c>
      <c r="H609" t="s">
        <v>105</v>
      </c>
      <c r="I609" s="6">
        <v>6094.92</v>
      </c>
    </row>
    <row r="610" spans="5:9" x14ac:dyDescent="0.25">
      <c r="E610">
        <v>10603</v>
      </c>
      <c r="F610" s="2">
        <v>42253.006979166668</v>
      </c>
      <c r="G610" t="s">
        <v>45</v>
      </c>
      <c r="H610" t="s">
        <v>94</v>
      </c>
      <c r="I610" s="6">
        <v>41043.980000000003</v>
      </c>
    </row>
    <row r="611" spans="5:9" x14ac:dyDescent="0.25">
      <c r="E611">
        <v>10604</v>
      </c>
      <c r="F611" s="2">
        <v>42226.051608796297</v>
      </c>
      <c r="G611" t="s">
        <v>13</v>
      </c>
      <c r="H611" t="s">
        <v>246</v>
      </c>
      <c r="I611" s="6">
        <v>3039.39</v>
      </c>
    </row>
    <row r="612" spans="5:9" x14ac:dyDescent="0.25">
      <c r="E612">
        <v>10605</v>
      </c>
      <c r="F612" s="2">
        <v>42189.204780092594</v>
      </c>
      <c r="G612" t="s">
        <v>52</v>
      </c>
      <c r="H612" t="s">
        <v>137</v>
      </c>
      <c r="I612" s="6">
        <v>34058.99</v>
      </c>
    </row>
    <row r="613" spans="5:9" x14ac:dyDescent="0.25">
      <c r="E613">
        <v>10606</v>
      </c>
      <c r="F613" s="2">
        <v>42336.650254629632</v>
      </c>
      <c r="G613" t="s">
        <v>11</v>
      </c>
      <c r="H613" t="s">
        <v>327</v>
      </c>
      <c r="I613" s="6">
        <v>1659.77</v>
      </c>
    </row>
    <row r="614" spans="5:9" x14ac:dyDescent="0.25">
      <c r="E614">
        <v>10607</v>
      </c>
      <c r="F614" s="2">
        <v>42152.441018518519</v>
      </c>
      <c r="G614" t="s">
        <v>66</v>
      </c>
      <c r="H614" t="s">
        <v>207</v>
      </c>
      <c r="I614" s="6">
        <v>74731.37</v>
      </c>
    </row>
    <row r="615" spans="5:9" x14ac:dyDescent="0.25">
      <c r="E615">
        <v>10608</v>
      </c>
      <c r="F615" s="2">
        <v>42136.687604166669</v>
      </c>
      <c r="G615" t="s">
        <v>7</v>
      </c>
      <c r="H615" t="s">
        <v>211</v>
      </c>
      <c r="I615" s="6">
        <v>6679.07</v>
      </c>
    </row>
    <row r="616" spans="5:9" x14ac:dyDescent="0.25">
      <c r="E616">
        <v>10609</v>
      </c>
      <c r="F616" s="2">
        <v>42220.00854166667</v>
      </c>
      <c r="G616" t="s">
        <v>45</v>
      </c>
      <c r="H616" t="s">
        <v>328</v>
      </c>
      <c r="I616" s="6">
        <v>54394.15</v>
      </c>
    </row>
    <row r="617" spans="5:9" x14ac:dyDescent="0.25">
      <c r="E617">
        <v>10610</v>
      </c>
      <c r="F617" s="2">
        <v>42246.277685185189</v>
      </c>
      <c r="G617" t="s">
        <v>61</v>
      </c>
      <c r="H617" t="s">
        <v>300</v>
      </c>
      <c r="I617" s="6">
        <v>1503.3</v>
      </c>
    </row>
    <row r="618" spans="5:9" x14ac:dyDescent="0.25">
      <c r="E618">
        <v>10611</v>
      </c>
      <c r="F618" s="2">
        <v>42102.352638888886</v>
      </c>
      <c r="G618" t="s">
        <v>52</v>
      </c>
      <c r="H618" t="s">
        <v>306</v>
      </c>
      <c r="I618" s="6">
        <v>92348.36</v>
      </c>
    </row>
    <row r="619" spans="5:9" x14ac:dyDescent="0.25">
      <c r="E619">
        <v>10612</v>
      </c>
      <c r="F619" s="2">
        <v>42044.575011574074</v>
      </c>
      <c r="G619" t="s">
        <v>9</v>
      </c>
      <c r="H619" t="s">
        <v>57</v>
      </c>
      <c r="I619" s="6">
        <v>2564.0300000000002</v>
      </c>
    </row>
    <row r="620" spans="5:9" x14ac:dyDescent="0.25">
      <c r="E620">
        <v>10613</v>
      </c>
      <c r="F620" s="2">
        <v>42048.53224537037</v>
      </c>
      <c r="G620" t="s">
        <v>61</v>
      </c>
      <c r="H620" t="s">
        <v>257</v>
      </c>
      <c r="I620" s="6">
        <v>67955.509999999995</v>
      </c>
    </row>
    <row r="621" spans="5:9" x14ac:dyDescent="0.25">
      <c r="E621">
        <v>10614</v>
      </c>
      <c r="F621" s="2">
        <v>42015.50037037037</v>
      </c>
      <c r="G621" t="s">
        <v>45</v>
      </c>
      <c r="H621" t="s">
        <v>134</v>
      </c>
      <c r="I621" s="6">
        <v>60671.5</v>
      </c>
    </row>
    <row r="622" spans="5:9" x14ac:dyDescent="0.25">
      <c r="E622">
        <v>10615</v>
      </c>
      <c r="F622" s="2">
        <v>42109.207627314812</v>
      </c>
      <c r="G622" t="s">
        <v>66</v>
      </c>
      <c r="H622" t="s">
        <v>192</v>
      </c>
      <c r="I622" s="6">
        <v>63822.26</v>
      </c>
    </row>
    <row r="623" spans="5:9" x14ac:dyDescent="0.25">
      <c r="E623">
        <v>10616</v>
      </c>
      <c r="F623" s="2">
        <v>42016.678043981483</v>
      </c>
      <c r="G623" t="s">
        <v>29</v>
      </c>
      <c r="H623" t="s">
        <v>287</v>
      </c>
      <c r="I623" s="6">
        <v>87238.56</v>
      </c>
    </row>
    <row r="624" spans="5:9" x14ac:dyDescent="0.25">
      <c r="E624">
        <v>10617</v>
      </c>
      <c r="F624" s="2">
        <v>42006.988842592589</v>
      </c>
      <c r="G624" t="s">
        <v>17</v>
      </c>
      <c r="H624" t="s">
        <v>145</v>
      </c>
      <c r="I624" s="6">
        <v>43889.42</v>
      </c>
    </row>
    <row r="625" spans="5:9" x14ac:dyDescent="0.25">
      <c r="E625">
        <v>10618</v>
      </c>
      <c r="F625" s="2">
        <v>42206.124895833331</v>
      </c>
      <c r="G625" t="s">
        <v>26</v>
      </c>
      <c r="H625" t="s">
        <v>329</v>
      </c>
      <c r="I625" s="6">
        <v>31778.799999999999</v>
      </c>
    </row>
    <row r="626" spans="5:9" x14ac:dyDescent="0.25">
      <c r="E626">
        <v>10619</v>
      </c>
      <c r="F626" s="2">
        <v>42364.711087962962</v>
      </c>
      <c r="G626" t="s">
        <v>29</v>
      </c>
      <c r="H626" t="s">
        <v>196</v>
      </c>
      <c r="I626" s="6">
        <v>94792.28</v>
      </c>
    </row>
    <row r="627" spans="5:9" x14ac:dyDescent="0.25">
      <c r="E627">
        <v>10620</v>
      </c>
      <c r="F627" s="2">
        <v>42153.81486111111</v>
      </c>
      <c r="G627" t="s">
        <v>23</v>
      </c>
      <c r="H627" t="s">
        <v>232</v>
      </c>
      <c r="I627" s="6">
        <v>90527.61</v>
      </c>
    </row>
    <row r="628" spans="5:9" x14ac:dyDescent="0.25">
      <c r="E628">
        <v>10621</v>
      </c>
      <c r="F628" s="2">
        <v>42184.143969907411</v>
      </c>
      <c r="G628" t="s">
        <v>45</v>
      </c>
      <c r="H628" t="s">
        <v>318</v>
      </c>
      <c r="I628" s="6">
        <v>98214.22</v>
      </c>
    </row>
    <row r="629" spans="5:9" x14ac:dyDescent="0.25">
      <c r="E629">
        <v>10622</v>
      </c>
      <c r="F629" s="2">
        <v>42096.122337962966</v>
      </c>
      <c r="G629" t="s">
        <v>13</v>
      </c>
      <c r="H629" t="s">
        <v>330</v>
      </c>
      <c r="I629" s="6">
        <v>34025.15</v>
      </c>
    </row>
    <row r="630" spans="5:9" x14ac:dyDescent="0.25">
      <c r="E630">
        <v>10623</v>
      </c>
      <c r="F630" s="2">
        <v>42288.900868055556</v>
      </c>
      <c r="G630" t="s">
        <v>5</v>
      </c>
      <c r="H630" t="s">
        <v>247</v>
      </c>
      <c r="I630" s="6">
        <v>39712.629999999997</v>
      </c>
    </row>
    <row r="631" spans="5:9" x14ac:dyDescent="0.25">
      <c r="E631">
        <v>10624</v>
      </c>
      <c r="F631" s="2">
        <v>42184.022465277776</v>
      </c>
      <c r="G631" t="s">
        <v>9</v>
      </c>
      <c r="H631" t="s">
        <v>287</v>
      </c>
      <c r="I631" s="6">
        <v>55730.69</v>
      </c>
    </row>
    <row r="632" spans="5:9" x14ac:dyDescent="0.25">
      <c r="E632">
        <v>10625</v>
      </c>
      <c r="F632" s="2">
        <v>42356.899386574078</v>
      </c>
      <c r="G632" t="s">
        <v>26</v>
      </c>
      <c r="H632" t="s">
        <v>56</v>
      </c>
      <c r="I632" s="6">
        <v>31277.07</v>
      </c>
    </row>
    <row r="633" spans="5:9" x14ac:dyDescent="0.25">
      <c r="E633">
        <v>10626</v>
      </c>
      <c r="F633" s="2">
        <v>42310.569432870368</v>
      </c>
      <c r="G633" t="s">
        <v>23</v>
      </c>
      <c r="H633" t="s">
        <v>285</v>
      </c>
      <c r="I633" s="6">
        <v>18949.77</v>
      </c>
    </row>
    <row r="634" spans="5:9" x14ac:dyDescent="0.25">
      <c r="E634">
        <v>10627</v>
      </c>
      <c r="F634" s="2">
        <v>42083.107627314814</v>
      </c>
      <c r="G634" t="s">
        <v>15</v>
      </c>
      <c r="H634" t="s">
        <v>268</v>
      </c>
      <c r="I634" s="6">
        <v>64637.41</v>
      </c>
    </row>
    <row r="635" spans="5:9" x14ac:dyDescent="0.25">
      <c r="E635">
        <v>10628</v>
      </c>
      <c r="F635" s="2">
        <v>42242.152557870373</v>
      </c>
      <c r="G635" t="s">
        <v>29</v>
      </c>
      <c r="H635" t="s">
        <v>300</v>
      </c>
      <c r="I635" s="6">
        <v>24823.1</v>
      </c>
    </row>
    <row r="636" spans="5:9" x14ac:dyDescent="0.25">
      <c r="E636">
        <v>10629</v>
      </c>
      <c r="F636" s="2">
        <v>42231.617905092593</v>
      </c>
      <c r="G636" t="s">
        <v>61</v>
      </c>
      <c r="H636" t="s">
        <v>291</v>
      </c>
      <c r="I636" s="6">
        <v>44313.8</v>
      </c>
    </row>
    <row r="637" spans="5:9" x14ac:dyDescent="0.25">
      <c r="E637">
        <v>10630</v>
      </c>
      <c r="F637" s="2">
        <v>42239.794074074074</v>
      </c>
      <c r="G637" t="s">
        <v>11</v>
      </c>
      <c r="H637" t="s">
        <v>10</v>
      </c>
      <c r="I637" s="6">
        <v>58510.39</v>
      </c>
    </row>
    <row r="638" spans="5:9" x14ac:dyDescent="0.25">
      <c r="E638">
        <v>10631</v>
      </c>
      <c r="F638" s="2">
        <v>42111.664490740739</v>
      </c>
      <c r="G638" t="s">
        <v>29</v>
      </c>
      <c r="H638" t="s">
        <v>118</v>
      </c>
      <c r="I638" s="6">
        <v>72520.240000000005</v>
      </c>
    </row>
    <row r="639" spans="5:9" x14ac:dyDescent="0.25">
      <c r="E639">
        <v>10632</v>
      </c>
      <c r="F639" s="2">
        <v>42034.233217592591</v>
      </c>
      <c r="G639" t="s">
        <v>7</v>
      </c>
      <c r="H639" t="s">
        <v>126</v>
      </c>
      <c r="I639" s="6">
        <v>30802.05</v>
      </c>
    </row>
    <row r="640" spans="5:9" x14ac:dyDescent="0.25">
      <c r="E640">
        <v>10633</v>
      </c>
      <c r="F640" s="2">
        <v>42029.286481481482</v>
      </c>
      <c r="G640" t="s">
        <v>15</v>
      </c>
      <c r="H640" t="s">
        <v>185</v>
      </c>
      <c r="I640" s="6">
        <v>79140.490000000005</v>
      </c>
    </row>
    <row r="641" spans="5:9" x14ac:dyDescent="0.25">
      <c r="E641">
        <v>10634</v>
      </c>
      <c r="F641" s="2">
        <v>42237.842546296299</v>
      </c>
      <c r="G641" t="s">
        <v>61</v>
      </c>
      <c r="H641" t="s">
        <v>263</v>
      </c>
      <c r="I641" s="6">
        <v>14838.75</v>
      </c>
    </row>
    <row r="642" spans="5:9" x14ac:dyDescent="0.25">
      <c r="E642">
        <v>10635</v>
      </c>
      <c r="F642" s="2">
        <v>42332.874537037038</v>
      </c>
      <c r="G642" t="s">
        <v>20</v>
      </c>
      <c r="H642" t="s">
        <v>331</v>
      </c>
      <c r="I642" s="6">
        <v>99308.07</v>
      </c>
    </row>
    <row r="643" spans="5:9" x14ac:dyDescent="0.25">
      <c r="E643">
        <v>10636</v>
      </c>
      <c r="F643" s="2">
        <v>42254.805277777778</v>
      </c>
      <c r="G643" t="s">
        <v>17</v>
      </c>
      <c r="H643" t="s">
        <v>158</v>
      </c>
      <c r="I643" s="6">
        <v>27233.69</v>
      </c>
    </row>
    <row r="644" spans="5:9" x14ac:dyDescent="0.25">
      <c r="E644">
        <v>10637</v>
      </c>
      <c r="F644" s="2">
        <v>42270.494004629632</v>
      </c>
      <c r="G644" t="s">
        <v>45</v>
      </c>
      <c r="H644" t="s">
        <v>80</v>
      </c>
      <c r="I644" s="6">
        <v>11485.32</v>
      </c>
    </row>
    <row r="645" spans="5:9" x14ac:dyDescent="0.25">
      <c r="E645">
        <v>10638</v>
      </c>
      <c r="F645" s="2">
        <v>42142.703449074077</v>
      </c>
      <c r="G645" t="s">
        <v>66</v>
      </c>
      <c r="H645" t="s">
        <v>274</v>
      </c>
      <c r="I645" s="6">
        <v>35483.42</v>
      </c>
    </row>
    <row r="646" spans="5:9" x14ac:dyDescent="0.25">
      <c r="E646">
        <v>10639</v>
      </c>
      <c r="F646" s="2">
        <v>42196.166701388887</v>
      </c>
      <c r="G646" t="s">
        <v>20</v>
      </c>
      <c r="H646" t="s">
        <v>144</v>
      </c>
      <c r="I646" s="6">
        <v>50262.25</v>
      </c>
    </row>
    <row r="647" spans="5:9" x14ac:dyDescent="0.25">
      <c r="E647">
        <v>10640</v>
      </c>
      <c r="F647" s="2">
        <v>42023.389027777775</v>
      </c>
      <c r="G647" t="s">
        <v>5</v>
      </c>
      <c r="H647" t="s">
        <v>43</v>
      </c>
      <c r="I647" s="6">
        <v>60844.35</v>
      </c>
    </row>
    <row r="648" spans="5:9" x14ac:dyDescent="0.25">
      <c r="E648">
        <v>10641</v>
      </c>
      <c r="F648" s="2">
        <v>42014.286631944444</v>
      </c>
      <c r="G648" t="s">
        <v>15</v>
      </c>
      <c r="H648" t="s">
        <v>226</v>
      </c>
      <c r="I648" s="6">
        <v>11590.33</v>
      </c>
    </row>
    <row r="649" spans="5:9" x14ac:dyDescent="0.25">
      <c r="E649">
        <v>10642</v>
      </c>
      <c r="F649" s="2">
        <v>42057.001828703702</v>
      </c>
      <c r="G649" t="s">
        <v>52</v>
      </c>
      <c r="H649" t="s">
        <v>30</v>
      </c>
      <c r="I649" s="6">
        <v>13291.39</v>
      </c>
    </row>
    <row r="650" spans="5:9" x14ac:dyDescent="0.25">
      <c r="E650">
        <v>10643</v>
      </c>
      <c r="F650" s="2">
        <v>42158.993622685186</v>
      </c>
      <c r="G650" t="s">
        <v>17</v>
      </c>
      <c r="H650" t="s">
        <v>12</v>
      </c>
      <c r="I650" s="6">
        <v>67562.14</v>
      </c>
    </row>
    <row r="651" spans="5:9" x14ac:dyDescent="0.25">
      <c r="E651">
        <v>10644</v>
      </c>
      <c r="F651" s="2">
        <v>42123.987071759257</v>
      </c>
      <c r="G651" t="s">
        <v>13</v>
      </c>
      <c r="H651" t="s">
        <v>332</v>
      </c>
      <c r="I651" s="6">
        <v>37924.07</v>
      </c>
    </row>
    <row r="652" spans="5:9" x14ac:dyDescent="0.25">
      <c r="E652">
        <v>10645</v>
      </c>
      <c r="F652" s="2">
        <v>42315.534432870372</v>
      </c>
      <c r="G652" t="s">
        <v>20</v>
      </c>
      <c r="H652" t="s">
        <v>249</v>
      </c>
      <c r="I652" s="6">
        <v>81484.03</v>
      </c>
    </row>
    <row r="653" spans="5:9" x14ac:dyDescent="0.25">
      <c r="E653">
        <v>10646</v>
      </c>
      <c r="F653" s="2">
        <v>42306.573645833334</v>
      </c>
      <c r="G653" t="s">
        <v>20</v>
      </c>
      <c r="H653" t="s">
        <v>144</v>
      </c>
      <c r="I653" s="6">
        <v>41552.129999999997</v>
      </c>
    </row>
    <row r="654" spans="5:9" x14ac:dyDescent="0.25">
      <c r="E654">
        <v>10647</v>
      </c>
      <c r="F654" s="2">
        <v>42202.811168981483</v>
      </c>
      <c r="G654" t="s">
        <v>26</v>
      </c>
      <c r="H654" t="s">
        <v>333</v>
      </c>
      <c r="I654" s="6">
        <v>20640.68</v>
      </c>
    </row>
    <row r="655" spans="5:9" x14ac:dyDescent="0.25">
      <c r="E655">
        <v>10648</v>
      </c>
      <c r="F655" s="2">
        <v>42159.936307870368</v>
      </c>
      <c r="G655" t="s">
        <v>26</v>
      </c>
      <c r="H655" t="s">
        <v>83</v>
      </c>
      <c r="I655" s="6">
        <v>17861.150000000001</v>
      </c>
    </row>
    <row r="656" spans="5:9" x14ac:dyDescent="0.25">
      <c r="E656">
        <v>10649</v>
      </c>
      <c r="F656" s="2">
        <v>42230.930532407408</v>
      </c>
      <c r="G656" t="s">
        <v>7</v>
      </c>
      <c r="H656" t="s">
        <v>235</v>
      </c>
      <c r="I656" s="6">
        <v>55462.720000000001</v>
      </c>
    </row>
    <row r="657" spans="5:9" x14ac:dyDescent="0.25">
      <c r="E657">
        <v>10650</v>
      </c>
      <c r="F657" s="2">
        <v>42254.010451388887</v>
      </c>
      <c r="G657" t="s">
        <v>35</v>
      </c>
      <c r="H657" t="s">
        <v>334</v>
      </c>
      <c r="I657" s="6">
        <v>74266.5</v>
      </c>
    </row>
    <row r="658" spans="5:9" x14ac:dyDescent="0.25">
      <c r="E658">
        <v>10651</v>
      </c>
      <c r="F658" s="2">
        <v>42050.199930555558</v>
      </c>
      <c r="G658" t="s">
        <v>7</v>
      </c>
      <c r="H658" t="s">
        <v>297</v>
      </c>
      <c r="I658" s="6">
        <v>40219.68</v>
      </c>
    </row>
    <row r="659" spans="5:9" x14ac:dyDescent="0.25">
      <c r="E659">
        <v>10652</v>
      </c>
      <c r="F659" s="2">
        <v>42107.087650462963</v>
      </c>
      <c r="G659" t="s">
        <v>52</v>
      </c>
      <c r="H659" t="s">
        <v>295</v>
      </c>
      <c r="I659" s="6">
        <v>94288.07</v>
      </c>
    </row>
    <row r="660" spans="5:9" x14ac:dyDescent="0.25">
      <c r="E660">
        <v>10653</v>
      </c>
      <c r="F660" s="2">
        <v>42277.711840277778</v>
      </c>
      <c r="G660" t="s">
        <v>9</v>
      </c>
      <c r="H660" t="s">
        <v>130</v>
      </c>
      <c r="I660" s="6">
        <v>41229.18</v>
      </c>
    </row>
    <row r="661" spans="5:9" x14ac:dyDescent="0.25">
      <c r="E661">
        <v>10654</v>
      </c>
      <c r="F661" s="2">
        <v>42303.412222222221</v>
      </c>
      <c r="G661" t="s">
        <v>17</v>
      </c>
      <c r="H661" t="s">
        <v>119</v>
      </c>
      <c r="I661" s="6">
        <v>75103.64</v>
      </c>
    </row>
    <row r="662" spans="5:9" x14ac:dyDescent="0.25">
      <c r="E662">
        <v>10655</v>
      </c>
      <c r="F662" s="2">
        <v>42248.273159722223</v>
      </c>
      <c r="G662" t="s">
        <v>29</v>
      </c>
      <c r="H662" t="s">
        <v>272</v>
      </c>
      <c r="I662" s="6">
        <v>56210.28</v>
      </c>
    </row>
    <row r="663" spans="5:9" x14ac:dyDescent="0.25">
      <c r="E663">
        <v>10656</v>
      </c>
      <c r="F663" s="2">
        <v>42336.301747685182</v>
      </c>
      <c r="G663" t="s">
        <v>15</v>
      </c>
      <c r="H663" t="s">
        <v>6</v>
      </c>
      <c r="I663" s="6">
        <v>8690.3799999999992</v>
      </c>
    </row>
    <row r="664" spans="5:9" x14ac:dyDescent="0.25">
      <c r="E664">
        <v>10657</v>
      </c>
      <c r="F664" s="2">
        <v>42324.759872685187</v>
      </c>
      <c r="G664" t="s">
        <v>13</v>
      </c>
      <c r="H664" t="s">
        <v>273</v>
      </c>
      <c r="I664" s="6">
        <v>66812.89</v>
      </c>
    </row>
    <row r="665" spans="5:9" x14ac:dyDescent="0.25">
      <c r="E665">
        <v>10658</v>
      </c>
      <c r="F665" s="2">
        <v>42228.273055555554</v>
      </c>
      <c r="G665" t="s">
        <v>40</v>
      </c>
      <c r="H665" t="s">
        <v>212</v>
      </c>
      <c r="I665" s="6">
        <v>63424.68</v>
      </c>
    </row>
    <row r="666" spans="5:9" x14ac:dyDescent="0.25">
      <c r="E666">
        <v>10659</v>
      </c>
      <c r="F666" s="2">
        <v>42151.902395833335</v>
      </c>
      <c r="G666" t="s">
        <v>29</v>
      </c>
      <c r="H666" t="s">
        <v>174</v>
      </c>
      <c r="I666" s="6">
        <v>59828.9</v>
      </c>
    </row>
    <row r="667" spans="5:9" x14ac:dyDescent="0.25">
      <c r="E667">
        <v>10660</v>
      </c>
      <c r="F667" s="2">
        <v>42119.482523148145</v>
      </c>
      <c r="G667" t="s">
        <v>17</v>
      </c>
      <c r="H667" t="s">
        <v>275</v>
      </c>
      <c r="I667" s="6">
        <v>93475.14</v>
      </c>
    </row>
    <row r="668" spans="5:9" x14ac:dyDescent="0.25">
      <c r="E668">
        <v>10661</v>
      </c>
      <c r="F668" s="2">
        <v>42028.011122685188</v>
      </c>
      <c r="G668" t="s">
        <v>7</v>
      </c>
      <c r="H668" t="s">
        <v>78</v>
      </c>
      <c r="I668" s="6">
        <v>64458.31</v>
      </c>
    </row>
    <row r="669" spans="5:9" x14ac:dyDescent="0.25">
      <c r="E669">
        <v>10662</v>
      </c>
      <c r="F669" s="2">
        <v>42073.797314814816</v>
      </c>
      <c r="G669" t="s">
        <v>20</v>
      </c>
      <c r="H669" t="s">
        <v>232</v>
      </c>
      <c r="I669" s="6">
        <v>86006.7</v>
      </c>
    </row>
    <row r="670" spans="5:9" x14ac:dyDescent="0.25">
      <c r="E670">
        <v>10663</v>
      </c>
      <c r="F670" s="2">
        <v>42096.179097222222</v>
      </c>
      <c r="G670" t="s">
        <v>17</v>
      </c>
      <c r="H670" t="s">
        <v>39</v>
      </c>
      <c r="I670" s="6">
        <v>40232.720000000001</v>
      </c>
    </row>
    <row r="671" spans="5:9" x14ac:dyDescent="0.25">
      <c r="E671">
        <v>10664</v>
      </c>
      <c r="F671" s="2">
        <v>42057.039710648147</v>
      </c>
      <c r="G671" t="s">
        <v>45</v>
      </c>
      <c r="H671" t="s">
        <v>177</v>
      </c>
      <c r="I671" s="6">
        <v>6720.76</v>
      </c>
    </row>
    <row r="672" spans="5:9" x14ac:dyDescent="0.25">
      <c r="E672">
        <v>10665</v>
      </c>
      <c r="F672" s="2">
        <v>42273.540462962963</v>
      </c>
      <c r="G672" t="s">
        <v>23</v>
      </c>
      <c r="H672" t="s">
        <v>211</v>
      </c>
      <c r="I672" s="6">
        <v>71531.13</v>
      </c>
    </row>
    <row r="673" spans="5:9" x14ac:dyDescent="0.25">
      <c r="E673">
        <v>10666</v>
      </c>
      <c r="F673" s="2">
        <v>42261.134780092594</v>
      </c>
      <c r="G673" t="s">
        <v>61</v>
      </c>
      <c r="H673" t="s">
        <v>25</v>
      </c>
      <c r="I673" s="6">
        <v>95611.82</v>
      </c>
    </row>
    <row r="674" spans="5:9" x14ac:dyDescent="0.25">
      <c r="E674">
        <v>10667</v>
      </c>
      <c r="F674" s="2">
        <v>42257.891655092593</v>
      </c>
      <c r="G674" t="s">
        <v>40</v>
      </c>
      <c r="H674" t="s">
        <v>21</v>
      </c>
      <c r="I674" s="6">
        <v>98315.69</v>
      </c>
    </row>
    <row r="675" spans="5:9" x14ac:dyDescent="0.25">
      <c r="E675">
        <v>10668</v>
      </c>
      <c r="F675" s="2">
        <v>42062.059861111113</v>
      </c>
      <c r="G675" t="s">
        <v>29</v>
      </c>
      <c r="H675" t="s">
        <v>251</v>
      </c>
      <c r="I675" s="6">
        <v>69672.38</v>
      </c>
    </row>
    <row r="676" spans="5:9" x14ac:dyDescent="0.25">
      <c r="E676">
        <v>10669</v>
      </c>
      <c r="F676" s="2">
        <v>42270.572384259256</v>
      </c>
      <c r="G676" t="s">
        <v>38</v>
      </c>
      <c r="H676" t="s">
        <v>90</v>
      </c>
      <c r="I676" s="6">
        <v>46054.39</v>
      </c>
    </row>
    <row r="677" spans="5:9" x14ac:dyDescent="0.25">
      <c r="E677">
        <v>10670</v>
      </c>
      <c r="F677" s="2">
        <v>42223.143090277779</v>
      </c>
      <c r="G677" t="s">
        <v>45</v>
      </c>
      <c r="H677" t="s">
        <v>265</v>
      </c>
      <c r="I677" s="6">
        <v>81460.820000000007</v>
      </c>
    </row>
    <row r="678" spans="5:9" x14ac:dyDescent="0.25">
      <c r="E678">
        <v>10671</v>
      </c>
      <c r="F678" s="2">
        <v>42345.970532407409</v>
      </c>
      <c r="G678" t="s">
        <v>29</v>
      </c>
      <c r="H678" t="s">
        <v>262</v>
      </c>
      <c r="I678" s="6">
        <v>39475.9</v>
      </c>
    </row>
    <row r="679" spans="5:9" x14ac:dyDescent="0.25">
      <c r="E679">
        <v>10672</v>
      </c>
      <c r="F679" s="2">
        <v>42061.61451388889</v>
      </c>
      <c r="G679" t="s">
        <v>15</v>
      </c>
      <c r="H679" t="s">
        <v>329</v>
      </c>
      <c r="I679" s="6">
        <v>61429.06</v>
      </c>
    </row>
    <row r="680" spans="5:9" x14ac:dyDescent="0.25">
      <c r="E680">
        <v>10673</v>
      </c>
      <c r="F680" s="2">
        <v>42013.096365740741</v>
      </c>
      <c r="G680" t="s">
        <v>9</v>
      </c>
      <c r="H680" t="s">
        <v>98</v>
      </c>
      <c r="I680" s="6">
        <v>76707.03</v>
      </c>
    </row>
    <row r="681" spans="5:9" x14ac:dyDescent="0.25">
      <c r="E681">
        <v>10674</v>
      </c>
      <c r="F681" s="2">
        <v>42200.745358796295</v>
      </c>
      <c r="G681" t="s">
        <v>23</v>
      </c>
      <c r="H681" t="s">
        <v>262</v>
      </c>
      <c r="I681" s="6">
        <v>54658.12</v>
      </c>
    </row>
    <row r="682" spans="5:9" x14ac:dyDescent="0.25">
      <c r="E682">
        <v>10675</v>
      </c>
      <c r="F682" s="2">
        <v>42009.803773148145</v>
      </c>
      <c r="G682" t="s">
        <v>40</v>
      </c>
      <c r="H682" t="s">
        <v>164</v>
      </c>
      <c r="I682" s="6">
        <v>65005.77</v>
      </c>
    </row>
    <row r="683" spans="5:9" x14ac:dyDescent="0.25">
      <c r="E683">
        <v>10676</v>
      </c>
      <c r="F683" s="2">
        <v>42155.168900462966</v>
      </c>
      <c r="G683" t="s">
        <v>7</v>
      </c>
      <c r="H683" t="s">
        <v>246</v>
      </c>
      <c r="I683" s="6">
        <v>83859.87</v>
      </c>
    </row>
    <row r="684" spans="5:9" x14ac:dyDescent="0.25">
      <c r="E684">
        <v>10677</v>
      </c>
      <c r="F684" s="2">
        <v>42328.380949074075</v>
      </c>
      <c r="G684" t="s">
        <v>7</v>
      </c>
      <c r="H684" t="s">
        <v>334</v>
      </c>
      <c r="I684" s="6">
        <v>9984.69</v>
      </c>
    </row>
    <row r="685" spans="5:9" x14ac:dyDescent="0.25">
      <c r="E685">
        <v>10678</v>
      </c>
      <c r="F685" s="2">
        <v>42046.206574074073</v>
      </c>
      <c r="G685" t="s">
        <v>52</v>
      </c>
      <c r="H685" t="s">
        <v>212</v>
      </c>
      <c r="I685" s="6">
        <v>71701.72</v>
      </c>
    </row>
    <row r="686" spans="5:9" x14ac:dyDescent="0.25">
      <c r="E686">
        <v>10679</v>
      </c>
      <c r="F686" s="2">
        <v>42243.367002314815</v>
      </c>
      <c r="G686" t="s">
        <v>20</v>
      </c>
      <c r="H686" t="s">
        <v>128</v>
      </c>
      <c r="I686" s="6">
        <v>18746.919999999998</v>
      </c>
    </row>
    <row r="687" spans="5:9" x14ac:dyDescent="0.25">
      <c r="E687">
        <v>10680</v>
      </c>
      <c r="F687" s="2">
        <v>42014.961678240739</v>
      </c>
      <c r="G687" t="s">
        <v>5</v>
      </c>
      <c r="H687" t="s">
        <v>233</v>
      </c>
      <c r="I687" s="6">
        <v>29791.94</v>
      </c>
    </row>
    <row r="688" spans="5:9" x14ac:dyDescent="0.25">
      <c r="E688">
        <v>10681</v>
      </c>
      <c r="F688" s="2">
        <v>42038.685439814813</v>
      </c>
      <c r="G688" t="s">
        <v>40</v>
      </c>
      <c r="H688" t="s">
        <v>297</v>
      </c>
      <c r="I688" s="6">
        <v>21246.1</v>
      </c>
    </row>
    <row r="689" spans="5:9" x14ac:dyDescent="0.25">
      <c r="E689">
        <v>10682</v>
      </c>
      <c r="F689" s="2">
        <v>42149.719502314816</v>
      </c>
      <c r="G689" t="s">
        <v>23</v>
      </c>
      <c r="H689" t="s">
        <v>130</v>
      </c>
      <c r="I689" s="6">
        <v>5690.4</v>
      </c>
    </row>
    <row r="690" spans="5:9" x14ac:dyDescent="0.25">
      <c r="E690">
        <v>10683</v>
      </c>
      <c r="F690" s="2">
        <v>42132.945752314816</v>
      </c>
      <c r="G690" t="s">
        <v>26</v>
      </c>
      <c r="H690" t="s">
        <v>207</v>
      </c>
      <c r="I690" s="6">
        <v>61432.95</v>
      </c>
    </row>
    <row r="691" spans="5:9" x14ac:dyDescent="0.25">
      <c r="E691">
        <v>10684</v>
      </c>
      <c r="F691" s="2">
        <v>42020.202511574076</v>
      </c>
      <c r="G691" t="s">
        <v>26</v>
      </c>
      <c r="H691" t="s">
        <v>335</v>
      </c>
      <c r="I691" s="6">
        <v>20355.89</v>
      </c>
    </row>
    <row r="692" spans="5:9" x14ac:dyDescent="0.25">
      <c r="E692">
        <v>10685</v>
      </c>
      <c r="F692" s="2">
        <v>42227.587766203702</v>
      </c>
      <c r="G692" t="s">
        <v>20</v>
      </c>
      <c r="H692" t="s">
        <v>217</v>
      </c>
      <c r="I692" s="6">
        <v>31587.91</v>
      </c>
    </row>
    <row r="693" spans="5:9" x14ac:dyDescent="0.25">
      <c r="E693">
        <v>10686</v>
      </c>
      <c r="F693" s="2">
        <v>42168.11414351852</v>
      </c>
      <c r="G693" t="s">
        <v>52</v>
      </c>
      <c r="H693" t="s">
        <v>153</v>
      </c>
      <c r="I693" s="6">
        <v>77967.990000000005</v>
      </c>
    </row>
    <row r="694" spans="5:9" x14ac:dyDescent="0.25">
      <c r="E694">
        <v>10687</v>
      </c>
      <c r="F694" s="2">
        <v>42243.131145833337</v>
      </c>
      <c r="G694" t="s">
        <v>26</v>
      </c>
      <c r="H694" t="s">
        <v>267</v>
      </c>
      <c r="I694" s="6">
        <v>24764.400000000001</v>
      </c>
    </row>
    <row r="695" spans="5:9" x14ac:dyDescent="0.25">
      <c r="E695">
        <v>10688</v>
      </c>
      <c r="F695" s="2">
        <v>42336.165266203701</v>
      </c>
      <c r="G695" t="s">
        <v>15</v>
      </c>
      <c r="H695" t="s">
        <v>336</v>
      </c>
      <c r="I695" s="6">
        <v>78916.850000000006</v>
      </c>
    </row>
    <row r="696" spans="5:9" x14ac:dyDescent="0.25">
      <c r="E696">
        <v>10689</v>
      </c>
      <c r="F696" s="2">
        <v>42306.368113425924</v>
      </c>
      <c r="G696" t="s">
        <v>66</v>
      </c>
      <c r="H696" t="s">
        <v>102</v>
      </c>
      <c r="I696" s="6">
        <v>26277.919999999998</v>
      </c>
    </row>
    <row r="697" spans="5:9" x14ac:dyDescent="0.25">
      <c r="E697">
        <v>10690</v>
      </c>
      <c r="F697" s="2">
        <v>42024.952291666668</v>
      </c>
      <c r="G697" t="s">
        <v>5</v>
      </c>
      <c r="H697" t="s">
        <v>282</v>
      </c>
      <c r="I697" s="6">
        <v>3363.11</v>
      </c>
    </row>
    <row r="698" spans="5:9" x14ac:dyDescent="0.25">
      <c r="E698">
        <v>10691</v>
      </c>
      <c r="F698" s="2">
        <v>42066.410902777781</v>
      </c>
      <c r="G698" t="s">
        <v>29</v>
      </c>
      <c r="H698" t="s">
        <v>337</v>
      </c>
      <c r="I698" s="6">
        <v>55152.29</v>
      </c>
    </row>
    <row r="699" spans="5:9" x14ac:dyDescent="0.25">
      <c r="E699">
        <v>10692</v>
      </c>
      <c r="F699" s="2">
        <v>42040.606249999997</v>
      </c>
      <c r="G699" t="s">
        <v>23</v>
      </c>
      <c r="H699" t="s">
        <v>184</v>
      </c>
      <c r="I699" s="6">
        <v>93435.27</v>
      </c>
    </row>
    <row r="700" spans="5:9" x14ac:dyDescent="0.25">
      <c r="E700">
        <v>10693</v>
      </c>
      <c r="F700" s="2">
        <v>42323.993819444448</v>
      </c>
      <c r="G700" t="s">
        <v>35</v>
      </c>
      <c r="H700" t="s">
        <v>284</v>
      </c>
      <c r="I700" s="6">
        <v>29341.75</v>
      </c>
    </row>
    <row r="701" spans="5:9" x14ac:dyDescent="0.25">
      <c r="E701">
        <v>10694</v>
      </c>
      <c r="F701" s="2">
        <v>42184.546284722222</v>
      </c>
      <c r="G701" t="s">
        <v>45</v>
      </c>
      <c r="H701" t="s">
        <v>30</v>
      </c>
      <c r="I701" s="6">
        <v>28602.21</v>
      </c>
    </row>
    <row r="702" spans="5:9" x14ac:dyDescent="0.25">
      <c r="E702">
        <v>10695</v>
      </c>
      <c r="F702" s="2">
        <v>42302.099652777775</v>
      </c>
      <c r="G702" t="s">
        <v>9</v>
      </c>
      <c r="H702" t="s">
        <v>172</v>
      </c>
      <c r="I702" s="6">
        <v>55037.26</v>
      </c>
    </row>
    <row r="703" spans="5:9" x14ac:dyDescent="0.25">
      <c r="E703">
        <v>10696</v>
      </c>
      <c r="F703" s="2">
        <v>42291.360081018516</v>
      </c>
      <c r="G703" t="s">
        <v>5</v>
      </c>
      <c r="H703" t="s">
        <v>98</v>
      </c>
      <c r="I703" s="6">
        <v>33709.42</v>
      </c>
    </row>
    <row r="704" spans="5:9" x14ac:dyDescent="0.25">
      <c r="E704">
        <v>10697</v>
      </c>
      <c r="F704" s="2">
        <v>42111.198206018518</v>
      </c>
      <c r="G704" t="s">
        <v>66</v>
      </c>
      <c r="H704" t="s">
        <v>279</v>
      </c>
      <c r="I704" s="6">
        <v>49917.83</v>
      </c>
    </row>
    <row r="705" spans="5:9" x14ac:dyDescent="0.25">
      <c r="E705">
        <v>10698</v>
      </c>
      <c r="F705" s="2">
        <v>42115.610300925924</v>
      </c>
      <c r="G705" t="s">
        <v>13</v>
      </c>
      <c r="H705" t="s">
        <v>308</v>
      </c>
      <c r="I705" s="6">
        <v>59515.91</v>
      </c>
    </row>
    <row r="706" spans="5:9" x14ac:dyDescent="0.25">
      <c r="E706">
        <v>10699</v>
      </c>
      <c r="F706" s="2">
        <v>42095.967002314814</v>
      </c>
      <c r="G706" t="s">
        <v>35</v>
      </c>
      <c r="H706" t="s">
        <v>338</v>
      </c>
      <c r="I706" s="6">
        <v>52569.279999999999</v>
      </c>
    </row>
    <row r="707" spans="5:9" x14ac:dyDescent="0.25">
      <c r="E707">
        <v>10700</v>
      </c>
      <c r="F707" s="2">
        <v>42060.614537037036</v>
      </c>
      <c r="G707" t="s">
        <v>13</v>
      </c>
      <c r="H707" t="s">
        <v>339</v>
      </c>
      <c r="I707" s="6">
        <v>57173.63</v>
      </c>
    </row>
    <row r="708" spans="5:9" x14ac:dyDescent="0.25">
      <c r="E708">
        <v>10701</v>
      </c>
      <c r="F708" s="2">
        <v>42116.289641203701</v>
      </c>
      <c r="G708" t="s">
        <v>7</v>
      </c>
      <c r="H708" t="s">
        <v>39</v>
      </c>
      <c r="I708" s="6">
        <v>1419.32</v>
      </c>
    </row>
    <row r="709" spans="5:9" x14ac:dyDescent="0.25">
      <c r="E709">
        <v>10702</v>
      </c>
      <c r="F709" s="2">
        <v>42106.467106481483</v>
      </c>
      <c r="G709" t="s">
        <v>7</v>
      </c>
      <c r="H709" t="s">
        <v>218</v>
      </c>
      <c r="I709" s="6">
        <v>47445.919999999998</v>
      </c>
    </row>
    <row r="710" spans="5:9" x14ac:dyDescent="0.25">
      <c r="E710">
        <v>10703</v>
      </c>
      <c r="F710" s="2">
        <v>42088.185636574075</v>
      </c>
      <c r="G710" t="s">
        <v>45</v>
      </c>
      <c r="H710" t="s">
        <v>124</v>
      </c>
      <c r="I710" s="6">
        <v>75530.33</v>
      </c>
    </row>
    <row r="711" spans="5:9" x14ac:dyDescent="0.25">
      <c r="E711">
        <v>10704</v>
      </c>
      <c r="F711" s="2">
        <v>42328.500613425924</v>
      </c>
      <c r="G711" t="s">
        <v>45</v>
      </c>
      <c r="H711" t="s">
        <v>120</v>
      </c>
      <c r="I711" s="6">
        <v>26638.11</v>
      </c>
    </row>
    <row r="712" spans="5:9" x14ac:dyDescent="0.25">
      <c r="E712">
        <v>10705</v>
      </c>
      <c r="F712" s="2">
        <v>42089.465127314812</v>
      </c>
      <c r="G712" t="s">
        <v>26</v>
      </c>
      <c r="H712" t="s">
        <v>134</v>
      </c>
      <c r="I712" s="6">
        <v>10517.49</v>
      </c>
    </row>
    <row r="713" spans="5:9" x14ac:dyDescent="0.25">
      <c r="E713">
        <v>10706</v>
      </c>
      <c r="F713" s="2">
        <v>42015.06355324074</v>
      </c>
      <c r="G713" t="s">
        <v>66</v>
      </c>
      <c r="H713" t="s">
        <v>192</v>
      </c>
      <c r="I713" s="6">
        <v>26701.54</v>
      </c>
    </row>
    <row r="714" spans="5:9" x14ac:dyDescent="0.25">
      <c r="E714">
        <v>10707</v>
      </c>
      <c r="F714" s="2">
        <v>42074.501516203702</v>
      </c>
      <c r="G714" t="s">
        <v>15</v>
      </c>
      <c r="H714" t="s">
        <v>340</v>
      </c>
      <c r="I714" s="6">
        <v>67898.64</v>
      </c>
    </row>
    <row r="715" spans="5:9" x14ac:dyDescent="0.25">
      <c r="E715">
        <v>10708</v>
      </c>
      <c r="F715" s="2">
        <v>42031.904641203706</v>
      </c>
      <c r="G715" t="s">
        <v>29</v>
      </c>
      <c r="H715" t="s">
        <v>136</v>
      </c>
      <c r="I715" s="6">
        <v>93619.42</v>
      </c>
    </row>
    <row r="716" spans="5:9" x14ac:dyDescent="0.25">
      <c r="E716">
        <v>10709</v>
      </c>
      <c r="F716" s="2">
        <v>42078.370150462964</v>
      </c>
      <c r="G716" t="s">
        <v>61</v>
      </c>
      <c r="H716" t="s">
        <v>341</v>
      </c>
      <c r="I716" s="6">
        <v>10430.049999999999</v>
      </c>
    </row>
    <row r="717" spans="5:9" x14ac:dyDescent="0.25">
      <c r="E717">
        <v>10710</v>
      </c>
      <c r="F717" s="2">
        <v>42125.607546296298</v>
      </c>
      <c r="G717" t="s">
        <v>26</v>
      </c>
      <c r="H717" t="s">
        <v>75</v>
      </c>
      <c r="I717" s="6">
        <v>37831.629999999997</v>
      </c>
    </row>
    <row r="718" spans="5:9" x14ac:dyDescent="0.25">
      <c r="E718">
        <v>10711</v>
      </c>
      <c r="F718" s="2">
        <v>42063.362719907411</v>
      </c>
      <c r="G718" t="s">
        <v>7</v>
      </c>
      <c r="H718" t="s">
        <v>251</v>
      </c>
      <c r="I718" s="6">
        <v>99569.7</v>
      </c>
    </row>
    <row r="719" spans="5:9" x14ac:dyDescent="0.25">
      <c r="E719">
        <v>10712</v>
      </c>
      <c r="F719" s="2">
        <v>42257.193333333336</v>
      </c>
      <c r="G719" t="s">
        <v>66</v>
      </c>
      <c r="H719" t="s">
        <v>342</v>
      </c>
      <c r="I719" s="6">
        <v>99063.7</v>
      </c>
    </row>
    <row r="720" spans="5:9" x14ac:dyDescent="0.25">
      <c r="E720">
        <v>10713</v>
      </c>
      <c r="F720" s="2">
        <v>42357.969282407408</v>
      </c>
      <c r="G720" t="s">
        <v>17</v>
      </c>
      <c r="H720" t="s">
        <v>101</v>
      </c>
      <c r="I720" s="6">
        <v>4749.54</v>
      </c>
    </row>
    <row r="721" spans="5:9" x14ac:dyDescent="0.25">
      <c r="E721">
        <v>10714</v>
      </c>
      <c r="F721" s="2">
        <v>42045.484479166669</v>
      </c>
      <c r="G721" t="s">
        <v>15</v>
      </c>
      <c r="H721" t="s">
        <v>338</v>
      </c>
      <c r="I721" s="6">
        <v>34655.120000000003</v>
      </c>
    </row>
    <row r="722" spans="5:9" x14ac:dyDescent="0.25">
      <c r="E722">
        <v>10715</v>
      </c>
      <c r="F722" s="2">
        <v>42155.30773148148</v>
      </c>
      <c r="G722" t="s">
        <v>5</v>
      </c>
      <c r="H722" t="s">
        <v>343</v>
      </c>
      <c r="I722" s="6">
        <v>37259.730000000003</v>
      </c>
    </row>
    <row r="723" spans="5:9" x14ac:dyDescent="0.25">
      <c r="E723">
        <v>10716</v>
      </c>
      <c r="F723" s="2">
        <v>42271.14234953704</v>
      </c>
      <c r="G723" t="s">
        <v>29</v>
      </c>
      <c r="H723" t="s">
        <v>329</v>
      </c>
      <c r="I723" s="6">
        <v>47733.25</v>
      </c>
    </row>
    <row r="724" spans="5:9" x14ac:dyDescent="0.25">
      <c r="E724">
        <v>10717</v>
      </c>
      <c r="F724" s="2">
        <v>42320.591087962966</v>
      </c>
      <c r="G724" t="s">
        <v>23</v>
      </c>
      <c r="H724" t="s">
        <v>102</v>
      </c>
      <c r="I724" s="6">
        <v>6314.05</v>
      </c>
    </row>
    <row r="725" spans="5:9" x14ac:dyDescent="0.25">
      <c r="E725">
        <v>10718</v>
      </c>
      <c r="F725" s="2">
        <v>42088.835173611114</v>
      </c>
      <c r="G725" t="s">
        <v>23</v>
      </c>
      <c r="H725" t="s">
        <v>206</v>
      </c>
      <c r="I725" s="6">
        <v>8549.1299999999992</v>
      </c>
    </row>
    <row r="726" spans="5:9" x14ac:dyDescent="0.25">
      <c r="E726">
        <v>10719</v>
      </c>
      <c r="F726" s="2">
        <v>42343.361527777779</v>
      </c>
      <c r="G726" t="s">
        <v>40</v>
      </c>
      <c r="H726" t="s">
        <v>204</v>
      </c>
      <c r="I726" s="6">
        <v>94613.84</v>
      </c>
    </row>
    <row r="727" spans="5:9" x14ac:dyDescent="0.25">
      <c r="E727">
        <v>10720</v>
      </c>
      <c r="F727" s="2">
        <v>42170.055520833332</v>
      </c>
      <c r="G727" t="s">
        <v>66</v>
      </c>
      <c r="H727" t="s">
        <v>314</v>
      </c>
      <c r="I727" s="6">
        <v>18161.45</v>
      </c>
    </row>
    <row r="728" spans="5:9" x14ac:dyDescent="0.25">
      <c r="E728">
        <v>10721</v>
      </c>
      <c r="F728" s="2">
        <v>42310.170254629629</v>
      </c>
      <c r="G728" t="s">
        <v>40</v>
      </c>
      <c r="H728" t="s">
        <v>315</v>
      </c>
      <c r="I728" s="6">
        <v>59673.2</v>
      </c>
    </row>
    <row r="729" spans="5:9" x14ac:dyDescent="0.25">
      <c r="E729">
        <v>10722</v>
      </c>
      <c r="F729" s="2">
        <v>42352.953923611109</v>
      </c>
      <c r="G729" t="s">
        <v>9</v>
      </c>
      <c r="H729" t="s">
        <v>76</v>
      </c>
      <c r="I729" s="6">
        <v>75001.05</v>
      </c>
    </row>
    <row r="730" spans="5:9" x14ac:dyDescent="0.25">
      <c r="E730">
        <v>10723</v>
      </c>
      <c r="F730" s="2">
        <v>42056.841377314813</v>
      </c>
      <c r="G730" t="s">
        <v>26</v>
      </c>
      <c r="H730" t="s">
        <v>344</v>
      </c>
      <c r="I730" s="6">
        <v>23266.91</v>
      </c>
    </row>
    <row r="731" spans="5:9" x14ac:dyDescent="0.25">
      <c r="E731">
        <v>10724</v>
      </c>
      <c r="F731" s="2">
        <v>42015.226886574077</v>
      </c>
      <c r="G731" t="s">
        <v>5</v>
      </c>
      <c r="H731" t="s">
        <v>99</v>
      </c>
      <c r="I731" s="6">
        <v>13863.38</v>
      </c>
    </row>
    <row r="732" spans="5:9" x14ac:dyDescent="0.25">
      <c r="E732">
        <v>10725</v>
      </c>
      <c r="F732" s="2">
        <v>42365.226747685185</v>
      </c>
      <c r="G732" t="s">
        <v>9</v>
      </c>
      <c r="H732" t="s">
        <v>298</v>
      </c>
      <c r="I732" s="6">
        <v>21209.45</v>
      </c>
    </row>
    <row r="733" spans="5:9" x14ac:dyDescent="0.25">
      <c r="E733">
        <v>10726</v>
      </c>
      <c r="F733" s="2">
        <v>42044.944363425922</v>
      </c>
      <c r="G733" t="s">
        <v>61</v>
      </c>
      <c r="H733" t="s">
        <v>6</v>
      </c>
      <c r="I733" s="6">
        <v>72704.09</v>
      </c>
    </row>
    <row r="734" spans="5:9" x14ac:dyDescent="0.25">
      <c r="E734">
        <v>10727</v>
      </c>
      <c r="F734" s="2">
        <v>42086.086261574077</v>
      </c>
      <c r="G734" t="s">
        <v>17</v>
      </c>
      <c r="H734" t="s">
        <v>208</v>
      </c>
      <c r="I734" s="6">
        <v>11023.3</v>
      </c>
    </row>
    <row r="735" spans="5:9" x14ac:dyDescent="0.25">
      <c r="E735">
        <v>10728</v>
      </c>
      <c r="F735" s="2">
        <v>42210.409861111111</v>
      </c>
      <c r="G735" t="s">
        <v>11</v>
      </c>
      <c r="H735" t="s">
        <v>345</v>
      </c>
      <c r="I735" s="6">
        <v>17842.73</v>
      </c>
    </row>
    <row r="736" spans="5:9" x14ac:dyDescent="0.25">
      <c r="E736">
        <v>10729</v>
      </c>
      <c r="F736" s="2">
        <v>42245.914872685185</v>
      </c>
      <c r="G736" t="s">
        <v>66</v>
      </c>
      <c r="H736" t="s">
        <v>192</v>
      </c>
      <c r="I736" s="6">
        <v>49920.83</v>
      </c>
    </row>
    <row r="737" spans="5:9" x14ac:dyDescent="0.25">
      <c r="E737">
        <v>10730</v>
      </c>
      <c r="F737" s="2">
        <v>42162.549189814818</v>
      </c>
      <c r="G737" t="s">
        <v>7</v>
      </c>
      <c r="H737" t="s">
        <v>162</v>
      </c>
      <c r="I737" s="6">
        <v>57489.62</v>
      </c>
    </row>
    <row r="738" spans="5:9" x14ac:dyDescent="0.25">
      <c r="E738">
        <v>10731</v>
      </c>
      <c r="F738" s="2">
        <v>42274.227847222224</v>
      </c>
      <c r="G738" t="s">
        <v>29</v>
      </c>
      <c r="H738" t="s">
        <v>201</v>
      </c>
      <c r="I738" s="6">
        <v>89730.6</v>
      </c>
    </row>
    <row r="739" spans="5:9" x14ac:dyDescent="0.25">
      <c r="E739">
        <v>10732</v>
      </c>
      <c r="F739" s="2">
        <v>42048.11136574074</v>
      </c>
      <c r="G739" t="s">
        <v>35</v>
      </c>
      <c r="H739" t="s">
        <v>241</v>
      </c>
      <c r="I739" s="6">
        <v>69872.53</v>
      </c>
    </row>
    <row r="740" spans="5:9" x14ac:dyDescent="0.25">
      <c r="E740">
        <v>10733</v>
      </c>
      <c r="F740" s="2">
        <v>42162.820706018516</v>
      </c>
      <c r="G740" t="s">
        <v>26</v>
      </c>
      <c r="H740" t="s">
        <v>346</v>
      </c>
      <c r="I740" s="6">
        <v>63831.71</v>
      </c>
    </row>
    <row r="741" spans="5:9" x14ac:dyDescent="0.25">
      <c r="E741">
        <v>10734</v>
      </c>
      <c r="F741" s="2">
        <v>42125.198460648149</v>
      </c>
      <c r="G741" t="s">
        <v>5</v>
      </c>
      <c r="H741" t="s">
        <v>77</v>
      </c>
      <c r="I741" s="6">
        <v>88119.3</v>
      </c>
    </row>
    <row r="742" spans="5:9" x14ac:dyDescent="0.25">
      <c r="E742">
        <v>10735</v>
      </c>
      <c r="F742" s="2">
        <v>42358.558506944442</v>
      </c>
      <c r="G742" t="s">
        <v>7</v>
      </c>
      <c r="H742" t="s">
        <v>291</v>
      </c>
      <c r="I742" s="6">
        <v>70748.539999999994</v>
      </c>
    </row>
    <row r="743" spans="5:9" x14ac:dyDescent="0.25">
      <c r="E743">
        <v>10736</v>
      </c>
      <c r="F743" s="2">
        <v>42018.435162037036</v>
      </c>
      <c r="G743" t="s">
        <v>38</v>
      </c>
      <c r="H743" t="s">
        <v>347</v>
      </c>
      <c r="I743" s="6">
        <v>68404.490000000005</v>
      </c>
    </row>
    <row r="744" spans="5:9" x14ac:dyDescent="0.25">
      <c r="E744">
        <v>10737</v>
      </c>
      <c r="F744" s="2">
        <v>42165.122175925928</v>
      </c>
      <c r="G744" t="s">
        <v>23</v>
      </c>
      <c r="H744" t="s">
        <v>282</v>
      </c>
      <c r="I744" s="6">
        <v>64884.02</v>
      </c>
    </row>
    <row r="745" spans="5:9" x14ac:dyDescent="0.25">
      <c r="E745">
        <v>10738</v>
      </c>
      <c r="F745" s="2">
        <v>42136.105254629627</v>
      </c>
      <c r="G745" t="s">
        <v>23</v>
      </c>
      <c r="H745" t="s">
        <v>175</v>
      </c>
      <c r="I745" s="6">
        <v>62495.41</v>
      </c>
    </row>
    <row r="746" spans="5:9" x14ac:dyDescent="0.25">
      <c r="E746">
        <v>10739</v>
      </c>
      <c r="F746" s="2">
        <v>42114.177395833336</v>
      </c>
      <c r="G746" t="s">
        <v>11</v>
      </c>
      <c r="H746" t="s">
        <v>348</v>
      </c>
      <c r="I746" s="6">
        <v>40560.94</v>
      </c>
    </row>
    <row r="747" spans="5:9" x14ac:dyDescent="0.25">
      <c r="E747">
        <v>10740</v>
      </c>
      <c r="F747" s="2">
        <v>42303.955810185187</v>
      </c>
      <c r="G747" t="s">
        <v>11</v>
      </c>
      <c r="H747" t="s">
        <v>178</v>
      </c>
      <c r="I747" s="6">
        <v>96825.23</v>
      </c>
    </row>
    <row r="748" spans="5:9" x14ac:dyDescent="0.25">
      <c r="E748">
        <v>10741</v>
      </c>
      <c r="F748" s="2">
        <v>42049.528715277775</v>
      </c>
      <c r="G748" t="s">
        <v>5</v>
      </c>
      <c r="H748" t="s">
        <v>240</v>
      </c>
      <c r="I748" s="6">
        <v>22151.47</v>
      </c>
    </row>
    <row r="749" spans="5:9" x14ac:dyDescent="0.25">
      <c r="E749">
        <v>10742</v>
      </c>
      <c r="F749" s="2">
        <v>42046.238171296296</v>
      </c>
      <c r="G749" t="s">
        <v>29</v>
      </c>
      <c r="H749" t="s">
        <v>198</v>
      </c>
      <c r="I749" s="6">
        <v>63570.48</v>
      </c>
    </row>
    <row r="750" spans="5:9" x14ac:dyDescent="0.25">
      <c r="E750">
        <v>10743</v>
      </c>
      <c r="F750" s="2">
        <v>42229.301238425927</v>
      </c>
      <c r="G750" t="s">
        <v>52</v>
      </c>
      <c r="H750" t="s">
        <v>176</v>
      </c>
      <c r="I750" s="6">
        <v>29762.71</v>
      </c>
    </row>
    <row r="751" spans="5:9" x14ac:dyDescent="0.25">
      <c r="E751">
        <v>10744</v>
      </c>
      <c r="F751" s="2">
        <v>42280.969525462962</v>
      </c>
      <c r="G751" t="s">
        <v>52</v>
      </c>
      <c r="H751" t="s">
        <v>246</v>
      </c>
      <c r="I751" s="6">
        <v>33237.040000000001</v>
      </c>
    </row>
    <row r="752" spans="5:9" x14ac:dyDescent="0.25">
      <c r="E752">
        <v>10745</v>
      </c>
      <c r="F752" s="2">
        <v>42029.842349537037</v>
      </c>
      <c r="G752" t="s">
        <v>5</v>
      </c>
      <c r="H752" t="s">
        <v>325</v>
      </c>
      <c r="I752" s="6">
        <v>89423.09</v>
      </c>
    </row>
    <row r="753" spans="5:9" x14ac:dyDescent="0.25">
      <c r="E753">
        <v>10746</v>
      </c>
      <c r="F753" s="2">
        <v>42363.836261574077</v>
      </c>
      <c r="G753" t="s">
        <v>61</v>
      </c>
      <c r="H753" t="s">
        <v>16</v>
      </c>
      <c r="I753" s="6">
        <v>7722.81</v>
      </c>
    </row>
    <row r="754" spans="5:9" x14ac:dyDescent="0.25">
      <c r="E754">
        <v>10747</v>
      </c>
      <c r="F754" s="2">
        <v>42052.071550925924</v>
      </c>
      <c r="G754" t="s">
        <v>35</v>
      </c>
      <c r="H754" t="s">
        <v>349</v>
      </c>
      <c r="I754" s="6">
        <v>83047.289999999994</v>
      </c>
    </row>
    <row r="755" spans="5:9" x14ac:dyDescent="0.25">
      <c r="E755">
        <v>10748</v>
      </c>
      <c r="F755" s="2">
        <v>42316.61613425926</v>
      </c>
      <c r="G755" t="s">
        <v>23</v>
      </c>
      <c r="H755" t="s">
        <v>322</v>
      </c>
      <c r="I755" s="6">
        <v>91874.11</v>
      </c>
    </row>
    <row r="756" spans="5:9" x14ac:dyDescent="0.25">
      <c r="E756">
        <v>10749</v>
      </c>
      <c r="F756" s="2">
        <v>42104.872199074074</v>
      </c>
      <c r="G756" t="s">
        <v>40</v>
      </c>
      <c r="H756" t="s">
        <v>350</v>
      </c>
      <c r="I756" s="6">
        <v>36852.04</v>
      </c>
    </row>
    <row r="757" spans="5:9" x14ac:dyDescent="0.25">
      <c r="E757">
        <v>10750</v>
      </c>
      <c r="F757" s="2">
        <v>42060.569097222222</v>
      </c>
      <c r="G757" t="s">
        <v>11</v>
      </c>
      <c r="H757" t="s">
        <v>130</v>
      </c>
      <c r="I757" s="6">
        <v>77949.100000000006</v>
      </c>
    </row>
    <row r="758" spans="5:9" x14ac:dyDescent="0.25">
      <c r="E758">
        <v>10751</v>
      </c>
      <c r="F758" s="2">
        <v>42011.844039351854</v>
      </c>
      <c r="G758" t="s">
        <v>26</v>
      </c>
      <c r="H758" t="s">
        <v>215</v>
      </c>
      <c r="I758" s="6">
        <v>63997.59</v>
      </c>
    </row>
    <row r="759" spans="5:9" x14ac:dyDescent="0.25">
      <c r="E759">
        <v>10752</v>
      </c>
      <c r="F759" s="2">
        <v>42157.871724537035</v>
      </c>
      <c r="G759" t="s">
        <v>38</v>
      </c>
      <c r="H759" t="s">
        <v>75</v>
      </c>
      <c r="I759" s="6">
        <v>93401.32</v>
      </c>
    </row>
    <row r="760" spans="5:9" x14ac:dyDescent="0.25">
      <c r="E760">
        <v>10753</v>
      </c>
      <c r="F760" s="2">
        <v>42298.751712962963</v>
      </c>
      <c r="G760" t="s">
        <v>52</v>
      </c>
      <c r="H760" t="s">
        <v>205</v>
      </c>
      <c r="I760" s="6">
        <v>27642.1</v>
      </c>
    </row>
    <row r="761" spans="5:9" x14ac:dyDescent="0.25">
      <c r="E761">
        <v>10754</v>
      </c>
      <c r="F761" s="2">
        <v>42245.78869212963</v>
      </c>
      <c r="G761" t="s">
        <v>40</v>
      </c>
      <c r="H761" t="s">
        <v>90</v>
      </c>
      <c r="I761" s="6">
        <v>60889.26</v>
      </c>
    </row>
    <row r="762" spans="5:9" x14ac:dyDescent="0.25">
      <c r="E762">
        <v>10755</v>
      </c>
      <c r="F762" s="2">
        <v>42221.359178240738</v>
      </c>
      <c r="G762" t="s">
        <v>29</v>
      </c>
      <c r="H762" t="s">
        <v>326</v>
      </c>
      <c r="I762" s="6">
        <v>48237.97</v>
      </c>
    </row>
    <row r="763" spans="5:9" x14ac:dyDescent="0.25">
      <c r="E763">
        <v>10756</v>
      </c>
      <c r="F763" s="2">
        <v>42007.679594907408</v>
      </c>
      <c r="G763" t="s">
        <v>26</v>
      </c>
      <c r="H763" t="s">
        <v>97</v>
      </c>
      <c r="I763" s="6">
        <v>26676.22</v>
      </c>
    </row>
    <row r="764" spans="5:9" x14ac:dyDescent="0.25">
      <c r="E764">
        <v>10757</v>
      </c>
      <c r="F764" s="2">
        <v>42187.260405092595</v>
      </c>
      <c r="G764" t="s">
        <v>7</v>
      </c>
      <c r="H764" t="s">
        <v>351</v>
      </c>
      <c r="I764" s="6">
        <v>6890.76</v>
      </c>
    </row>
    <row r="765" spans="5:9" x14ac:dyDescent="0.25">
      <c r="E765">
        <v>10758</v>
      </c>
      <c r="F765" s="2">
        <v>42043.164618055554</v>
      </c>
      <c r="G765" t="s">
        <v>45</v>
      </c>
      <c r="H765" t="s">
        <v>189</v>
      </c>
      <c r="I765" s="6">
        <v>82989.460000000006</v>
      </c>
    </row>
    <row r="766" spans="5:9" x14ac:dyDescent="0.25">
      <c r="E766">
        <v>10759</v>
      </c>
      <c r="F766" s="2">
        <v>42176.354398148149</v>
      </c>
      <c r="G766" t="s">
        <v>7</v>
      </c>
      <c r="H766" t="s">
        <v>105</v>
      </c>
      <c r="I766" s="6">
        <v>93058.99</v>
      </c>
    </row>
    <row r="767" spans="5:9" x14ac:dyDescent="0.25">
      <c r="E767">
        <v>10760</v>
      </c>
      <c r="F767" s="2">
        <v>42164.732731481483</v>
      </c>
      <c r="G767" t="s">
        <v>20</v>
      </c>
      <c r="H767" t="s">
        <v>352</v>
      </c>
      <c r="I767" s="6">
        <v>64277.63</v>
      </c>
    </row>
    <row r="768" spans="5:9" x14ac:dyDescent="0.25">
      <c r="E768">
        <v>10761</v>
      </c>
      <c r="F768" s="2">
        <v>42074.953009259261</v>
      </c>
      <c r="G768" t="s">
        <v>38</v>
      </c>
      <c r="H768" t="s">
        <v>194</v>
      </c>
      <c r="I768" s="6">
        <v>1468.64</v>
      </c>
    </row>
    <row r="769" spans="5:9" x14ac:dyDescent="0.25">
      <c r="E769">
        <v>10762</v>
      </c>
      <c r="F769" s="2">
        <v>42217.288414351853</v>
      </c>
      <c r="G769" t="s">
        <v>15</v>
      </c>
      <c r="H769" t="s">
        <v>199</v>
      </c>
      <c r="I769" s="6">
        <v>47387.51</v>
      </c>
    </row>
    <row r="770" spans="5:9" x14ac:dyDescent="0.25">
      <c r="E770">
        <v>10763</v>
      </c>
      <c r="F770" s="2">
        <v>42098.312858796293</v>
      </c>
      <c r="G770" t="s">
        <v>66</v>
      </c>
      <c r="H770" t="s">
        <v>333</v>
      </c>
      <c r="I770" s="6">
        <v>38580.449999999997</v>
      </c>
    </row>
    <row r="771" spans="5:9" x14ac:dyDescent="0.25">
      <c r="E771">
        <v>10764</v>
      </c>
      <c r="F771" s="2">
        <v>42162.851388888892</v>
      </c>
      <c r="G771" t="s">
        <v>15</v>
      </c>
      <c r="H771" t="s">
        <v>115</v>
      </c>
      <c r="I771" s="6">
        <v>61114.18</v>
      </c>
    </row>
    <row r="772" spans="5:9" x14ac:dyDescent="0.25">
      <c r="E772">
        <v>10765</v>
      </c>
      <c r="F772" s="2">
        <v>42180.223414351851</v>
      </c>
      <c r="G772" t="s">
        <v>61</v>
      </c>
      <c r="H772" t="s">
        <v>143</v>
      </c>
      <c r="I772" s="6">
        <v>69218.009999999995</v>
      </c>
    </row>
    <row r="773" spans="5:9" x14ac:dyDescent="0.25">
      <c r="E773">
        <v>10766</v>
      </c>
      <c r="F773" s="2">
        <v>42128.069849537038</v>
      </c>
      <c r="G773" t="s">
        <v>15</v>
      </c>
      <c r="H773" t="s">
        <v>342</v>
      </c>
      <c r="I773" s="6">
        <v>54000.29</v>
      </c>
    </row>
    <row r="774" spans="5:9" x14ac:dyDescent="0.25">
      <c r="E774">
        <v>10767</v>
      </c>
      <c r="F774" s="2">
        <v>42197.235567129632</v>
      </c>
      <c r="G774" t="s">
        <v>17</v>
      </c>
      <c r="H774" t="s">
        <v>330</v>
      </c>
      <c r="I774" s="6">
        <v>44289.58</v>
      </c>
    </row>
    <row r="775" spans="5:9" x14ac:dyDescent="0.25">
      <c r="E775">
        <v>10768</v>
      </c>
      <c r="F775" s="2">
        <v>42223.444895833331</v>
      </c>
      <c r="G775" t="s">
        <v>26</v>
      </c>
      <c r="H775" t="s">
        <v>211</v>
      </c>
      <c r="I775" s="6">
        <v>51320.87</v>
      </c>
    </row>
    <row r="776" spans="5:9" x14ac:dyDescent="0.25">
      <c r="E776">
        <v>10769</v>
      </c>
      <c r="F776" s="2">
        <v>42044.558194444442</v>
      </c>
      <c r="G776" t="s">
        <v>35</v>
      </c>
      <c r="H776" t="s">
        <v>327</v>
      </c>
      <c r="I776" s="6">
        <v>68433.100000000006</v>
      </c>
    </row>
    <row r="777" spans="5:9" x14ac:dyDescent="0.25">
      <c r="E777">
        <v>10770</v>
      </c>
      <c r="F777" s="2">
        <v>42159.476180555554</v>
      </c>
      <c r="G777" t="s">
        <v>61</v>
      </c>
      <c r="H777" t="s">
        <v>353</v>
      </c>
      <c r="I777" s="6">
        <v>28555.8</v>
      </c>
    </row>
    <row r="778" spans="5:9" x14ac:dyDescent="0.25">
      <c r="E778">
        <v>10771</v>
      </c>
      <c r="F778" s="2">
        <v>42215.281377314815</v>
      </c>
      <c r="G778" t="s">
        <v>23</v>
      </c>
      <c r="H778" t="s">
        <v>157</v>
      </c>
      <c r="I778" s="6">
        <v>19948.12</v>
      </c>
    </row>
    <row r="779" spans="5:9" x14ac:dyDescent="0.25">
      <c r="E779">
        <v>10772</v>
      </c>
      <c r="F779" s="2">
        <v>42323.824525462966</v>
      </c>
      <c r="G779" t="s">
        <v>52</v>
      </c>
      <c r="H779" t="s">
        <v>85</v>
      </c>
      <c r="I779" s="6">
        <v>27353.63</v>
      </c>
    </row>
    <row r="780" spans="5:9" x14ac:dyDescent="0.25">
      <c r="E780">
        <v>10773</v>
      </c>
      <c r="F780" s="2">
        <v>42215.236076388886</v>
      </c>
      <c r="G780" t="s">
        <v>66</v>
      </c>
      <c r="H780" t="s">
        <v>106</v>
      </c>
      <c r="I780" s="6">
        <v>8530.58</v>
      </c>
    </row>
    <row r="781" spans="5:9" x14ac:dyDescent="0.25">
      <c r="E781">
        <v>10774</v>
      </c>
      <c r="F781" s="2">
        <v>42157.152083333334</v>
      </c>
      <c r="G781" t="s">
        <v>23</v>
      </c>
      <c r="H781" t="s">
        <v>119</v>
      </c>
      <c r="I781" s="6">
        <v>28467.15</v>
      </c>
    </row>
    <row r="782" spans="5:9" x14ac:dyDescent="0.25">
      <c r="E782">
        <v>10775</v>
      </c>
      <c r="F782" s="2">
        <v>42124.643437500003</v>
      </c>
      <c r="G782" t="s">
        <v>61</v>
      </c>
      <c r="H782" t="s">
        <v>128</v>
      </c>
      <c r="I782" s="6">
        <v>56275.01</v>
      </c>
    </row>
    <row r="783" spans="5:9" x14ac:dyDescent="0.25">
      <c r="E783">
        <v>10776</v>
      </c>
      <c r="F783" s="2">
        <v>42235.810914351852</v>
      </c>
      <c r="G783" t="s">
        <v>13</v>
      </c>
      <c r="H783" t="s">
        <v>354</v>
      </c>
      <c r="I783" s="6">
        <v>8360.02</v>
      </c>
    </row>
    <row r="784" spans="5:9" x14ac:dyDescent="0.25">
      <c r="E784">
        <v>10777</v>
      </c>
      <c r="F784" s="2">
        <v>42187.786180555559</v>
      </c>
      <c r="G784" t="s">
        <v>11</v>
      </c>
      <c r="H784" t="s">
        <v>30</v>
      </c>
      <c r="I784" s="6">
        <v>89138.77</v>
      </c>
    </row>
    <row r="785" spans="5:9" x14ac:dyDescent="0.25">
      <c r="E785">
        <v>10778</v>
      </c>
      <c r="F785" s="2">
        <v>42170.822094907409</v>
      </c>
      <c r="G785" t="s">
        <v>35</v>
      </c>
      <c r="H785" t="s">
        <v>255</v>
      </c>
      <c r="I785" s="6">
        <v>46601.25</v>
      </c>
    </row>
    <row r="786" spans="5:9" x14ac:dyDescent="0.25">
      <c r="E786">
        <v>10779</v>
      </c>
      <c r="F786" s="2">
        <v>42318.292268518519</v>
      </c>
      <c r="G786" t="s">
        <v>52</v>
      </c>
      <c r="H786" t="s">
        <v>282</v>
      </c>
      <c r="I786" s="6">
        <v>86234.27</v>
      </c>
    </row>
    <row r="787" spans="5:9" x14ac:dyDescent="0.25">
      <c r="E787">
        <v>10780</v>
      </c>
      <c r="F787" s="2">
        <v>42025.169027777774</v>
      </c>
      <c r="G787" t="s">
        <v>52</v>
      </c>
      <c r="H787" t="s">
        <v>139</v>
      </c>
      <c r="I787" s="6">
        <v>55510.25</v>
      </c>
    </row>
    <row r="788" spans="5:9" x14ac:dyDescent="0.25">
      <c r="E788">
        <v>10781</v>
      </c>
      <c r="F788" s="2">
        <v>42120.292013888888</v>
      </c>
      <c r="G788" t="s">
        <v>26</v>
      </c>
      <c r="H788" t="s">
        <v>355</v>
      </c>
      <c r="I788" s="6">
        <v>94189.62</v>
      </c>
    </row>
    <row r="789" spans="5:9" x14ac:dyDescent="0.25">
      <c r="E789">
        <v>10782</v>
      </c>
      <c r="F789" s="2">
        <v>42199.313391203701</v>
      </c>
      <c r="G789" t="s">
        <v>26</v>
      </c>
      <c r="H789" t="s">
        <v>128</v>
      </c>
      <c r="I789" s="6">
        <v>69407.48</v>
      </c>
    </row>
    <row r="790" spans="5:9" x14ac:dyDescent="0.25">
      <c r="E790">
        <v>10783</v>
      </c>
      <c r="F790" s="2">
        <v>42189.997731481482</v>
      </c>
      <c r="G790" t="s">
        <v>61</v>
      </c>
      <c r="H790" t="s">
        <v>300</v>
      </c>
      <c r="I790" s="6">
        <v>98261.21</v>
      </c>
    </row>
    <row r="791" spans="5:9" x14ac:dyDescent="0.25">
      <c r="E791">
        <v>10784</v>
      </c>
      <c r="F791" s="2">
        <v>42046.753831018519</v>
      </c>
      <c r="G791" t="s">
        <v>15</v>
      </c>
      <c r="H791" t="s">
        <v>49</v>
      </c>
      <c r="I791" s="6">
        <v>26011.81</v>
      </c>
    </row>
    <row r="792" spans="5:9" x14ac:dyDescent="0.25">
      <c r="E792">
        <v>10785</v>
      </c>
      <c r="F792" s="2">
        <v>42259.756215277775</v>
      </c>
      <c r="G792" t="s">
        <v>45</v>
      </c>
      <c r="H792" t="s">
        <v>221</v>
      </c>
      <c r="I792" s="6">
        <v>38082.46</v>
      </c>
    </row>
    <row r="793" spans="5:9" x14ac:dyDescent="0.25">
      <c r="E793">
        <v>10786</v>
      </c>
      <c r="F793" s="2">
        <v>42025.324467592596</v>
      </c>
      <c r="G793" t="s">
        <v>5</v>
      </c>
      <c r="H793" t="s">
        <v>352</v>
      </c>
      <c r="I793" s="6">
        <v>7368.73</v>
      </c>
    </row>
    <row r="794" spans="5:9" x14ac:dyDescent="0.25">
      <c r="E794">
        <v>10787</v>
      </c>
      <c r="F794" s="2">
        <v>42274.999618055554</v>
      </c>
      <c r="G794" t="s">
        <v>11</v>
      </c>
      <c r="H794" t="s">
        <v>201</v>
      </c>
      <c r="I794" s="6">
        <v>80203.740000000005</v>
      </c>
    </row>
    <row r="795" spans="5:9" x14ac:dyDescent="0.25">
      <c r="E795">
        <v>10788</v>
      </c>
      <c r="F795" s="2">
        <v>42322.271319444444</v>
      </c>
      <c r="G795" t="s">
        <v>66</v>
      </c>
      <c r="H795" t="s">
        <v>128</v>
      </c>
      <c r="I795" s="6">
        <v>18506.05</v>
      </c>
    </row>
    <row r="796" spans="5:9" x14ac:dyDescent="0.25">
      <c r="E796">
        <v>10789</v>
      </c>
      <c r="F796" s="2">
        <v>42157.507951388892</v>
      </c>
      <c r="G796" t="s">
        <v>35</v>
      </c>
      <c r="H796" t="s">
        <v>326</v>
      </c>
      <c r="I796" s="6">
        <v>49375.96</v>
      </c>
    </row>
    <row r="797" spans="5:9" x14ac:dyDescent="0.25">
      <c r="E797">
        <v>10790</v>
      </c>
      <c r="F797" s="2">
        <v>42365.936307870368</v>
      </c>
      <c r="G797" t="s">
        <v>7</v>
      </c>
      <c r="H797" t="s">
        <v>249</v>
      </c>
      <c r="I797" s="6">
        <v>7067.87</v>
      </c>
    </row>
    <row r="798" spans="5:9" x14ac:dyDescent="0.25">
      <c r="E798">
        <v>10791</v>
      </c>
      <c r="F798" s="2">
        <v>42267.297384259262</v>
      </c>
      <c r="G798" t="s">
        <v>15</v>
      </c>
      <c r="H798" t="s">
        <v>62</v>
      </c>
      <c r="I798" s="6">
        <v>51133.88</v>
      </c>
    </row>
    <row r="799" spans="5:9" x14ac:dyDescent="0.25">
      <c r="E799">
        <v>10792</v>
      </c>
      <c r="F799" s="2">
        <v>42296.979768518519</v>
      </c>
      <c r="G799" t="s">
        <v>26</v>
      </c>
      <c r="H799" t="s">
        <v>96</v>
      </c>
      <c r="I799" s="6">
        <v>17618.64</v>
      </c>
    </row>
    <row r="800" spans="5:9" x14ac:dyDescent="0.25">
      <c r="E800">
        <v>10793</v>
      </c>
      <c r="F800" s="2">
        <v>42363.791238425925</v>
      </c>
      <c r="G800" t="s">
        <v>66</v>
      </c>
      <c r="H800" t="s">
        <v>280</v>
      </c>
      <c r="I800" s="6">
        <v>58344.2</v>
      </c>
    </row>
    <row r="801" spans="5:9" x14ac:dyDescent="0.25">
      <c r="E801">
        <v>10794</v>
      </c>
      <c r="F801" s="2">
        <v>42220.088159722225</v>
      </c>
      <c r="G801" t="s">
        <v>45</v>
      </c>
      <c r="H801" t="s">
        <v>349</v>
      </c>
      <c r="I801" s="6">
        <v>71262.38</v>
      </c>
    </row>
    <row r="802" spans="5:9" x14ac:dyDescent="0.25">
      <c r="E802">
        <v>10795</v>
      </c>
      <c r="F802" s="2">
        <v>42172.314444444448</v>
      </c>
      <c r="G802" t="s">
        <v>9</v>
      </c>
      <c r="H802" t="s">
        <v>219</v>
      </c>
      <c r="I802" s="6">
        <v>44711.7</v>
      </c>
    </row>
    <row r="803" spans="5:9" x14ac:dyDescent="0.25">
      <c r="E803">
        <v>10796</v>
      </c>
      <c r="F803" s="2">
        <v>42308.440613425926</v>
      </c>
      <c r="G803" t="s">
        <v>17</v>
      </c>
      <c r="H803" t="s">
        <v>124</v>
      </c>
      <c r="I803" s="6">
        <v>68955.710000000006</v>
      </c>
    </row>
    <row r="804" spans="5:9" x14ac:dyDescent="0.25">
      <c r="E804">
        <v>10797</v>
      </c>
      <c r="F804" s="2">
        <v>42158.443888888891</v>
      </c>
      <c r="G804" t="s">
        <v>20</v>
      </c>
      <c r="H804" t="s">
        <v>57</v>
      </c>
      <c r="I804" s="6">
        <v>11675.86</v>
      </c>
    </row>
    <row r="805" spans="5:9" x14ac:dyDescent="0.25">
      <c r="E805">
        <v>10798</v>
      </c>
      <c r="F805" s="2">
        <v>42172.683506944442</v>
      </c>
      <c r="G805" t="s">
        <v>23</v>
      </c>
      <c r="H805" t="s">
        <v>42</v>
      </c>
      <c r="I805" s="6">
        <v>66242.3</v>
      </c>
    </row>
    <row r="806" spans="5:9" x14ac:dyDescent="0.25">
      <c r="E806">
        <v>10799</v>
      </c>
      <c r="F806" s="2">
        <v>42106.326192129629</v>
      </c>
      <c r="G806" t="s">
        <v>13</v>
      </c>
      <c r="H806" t="s">
        <v>202</v>
      </c>
      <c r="I806" s="6">
        <v>38935.15</v>
      </c>
    </row>
    <row r="807" spans="5:9" x14ac:dyDescent="0.25">
      <c r="E807">
        <v>10800</v>
      </c>
      <c r="F807" s="2">
        <v>42083.051053240742</v>
      </c>
      <c r="G807" t="s">
        <v>11</v>
      </c>
      <c r="H807" t="s">
        <v>307</v>
      </c>
      <c r="I807" s="6">
        <v>90845.69</v>
      </c>
    </row>
    <row r="808" spans="5:9" x14ac:dyDescent="0.25">
      <c r="E808">
        <v>10801</v>
      </c>
      <c r="F808" s="2">
        <v>42246.088888888888</v>
      </c>
      <c r="G808" t="s">
        <v>11</v>
      </c>
      <c r="H808" t="s">
        <v>329</v>
      </c>
      <c r="I808" s="6">
        <v>26749.119999999999</v>
      </c>
    </row>
    <row r="809" spans="5:9" x14ac:dyDescent="0.25">
      <c r="E809">
        <v>10802</v>
      </c>
      <c r="F809" s="2">
        <v>42006.176527777781</v>
      </c>
      <c r="G809" t="s">
        <v>23</v>
      </c>
      <c r="H809" t="s">
        <v>27</v>
      </c>
      <c r="I809" s="6">
        <v>44755.28</v>
      </c>
    </row>
    <row r="810" spans="5:9" x14ac:dyDescent="0.25">
      <c r="E810">
        <v>10803</v>
      </c>
      <c r="F810" s="2">
        <v>42057.996886574074</v>
      </c>
      <c r="G810" t="s">
        <v>7</v>
      </c>
      <c r="H810" t="s">
        <v>321</v>
      </c>
      <c r="I810" s="6">
        <v>92699.32</v>
      </c>
    </row>
    <row r="811" spans="5:9" x14ac:dyDescent="0.25">
      <c r="E811">
        <v>10804</v>
      </c>
      <c r="F811" s="2">
        <v>42228.907199074078</v>
      </c>
      <c r="G811" t="s">
        <v>20</v>
      </c>
      <c r="H811" t="s">
        <v>217</v>
      </c>
      <c r="I811" s="6">
        <v>35657.730000000003</v>
      </c>
    </row>
    <row r="812" spans="5:9" x14ac:dyDescent="0.25">
      <c r="E812">
        <v>10805</v>
      </c>
      <c r="F812" s="2">
        <v>42355.907500000001</v>
      </c>
      <c r="G812" t="s">
        <v>7</v>
      </c>
      <c r="H812" t="s">
        <v>356</v>
      </c>
      <c r="I812" s="6">
        <v>54613.71</v>
      </c>
    </row>
    <row r="813" spans="5:9" x14ac:dyDescent="0.25">
      <c r="E813">
        <v>10806</v>
      </c>
      <c r="F813" s="2">
        <v>42198.452928240738</v>
      </c>
      <c r="G813" t="s">
        <v>15</v>
      </c>
      <c r="H813" t="s">
        <v>311</v>
      </c>
      <c r="I813" s="6">
        <v>13049.22</v>
      </c>
    </row>
    <row r="814" spans="5:9" x14ac:dyDescent="0.25">
      <c r="E814">
        <v>10807</v>
      </c>
      <c r="F814" s="2">
        <v>42293.729074074072</v>
      </c>
      <c r="G814" t="s">
        <v>23</v>
      </c>
      <c r="H814" t="s">
        <v>168</v>
      </c>
      <c r="I814" s="6">
        <v>13842.52</v>
      </c>
    </row>
    <row r="815" spans="5:9" x14ac:dyDescent="0.25">
      <c r="E815">
        <v>10808</v>
      </c>
      <c r="F815" s="2">
        <v>42055.85533564815</v>
      </c>
      <c r="G815" t="s">
        <v>17</v>
      </c>
      <c r="H815" t="s">
        <v>205</v>
      </c>
      <c r="I815" s="6">
        <v>87037.4</v>
      </c>
    </row>
    <row r="816" spans="5:9" x14ac:dyDescent="0.25">
      <c r="E816">
        <v>10809</v>
      </c>
      <c r="F816" s="2">
        <v>42212.536238425928</v>
      </c>
      <c r="G816" t="s">
        <v>15</v>
      </c>
      <c r="H816" t="s">
        <v>128</v>
      </c>
      <c r="I816" s="6">
        <v>83378.7</v>
      </c>
    </row>
    <row r="817" spans="5:9" x14ac:dyDescent="0.25">
      <c r="E817">
        <v>10810</v>
      </c>
      <c r="F817" s="2">
        <v>42023.644270833334</v>
      </c>
      <c r="G817" t="s">
        <v>15</v>
      </c>
      <c r="H817" t="s">
        <v>357</v>
      </c>
      <c r="I817" s="6">
        <v>35650.46</v>
      </c>
    </row>
    <row r="818" spans="5:9" x14ac:dyDescent="0.25">
      <c r="E818">
        <v>10811</v>
      </c>
      <c r="F818" s="2">
        <v>42259.672071759262</v>
      </c>
      <c r="G818" t="s">
        <v>15</v>
      </c>
      <c r="H818" t="s">
        <v>149</v>
      </c>
      <c r="I818" s="6">
        <v>53743.19</v>
      </c>
    </row>
    <row r="819" spans="5:9" x14ac:dyDescent="0.25">
      <c r="E819">
        <v>10812</v>
      </c>
      <c r="F819" s="2">
        <v>42343.511319444442</v>
      </c>
      <c r="G819" t="s">
        <v>29</v>
      </c>
      <c r="H819" t="s">
        <v>22</v>
      </c>
      <c r="I819" s="6">
        <v>78917.289999999994</v>
      </c>
    </row>
    <row r="820" spans="5:9" x14ac:dyDescent="0.25">
      <c r="E820">
        <v>10813</v>
      </c>
      <c r="F820" s="2">
        <v>42175.951631944445</v>
      </c>
      <c r="G820" t="s">
        <v>17</v>
      </c>
      <c r="H820" t="s">
        <v>214</v>
      </c>
      <c r="I820" s="6">
        <v>64910.45</v>
      </c>
    </row>
    <row r="821" spans="5:9" x14ac:dyDescent="0.25">
      <c r="E821">
        <v>10814</v>
      </c>
      <c r="F821" s="2">
        <v>42320.803587962961</v>
      </c>
      <c r="G821" t="s">
        <v>5</v>
      </c>
      <c r="H821" t="s">
        <v>207</v>
      </c>
      <c r="I821" s="6">
        <v>96591.32</v>
      </c>
    </row>
    <row r="822" spans="5:9" x14ac:dyDescent="0.25">
      <c r="E822">
        <v>10815</v>
      </c>
      <c r="F822" s="2">
        <v>42109.874479166669</v>
      </c>
      <c r="G822" t="s">
        <v>17</v>
      </c>
      <c r="H822" t="s">
        <v>332</v>
      </c>
      <c r="I822" s="6">
        <v>63763.19</v>
      </c>
    </row>
    <row r="823" spans="5:9" x14ac:dyDescent="0.25">
      <c r="E823">
        <v>10816</v>
      </c>
      <c r="F823" s="2">
        <v>42166.072002314817</v>
      </c>
      <c r="G823" t="s">
        <v>20</v>
      </c>
      <c r="H823" t="s">
        <v>242</v>
      </c>
      <c r="I823" s="6">
        <v>73678.210000000006</v>
      </c>
    </row>
    <row r="824" spans="5:9" x14ac:dyDescent="0.25">
      <c r="E824">
        <v>10817</v>
      </c>
      <c r="F824" s="2">
        <v>42249.544999999998</v>
      </c>
      <c r="G824" t="s">
        <v>13</v>
      </c>
      <c r="H824" t="s">
        <v>358</v>
      </c>
      <c r="I824" s="6">
        <v>84449.600000000006</v>
      </c>
    </row>
    <row r="825" spans="5:9" x14ac:dyDescent="0.25">
      <c r="E825">
        <v>10818</v>
      </c>
      <c r="F825" s="2">
        <v>42204.107546296298</v>
      </c>
      <c r="G825" t="s">
        <v>7</v>
      </c>
      <c r="H825" t="s">
        <v>163</v>
      </c>
      <c r="I825" s="6">
        <v>22997.09</v>
      </c>
    </row>
    <row r="826" spans="5:9" x14ac:dyDescent="0.25">
      <c r="E826">
        <v>10819</v>
      </c>
      <c r="F826" s="2">
        <v>42259.177106481482</v>
      </c>
      <c r="G826" t="s">
        <v>35</v>
      </c>
      <c r="H826" t="s">
        <v>252</v>
      </c>
      <c r="I826" s="6">
        <v>53303.75</v>
      </c>
    </row>
    <row r="827" spans="5:9" x14ac:dyDescent="0.25">
      <c r="E827">
        <v>10820</v>
      </c>
      <c r="F827" s="2">
        <v>42091.701886574076</v>
      </c>
      <c r="G827" t="s">
        <v>45</v>
      </c>
      <c r="H827" t="s">
        <v>359</v>
      </c>
      <c r="I827" s="6">
        <v>43369.71</v>
      </c>
    </row>
    <row r="828" spans="5:9" x14ac:dyDescent="0.25">
      <c r="E828">
        <v>10821</v>
      </c>
      <c r="F828" s="2">
        <v>42219.223101851851</v>
      </c>
      <c r="G828" t="s">
        <v>52</v>
      </c>
      <c r="H828" t="s">
        <v>36</v>
      </c>
      <c r="I828" s="6">
        <v>51675.93</v>
      </c>
    </row>
    <row r="829" spans="5:9" x14ac:dyDescent="0.25">
      <c r="E829">
        <v>10822</v>
      </c>
      <c r="F829" s="2">
        <v>42334.290555555555</v>
      </c>
      <c r="G829" t="s">
        <v>26</v>
      </c>
      <c r="H829" t="s">
        <v>348</v>
      </c>
      <c r="I829" s="6">
        <v>76716.05</v>
      </c>
    </row>
    <row r="830" spans="5:9" x14ac:dyDescent="0.25">
      <c r="E830">
        <v>10823</v>
      </c>
      <c r="F830" s="2">
        <v>42083.360115740739</v>
      </c>
      <c r="G830" t="s">
        <v>38</v>
      </c>
      <c r="H830" t="s">
        <v>144</v>
      </c>
      <c r="I830" s="6">
        <v>20446.13</v>
      </c>
    </row>
    <row r="831" spans="5:9" x14ac:dyDescent="0.25">
      <c r="E831">
        <v>10824</v>
      </c>
      <c r="F831" s="2">
        <v>42154.770624999997</v>
      </c>
      <c r="G831" t="s">
        <v>45</v>
      </c>
      <c r="H831" t="s">
        <v>297</v>
      </c>
      <c r="I831" s="6">
        <v>93010.62</v>
      </c>
    </row>
    <row r="832" spans="5:9" x14ac:dyDescent="0.25">
      <c r="E832">
        <v>10825</v>
      </c>
      <c r="F832" s="2">
        <v>42328.828055555554</v>
      </c>
      <c r="G832" t="s">
        <v>23</v>
      </c>
      <c r="H832" t="s">
        <v>138</v>
      </c>
      <c r="I832" s="6">
        <v>95248.92</v>
      </c>
    </row>
    <row r="833" spans="5:9" x14ac:dyDescent="0.25">
      <c r="E833">
        <v>10826</v>
      </c>
      <c r="F833" s="2">
        <v>42199.190798611111</v>
      </c>
      <c r="G833" t="s">
        <v>35</v>
      </c>
      <c r="H833" t="s">
        <v>360</v>
      </c>
      <c r="I833" s="6">
        <v>42577.43</v>
      </c>
    </row>
    <row r="834" spans="5:9" x14ac:dyDescent="0.25">
      <c r="E834">
        <v>10827</v>
      </c>
      <c r="F834" s="2">
        <v>42131.842939814815</v>
      </c>
      <c r="G834" t="s">
        <v>13</v>
      </c>
      <c r="H834" t="s">
        <v>188</v>
      </c>
      <c r="I834" s="6">
        <v>42789.09</v>
      </c>
    </row>
    <row r="835" spans="5:9" x14ac:dyDescent="0.25">
      <c r="E835">
        <v>10828</v>
      </c>
      <c r="F835" s="2">
        <v>42165.628912037035</v>
      </c>
      <c r="G835" t="s">
        <v>35</v>
      </c>
      <c r="H835" t="s">
        <v>106</v>
      </c>
      <c r="I835" s="6">
        <v>42049.79</v>
      </c>
    </row>
    <row r="836" spans="5:9" x14ac:dyDescent="0.25">
      <c r="E836">
        <v>10829</v>
      </c>
      <c r="F836" s="2">
        <v>42063.821180555555</v>
      </c>
      <c r="G836" t="s">
        <v>29</v>
      </c>
      <c r="H836" t="s">
        <v>215</v>
      </c>
      <c r="I836" s="6">
        <v>28537.85</v>
      </c>
    </row>
    <row r="837" spans="5:9" x14ac:dyDescent="0.25">
      <c r="E837">
        <v>10830</v>
      </c>
      <c r="F837" s="2">
        <v>42130.974942129629</v>
      </c>
      <c r="G837" t="s">
        <v>52</v>
      </c>
      <c r="H837" t="s">
        <v>212</v>
      </c>
      <c r="I837" s="6">
        <v>7973.37</v>
      </c>
    </row>
    <row r="838" spans="5:9" x14ac:dyDescent="0.25">
      <c r="E838">
        <v>10831</v>
      </c>
      <c r="F838" s="2">
        <v>42261.352858796294</v>
      </c>
      <c r="G838" t="s">
        <v>38</v>
      </c>
      <c r="H838" t="s">
        <v>167</v>
      </c>
      <c r="I838" s="6">
        <v>53669.18</v>
      </c>
    </row>
    <row r="839" spans="5:9" x14ac:dyDescent="0.25">
      <c r="E839">
        <v>10832</v>
      </c>
      <c r="F839" s="2">
        <v>42050.49763888889</v>
      </c>
      <c r="G839" t="s">
        <v>13</v>
      </c>
      <c r="H839" t="s">
        <v>151</v>
      </c>
      <c r="I839" s="6">
        <v>88309.119999999995</v>
      </c>
    </row>
    <row r="840" spans="5:9" x14ac:dyDescent="0.25">
      <c r="E840">
        <v>10833</v>
      </c>
      <c r="F840" s="2">
        <v>42051.249386574076</v>
      </c>
      <c r="G840" t="s">
        <v>11</v>
      </c>
      <c r="H840" t="s">
        <v>59</v>
      </c>
      <c r="I840" s="6">
        <v>49463.07</v>
      </c>
    </row>
    <row r="841" spans="5:9" x14ac:dyDescent="0.25">
      <c r="E841">
        <v>10834</v>
      </c>
      <c r="F841" s="2">
        <v>42332.536817129629</v>
      </c>
      <c r="G841" t="s">
        <v>66</v>
      </c>
      <c r="H841" t="s">
        <v>316</v>
      </c>
      <c r="I841" s="6">
        <v>40393.25</v>
      </c>
    </row>
    <row r="842" spans="5:9" x14ac:dyDescent="0.25">
      <c r="E842">
        <v>10835</v>
      </c>
      <c r="F842" s="2">
        <v>42084.03974537037</v>
      </c>
      <c r="G842" t="s">
        <v>15</v>
      </c>
      <c r="H842" t="s">
        <v>361</v>
      </c>
      <c r="I842" s="6">
        <v>13721.81</v>
      </c>
    </row>
    <row r="843" spans="5:9" x14ac:dyDescent="0.25">
      <c r="E843">
        <v>10836</v>
      </c>
      <c r="F843" s="2">
        <v>42332.444837962961</v>
      </c>
      <c r="G843" t="s">
        <v>26</v>
      </c>
      <c r="H843" t="s">
        <v>322</v>
      </c>
      <c r="I843" s="6">
        <v>27616.42</v>
      </c>
    </row>
    <row r="844" spans="5:9" x14ac:dyDescent="0.25">
      <c r="E844">
        <v>10837</v>
      </c>
      <c r="F844" s="2">
        <v>42227.05096064815</v>
      </c>
      <c r="G844" t="s">
        <v>35</v>
      </c>
      <c r="H844" t="s">
        <v>130</v>
      </c>
      <c r="I844" s="6">
        <v>55714.89</v>
      </c>
    </row>
    <row r="845" spans="5:9" x14ac:dyDescent="0.25">
      <c r="E845">
        <v>10838</v>
      </c>
      <c r="F845" s="2">
        <v>42056.70648148148</v>
      </c>
      <c r="G845" t="s">
        <v>20</v>
      </c>
      <c r="H845" t="s">
        <v>341</v>
      </c>
      <c r="I845" s="6">
        <v>28585.4</v>
      </c>
    </row>
    <row r="846" spans="5:9" x14ac:dyDescent="0.25">
      <c r="E846">
        <v>10839</v>
      </c>
      <c r="F846" s="2">
        <v>42329.207175925927</v>
      </c>
      <c r="G846" t="s">
        <v>13</v>
      </c>
      <c r="H846" t="s">
        <v>279</v>
      </c>
      <c r="I846" s="6">
        <v>68107.679999999993</v>
      </c>
    </row>
    <row r="847" spans="5:9" x14ac:dyDescent="0.25">
      <c r="E847">
        <v>10840</v>
      </c>
      <c r="F847" s="2">
        <v>42062.065358796295</v>
      </c>
      <c r="G847" t="s">
        <v>5</v>
      </c>
      <c r="H847" t="s">
        <v>326</v>
      </c>
      <c r="I847" s="6">
        <v>17909.939999999999</v>
      </c>
    </row>
    <row r="848" spans="5:9" x14ac:dyDescent="0.25">
      <c r="E848">
        <v>10841</v>
      </c>
      <c r="F848" s="2">
        <v>42233.244097222225</v>
      </c>
      <c r="G848" t="s">
        <v>17</v>
      </c>
      <c r="H848" t="s">
        <v>225</v>
      </c>
      <c r="I848" s="6">
        <v>91404.85</v>
      </c>
    </row>
    <row r="849" spans="5:9" x14ac:dyDescent="0.25">
      <c r="E849">
        <v>10842</v>
      </c>
      <c r="F849" s="2">
        <v>42175.694363425922</v>
      </c>
      <c r="G849" t="s">
        <v>40</v>
      </c>
      <c r="H849" t="s">
        <v>197</v>
      </c>
      <c r="I849" s="6">
        <v>76984.240000000005</v>
      </c>
    </row>
    <row r="850" spans="5:9" x14ac:dyDescent="0.25">
      <c r="E850">
        <v>10843</v>
      </c>
      <c r="F850" s="2">
        <v>42310.570868055554</v>
      </c>
      <c r="G850" t="s">
        <v>17</v>
      </c>
      <c r="H850" t="s">
        <v>169</v>
      </c>
      <c r="I850" s="6">
        <v>68425.009999999995</v>
      </c>
    </row>
    <row r="851" spans="5:9" x14ac:dyDescent="0.25">
      <c r="E851">
        <v>10844</v>
      </c>
      <c r="F851" s="2">
        <v>42119.137037037035</v>
      </c>
      <c r="G851" t="s">
        <v>66</v>
      </c>
      <c r="H851" t="s">
        <v>209</v>
      </c>
      <c r="I851" s="6">
        <v>61380.800000000003</v>
      </c>
    </row>
    <row r="852" spans="5:9" x14ac:dyDescent="0.25">
      <c r="E852">
        <v>10845</v>
      </c>
      <c r="F852" s="2">
        <v>42284.54546296296</v>
      </c>
      <c r="G852" t="s">
        <v>9</v>
      </c>
      <c r="H852" t="s">
        <v>73</v>
      </c>
      <c r="I852" s="6">
        <v>69022.399999999994</v>
      </c>
    </row>
    <row r="853" spans="5:9" x14ac:dyDescent="0.25">
      <c r="E853">
        <v>10846</v>
      </c>
      <c r="F853" s="2">
        <v>42257.058599537035</v>
      </c>
      <c r="G853" t="s">
        <v>35</v>
      </c>
      <c r="H853" t="s">
        <v>305</v>
      </c>
      <c r="I853" s="6">
        <v>23319.51</v>
      </c>
    </row>
    <row r="854" spans="5:9" x14ac:dyDescent="0.25">
      <c r="E854">
        <v>10847</v>
      </c>
      <c r="F854" s="2">
        <v>42279.297627314816</v>
      </c>
      <c r="G854" t="s">
        <v>13</v>
      </c>
      <c r="H854" t="s">
        <v>50</v>
      </c>
      <c r="I854" s="6">
        <v>22803.79</v>
      </c>
    </row>
    <row r="855" spans="5:9" x14ac:dyDescent="0.25">
      <c r="E855">
        <v>10848</v>
      </c>
      <c r="F855" s="2">
        <v>42363.193703703706</v>
      </c>
      <c r="G855" t="s">
        <v>13</v>
      </c>
      <c r="H855" t="s">
        <v>250</v>
      </c>
      <c r="I855" s="6">
        <v>18076.330000000002</v>
      </c>
    </row>
    <row r="856" spans="5:9" x14ac:dyDescent="0.25">
      <c r="E856">
        <v>10849</v>
      </c>
      <c r="F856" s="2">
        <v>42257.544270833336</v>
      </c>
      <c r="G856" t="s">
        <v>23</v>
      </c>
      <c r="H856" t="s">
        <v>362</v>
      </c>
      <c r="I856" s="6">
        <v>84704.07</v>
      </c>
    </row>
    <row r="857" spans="5:9" x14ac:dyDescent="0.25">
      <c r="E857">
        <v>10850</v>
      </c>
      <c r="F857" s="2">
        <v>42106.660196759258</v>
      </c>
      <c r="G857" t="s">
        <v>15</v>
      </c>
      <c r="H857" t="s">
        <v>350</v>
      </c>
      <c r="I857" s="6">
        <v>59556.639999999999</v>
      </c>
    </row>
    <row r="858" spans="5:9" x14ac:dyDescent="0.25">
      <c r="E858">
        <v>10851</v>
      </c>
      <c r="F858" s="2">
        <v>42359.724386574075</v>
      </c>
      <c r="G858" t="s">
        <v>29</v>
      </c>
      <c r="H858" t="s">
        <v>105</v>
      </c>
      <c r="I858" s="6">
        <v>97076.19</v>
      </c>
    </row>
    <row r="859" spans="5:9" x14ac:dyDescent="0.25">
      <c r="E859">
        <v>10852</v>
      </c>
      <c r="F859" s="2">
        <v>42363.302291666667</v>
      </c>
      <c r="G859" t="s">
        <v>20</v>
      </c>
      <c r="H859" t="s">
        <v>277</v>
      </c>
      <c r="I859" s="6">
        <v>7222.04</v>
      </c>
    </row>
    <row r="860" spans="5:9" x14ac:dyDescent="0.25">
      <c r="E860">
        <v>10853</v>
      </c>
      <c r="F860" s="2">
        <v>42072.415636574071</v>
      </c>
      <c r="G860" t="s">
        <v>17</v>
      </c>
      <c r="H860" t="s">
        <v>224</v>
      </c>
      <c r="I860" s="6">
        <v>84445.57</v>
      </c>
    </row>
    <row r="861" spans="5:9" x14ac:dyDescent="0.25">
      <c r="E861">
        <v>10854</v>
      </c>
      <c r="F861" s="2">
        <v>42153.420266203706</v>
      </c>
      <c r="G861" t="s">
        <v>45</v>
      </c>
      <c r="H861" t="s">
        <v>62</v>
      </c>
      <c r="I861" s="6">
        <v>25486.15</v>
      </c>
    </row>
    <row r="862" spans="5:9" x14ac:dyDescent="0.25">
      <c r="E862">
        <v>10855</v>
      </c>
      <c r="F862" s="2">
        <v>42028.383067129631</v>
      </c>
      <c r="G862" t="s">
        <v>17</v>
      </c>
      <c r="H862" t="s">
        <v>259</v>
      </c>
      <c r="I862" s="6">
        <v>13713.14</v>
      </c>
    </row>
    <row r="863" spans="5:9" x14ac:dyDescent="0.25">
      <c r="E863">
        <v>10856</v>
      </c>
      <c r="F863" s="2">
        <v>42148.248611111114</v>
      </c>
      <c r="G863" t="s">
        <v>52</v>
      </c>
      <c r="H863" t="s">
        <v>296</v>
      </c>
      <c r="I863" s="6">
        <v>16988.32</v>
      </c>
    </row>
    <row r="864" spans="5:9" x14ac:dyDescent="0.25">
      <c r="E864">
        <v>10857</v>
      </c>
      <c r="F864" s="2">
        <v>42112.282777777778</v>
      </c>
      <c r="G864" t="s">
        <v>52</v>
      </c>
      <c r="H864" t="s">
        <v>180</v>
      </c>
      <c r="I864" s="6">
        <v>9348.16</v>
      </c>
    </row>
    <row r="865" spans="5:9" x14ac:dyDescent="0.25">
      <c r="E865">
        <v>10858</v>
      </c>
      <c r="F865" s="2">
        <v>42152.148032407407</v>
      </c>
      <c r="G865" t="s">
        <v>61</v>
      </c>
      <c r="H865" t="s">
        <v>136</v>
      </c>
      <c r="I865" s="6">
        <v>48512.12</v>
      </c>
    </row>
    <row r="866" spans="5:9" x14ac:dyDescent="0.25">
      <c r="E866">
        <v>10859</v>
      </c>
      <c r="F866" s="2">
        <v>42125.043414351851</v>
      </c>
      <c r="G866" t="s">
        <v>5</v>
      </c>
      <c r="H866" t="s">
        <v>121</v>
      </c>
      <c r="I866" s="6">
        <v>94796.29</v>
      </c>
    </row>
    <row r="867" spans="5:9" x14ac:dyDescent="0.25">
      <c r="E867">
        <v>10860</v>
      </c>
      <c r="F867" s="2">
        <v>42193.712164351855</v>
      </c>
      <c r="G867" t="s">
        <v>17</v>
      </c>
      <c r="H867" t="s">
        <v>249</v>
      </c>
      <c r="I867" s="6">
        <v>72127.649999999994</v>
      </c>
    </row>
    <row r="868" spans="5:9" x14ac:dyDescent="0.25">
      <c r="E868">
        <v>10861</v>
      </c>
      <c r="F868" s="2">
        <v>42350.552627314813</v>
      </c>
      <c r="G868" t="s">
        <v>29</v>
      </c>
      <c r="H868" t="s">
        <v>68</v>
      </c>
      <c r="I868" s="6">
        <v>35329.629999999997</v>
      </c>
    </row>
    <row r="869" spans="5:9" x14ac:dyDescent="0.25">
      <c r="E869">
        <v>10862</v>
      </c>
      <c r="F869" s="2">
        <v>42286.071342592593</v>
      </c>
      <c r="G869" t="s">
        <v>5</v>
      </c>
      <c r="H869" t="s">
        <v>130</v>
      </c>
      <c r="I869" s="6">
        <v>1113.28</v>
      </c>
    </row>
    <row r="870" spans="5:9" x14ac:dyDescent="0.25">
      <c r="E870">
        <v>10863</v>
      </c>
      <c r="F870" s="2">
        <v>42201.211053240739</v>
      </c>
      <c r="G870" t="s">
        <v>52</v>
      </c>
      <c r="H870" t="s">
        <v>166</v>
      </c>
      <c r="I870" s="6">
        <v>64170.9</v>
      </c>
    </row>
    <row r="871" spans="5:9" x14ac:dyDescent="0.25">
      <c r="E871">
        <v>10864</v>
      </c>
      <c r="F871" s="2">
        <v>42143.635879629626</v>
      </c>
      <c r="G871" t="s">
        <v>23</v>
      </c>
      <c r="H871" t="s">
        <v>155</v>
      </c>
      <c r="I871" s="6">
        <v>49826.67</v>
      </c>
    </row>
    <row r="872" spans="5:9" x14ac:dyDescent="0.25">
      <c r="E872">
        <v>10865</v>
      </c>
      <c r="F872" s="2">
        <v>42183.118333333332</v>
      </c>
      <c r="G872" t="s">
        <v>66</v>
      </c>
      <c r="H872" t="s">
        <v>47</v>
      </c>
      <c r="I872" s="6">
        <v>72940.55</v>
      </c>
    </row>
    <row r="873" spans="5:9" x14ac:dyDescent="0.25">
      <c r="E873">
        <v>10866</v>
      </c>
      <c r="F873" s="2">
        <v>42326.587523148148</v>
      </c>
      <c r="G873" t="s">
        <v>26</v>
      </c>
      <c r="H873" t="s">
        <v>363</v>
      </c>
      <c r="I873" s="6">
        <v>81961.460000000006</v>
      </c>
    </row>
    <row r="874" spans="5:9" x14ac:dyDescent="0.25">
      <c r="E874">
        <v>10867</v>
      </c>
      <c r="F874" s="2">
        <v>42106.549293981479</v>
      </c>
      <c r="G874" t="s">
        <v>38</v>
      </c>
      <c r="H874" t="s">
        <v>189</v>
      </c>
      <c r="I874" s="6">
        <v>23818.51</v>
      </c>
    </row>
    <row r="875" spans="5:9" x14ac:dyDescent="0.25">
      <c r="E875">
        <v>10868</v>
      </c>
      <c r="F875" s="2">
        <v>42155.1721875</v>
      </c>
      <c r="G875" t="s">
        <v>52</v>
      </c>
      <c r="H875" t="s">
        <v>216</v>
      </c>
      <c r="I875" s="6">
        <v>70273.27</v>
      </c>
    </row>
    <row r="876" spans="5:9" x14ac:dyDescent="0.25">
      <c r="E876">
        <v>10869</v>
      </c>
      <c r="F876" s="2">
        <v>42136.90247685185</v>
      </c>
      <c r="G876" t="s">
        <v>52</v>
      </c>
      <c r="H876" t="s">
        <v>25</v>
      </c>
      <c r="I876" s="6">
        <v>48276.3</v>
      </c>
    </row>
    <row r="877" spans="5:9" x14ac:dyDescent="0.25">
      <c r="E877">
        <v>10870</v>
      </c>
      <c r="F877" s="2">
        <v>42205.568148148152</v>
      </c>
      <c r="G877" t="s">
        <v>7</v>
      </c>
      <c r="H877" t="s">
        <v>122</v>
      </c>
      <c r="I877" s="6">
        <v>19116.63</v>
      </c>
    </row>
    <row r="878" spans="5:9" x14ac:dyDescent="0.25">
      <c r="E878">
        <v>10871</v>
      </c>
      <c r="F878" s="2">
        <v>42063.542534722219</v>
      </c>
      <c r="G878" t="s">
        <v>35</v>
      </c>
      <c r="H878" t="s">
        <v>331</v>
      </c>
      <c r="I878" s="6">
        <v>2802.06</v>
      </c>
    </row>
    <row r="879" spans="5:9" x14ac:dyDescent="0.25">
      <c r="E879">
        <v>10872</v>
      </c>
      <c r="F879" s="2">
        <v>42110.389907407407</v>
      </c>
      <c r="G879" t="s">
        <v>23</v>
      </c>
      <c r="H879" t="s">
        <v>141</v>
      </c>
      <c r="I879" s="6">
        <v>90947.88</v>
      </c>
    </row>
    <row r="880" spans="5:9" x14ac:dyDescent="0.25">
      <c r="E880">
        <v>10873</v>
      </c>
      <c r="F880" s="2">
        <v>42319.835532407407</v>
      </c>
      <c r="G880" t="s">
        <v>23</v>
      </c>
      <c r="H880" t="s">
        <v>216</v>
      </c>
      <c r="I880" s="6">
        <v>44417.279999999999</v>
      </c>
    </row>
    <row r="881" spans="5:9" x14ac:dyDescent="0.25">
      <c r="E881">
        <v>10874</v>
      </c>
      <c r="F881" s="2">
        <v>42228.816365740742</v>
      </c>
      <c r="G881" t="s">
        <v>11</v>
      </c>
      <c r="H881" t="s">
        <v>193</v>
      </c>
      <c r="I881" s="6">
        <v>78516.39</v>
      </c>
    </row>
    <row r="882" spans="5:9" x14ac:dyDescent="0.25">
      <c r="E882">
        <v>10875</v>
      </c>
      <c r="F882" s="2">
        <v>42014.298703703702</v>
      </c>
      <c r="G882" t="s">
        <v>29</v>
      </c>
      <c r="H882" t="s">
        <v>157</v>
      </c>
      <c r="I882" s="6">
        <v>11375.94</v>
      </c>
    </row>
    <row r="883" spans="5:9" x14ac:dyDescent="0.25">
      <c r="E883">
        <v>10876</v>
      </c>
      <c r="F883" s="2">
        <v>42081.444513888891</v>
      </c>
      <c r="G883" t="s">
        <v>13</v>
      </c>
      <c r="H883" t="s">
        <v>214</v>
      </c>
      <c r="I883" s="6">
        <v>70872.460000000006</v>
      </c>
    </row>
    <row r="884" spans="5:9" x14ac:dyDescent="0.25">
      <c r="E884">
        <v>10877</v>
      </c>
      <c r="F884" s="2">
        <v>42208.917083333334</v>
      </c>
      <c r="G884" t="s">
        <v>35</v>
      </c>
      <c r="H884" t="s">
        <v>18</v>
      </c>
      <c r="I884" s="6">
        <v>46706.13</v>
      </c>
    </row>
    <row r="885" spans="5:9" x14ac:dyDescent="0.25">
      <c r="E885">
        <v>10878</v>
      </c>
      <c r="F885" s="2">
        <v>42115.323055555556</v>
      </c>
      <c r="G885" t="s">
        <v>13</v>
      </c>
      <c r="H885" t="s">
        <v>279</v>
      </c>
      <c r="I885" s="6">
        <v>62417.23</v>
      </c>
    </row>
    <row r="886" spans="5:9" x14ac:dyDescent="0.25">
      <c r="E886">
        <v>10879</v>
      </c>
      <c r="F886" s="2">
        <v>42284.23778935185</v>
      </c>
      <c r="G886" t="s">
        <v>15</v>
      </c>
      <c r="H886" t="s">
        <v>228</v>
      </c>
      <c r="I886" s="6">
        <v>78314.36</v>
      </c>
    </row>
    <row r="887" spans="5:9" x14ac:dyDescent="0.25">
      <c r="E887">
        <v>10880</v>
      </c>
      <c r="F887" s="2">
        <v>42026.418090277781</v>
      </c>
      <c r="G887" t="s">
        <v>29</v>
      </c>
      <c r="H887" t="s">
        <v>200</v>
      </c>
      <c r="I887" s="6">
        <v>45412.76</v>
      </c>
    </row>
    <row r="888" spans="5:9" x14ac:dyDescent="0.25">
      <c r="E888">
        <v>10881</v>
      </c>
      <c r="F888" s="2">
        <v>42224.689108796294</v>
      </c>
      <c r="G888" t="s">
        <v>40</v>
      </c>
      <c r="H888" t="s">
        <v>197</v>
      </c>
      <c r="I888" s="6">
        <v>16807.490000000002</v>
      </c>
    </row>
    <row r="889" spans="5:9" x14ac:dyDescent="0.25">
      <c r="E889">
        <v>10882</v>
      </c>
      <c r="F889" s="2">
        <v>42010.285810185182</v>
      </c>
      <c r="G889" t="s">
        <v>35</v>
      </c>
      <c r="H889" t="s">
        <v>31</v>
      </c>
      <c r="I889" s="6">
        <v>86254.68</v>
      </c>
    </row>
    <row r="890" spans="5:9" x14ac:dyDescent="0.25">
      <c r="E890">
        <v>10883</v>
      </c>
      <c r="F890" s="2">
        <v>42247.249652777777</v>
      </c>
      <c r="G890" t="s">
        <v>40</v>
      </c>
      <c r="H890" t="s">
        <v>99</v>
      </c>
      <c r="I890" s="6">
        <v>85105.73</v>
      </c>
    </row>
    <row r="891" spans="5:9" x14ac:dyDescent="0.25">
      <c r="E891">
        <v>10884</v>
      </c>
      <c r="F891" s="2">
        <v>42300.786446759259</v>
      </c>
      <c r="G891" t="s">
        <v>23</v>
      </c>
      <c r="H891" t="s">
        <v>181</v>
      </c>
      <c r="I891" s="6">
        <v>31428.66</v>
      </c>
    </row>
    <row r="892" spans="5:9" x14ac:dyDescent="0.25">
      <c r="E892">
        <v>10885</v>
      </c>
      <c r="F892" s="2">
        <v>42336.121504629627</v>
      </c>
      <c r="G892" t="s">
        <v>15</v>
      </c>
      <c r="H892" t="s">
        <v>113</v>
      </c>
      <c r="I892" s="6">
        <v>42072.38</v>
      </c>
    </row>
    <row r="893" spans="5:9" x14ac:dyDescent="0.25">
      <c r="E893">
        <v>10886</v>
      </c>
      <c r="F893" s="2">
        <v>42175.040960648148</v>
      </c>
      <c r="G893" t="s">
        <v>17</v>
      </c>
      <c r="H893" t="s">
        <v>253</v>
      </c>
      <c r="I893" s="6">
        <v>56161.74</v>
      </c>
    </row>
    <row r="894" spans="5:9" x14ac:dyDescent="0.25">
      <c r="E894">
        <v>10887</v>
      </c>
      <c r="F894" s="2">
        <v>42222.952453703707</v>
      </c>
      <c r="G894" t="s">
        <v>66</v>
      </c>
      <c r="H894" t="s">
        <v>364</v>
      </c>
      <c r="I894" s="6">
        <v>15815.16</v>
      </c>
    </row>
    <row r="895" spans="5:9" x14ac:dyDescent="0.25">
      <c r="E895">
        <v>10888</v>
      </c>
      <c r="F895" s="2">
        <v>42322.968958333331</v>
      </c>
      <c r="G895" t="s">
        <v>52</v>
      </c>
      <c r="H895" t="s">
        <v>222</v>
      </c>
      <c r="I895" s="6">
        <v>50694.22</v>
      </c>
    </row>
    <row r="896" spans="5:9" x14ac:dyDescent="0.25">
      <c r="E896">
        <v>10889</v>
      </c>
      <c r="F896" s="2">
        <v>42048.295115740744</v>
      </c>
      <c r="G896" t="s">
        <v>7</v>
      </c>
      <c r="H896" t="s">
        <v>206</v>
      </c>
      <c r="I896" s="6">
        <v>38288.949999999997</v>
      </c>
    </row>
    <row r="897" spans="5:9" x14ac:dyDescent="0.25">
      <c r="E897">
        <v>10890</v>
      </c>
      <c r="F897" s="2">
        <v>42006.052268518521</v>
      </c>
      <c r="G897" t="s">
        <v>35</v>
      </c>
      <c r="H897" t="s">
        <v>229</v>
      </c>
      <c r="I897" s="6">
        <v>87767.42</v>
      </c>
    </row>
    <row r="898" spans="5:9" x14ac:dyDescent="0.25">
      <c r="E898">
        <v>10891</v>
      </c>
      <c r="F898" s="2">
        <v>42161.587881944448</v>
      </c>
      <c r="G898" t="s">
        <v>13</v>
      </c>
      <c r="H898" t="s">
        <v>239</v>
      </c>
      <c r="I898" s="6">
        <v>74328.81</v>
      </c>
    </row>
    <row r="899" spans="5:9" x14ac:dyDescent="0.25">
      <c r="E899">
        <v>10892</v>
      </c>
      <c r="F899" s="2">
        <v>42327.522013888891</v>
      </c>
      <c r="G899" t="s">
        <v>20</v>
      </c>
      <c r="H899" t="s">
        <v>37</v>
      </c>
      <c r="I899" s="6">
        <v>40119.56</v>
      </c>
    </row>
    <row r="900" spans="5:9" x14ac:dyDescent="0.25">
      <c r="E900">
        <v>10893</v>
      </c>
      <c r="F900" s="2">
        <v>42302.019490740742</v>
      </c>
      <c r="G900" t="s">
        <v>9</v>
      </c>
      <c r="H900" t="s">
        <v>194</v>
      </c>
      <c r="I900" s="6">
        <v>87566.77</v>
      </c>
    </row>
    <row r="901" spans="5:9" x14ac:dyDescent="0.25">
      <c r="E901">
        <v>10894</v>
      </c>
      <c r="F901" s="2">
        <v>42117.391805555555</v>
      </c>
      <c r="G901" t="s">
        <v>11</v>
      </c>
      <c r="H901" t="s">
        <v>36</v>
      </c>
      <c r="I901" s="6">
        <v>12076.88</v>
      </c>
    </row>
    <row r="902" spans="5:9" x14ac:dyDescent="0.25">
      <c r="E902">
        <v>10895</v>
      </c>
      <c r="F902" s="2">
        <v>42114.103530092594</v>
      </c>
      <c r="G902" t="s">
        <v>40</v>
      </c>
      <c r="H902" t="s">
        <v>121</v>
      </c>
      <c r="I902" s="6">
        <v>9713.09</v>
      </c>
    </row>
    <row r="903" spans="5:9" x14ac:dyDescent="0.25">
      <c r="E903">
        <v>10896</v>
      </c>
      <c r="F903" s="2">
        <v>42111.5940162037</v>
      </c>
      <c r="G903" t="s">
        <v>20</v>
      </c>
      <c r="H903" t="s">
        <v>365</v>
      </c>
      <c r="I903" s="6">
        <v>1314.79</v>
      </c>
    </row>
    <row r="904" spans="5:9" x14ac:dyDescent="0.25">
      <c r="E904">
        <v>10897</v>
      </c>
      <c r="F904" s="2">
        <v>42207.512013888889</v>
      </c>
      <c r="G904" t="s">
        <v>61</v>
      </c>
      <c r="H904" t="s">
        <v>153</v>
      </c>
      <c r="I904" s="6">
        <v>60449.71</v>
      </c>
    </row>
    <row r="905" spans="5:9" x14ac:dyDescent="0.25">
      <c r="E905">
        <v>10898</v>
      </c>
      <c r="F905" s="2">
        <v>42020.428263888891</v>
      </c>
      <c r="G905" t="s">
        <v>52</v>
      </c>
      <c r="H905" t="s">
        <v>363</v>
      </c>
      <c r="I905" s="6">
        <v>46465.56</v>
      </c>
    </row>
    <row r="906" spans="5:9" x14ac:dyDescent="0.25">
      <c r="E906">
        <v>10899</v>
      </c>
      <c r="F906" s="2">
        <v>42085.120358796295</v>
      </c>
      <c r="G906" t="s">
        <v>38</v>
      </c>
      <c r="H906" t="s">
        <v>182</v>
      </c>
      <c r="I906" s="6">
        <v>20367.669999999998</v>
      </c>
    </row>
    <row r="907" spans="5:9" x14ac:dyDescent="0.25">
      <c r="E907">
        <v>10900</v>
      </c>
      <c r="F907" s="2">
        <v>42272.801365740743</v>
      </c>
      <c r="G907" t="s">
        <v>5</v>
      </c>
      <c r="H907" t="s">
        <v>68</v>
      </c>
      <c r="I907" s="6">
        <v>49439.99</v>
      </c>
    </row>
    <row r="908" spans="5:9" x14ac:dyDescent="0.25">
      <c r="E908">
        <v>10901</v>
      </c>
      <c r="F908" s="2">
        <v>42051.22216435185</v>
      </c>
      <c r="G908" t="s">
        <v>40</v>
      </c>
      <c r="H908" t="s">
        <v>202</v>
      </c>
      <c r="I908" s="6">
        <v>29440.400000000001</v>
      </c>
    </row>
    <row r="909" spans="5:9" x14ac:dyDescent="0.25">
      <c r="E909">
        <v>10902</v>
      </c>
      <c r="F909" s="2">
        <v>42090.809386574074</v>
      </c>
      <c r="G909" t="s">
        <v>61</v>
      </c>
      <c r="H909" t="s">
        <v>158</v>
      </c>
      <c r="I909" s="6">
        <v>90733.9</v>
      </c>
    </row>
    <row r="910" spans="5:9" x14ac:dyDescent="0.25">
      <c r="E910">
        <v>10903</v>
      </c>
      <c r="F910" s="2">
        <v>42122.078043981484</v>
      </c>
      <c r="G910" t="s">
        <v>29</v>
      </c>
      <c r="H910" t="s">
        <v>91</v>
      </c>
      <c r="I910" s="6">
        <v>13103.28</v>
      </c>
    </row>
    <row r="911" spans="5:9" x14ac:dyDescent="0.25">
      <c r="E911">
        <v>10904</v>
      </c>
      <c r="F911" s="2">
        <v>42126.303784722222</v>
      </c>
      <c r="G911" t="s">
        <v>38</v>
      </c>
      <c r="H911" t="s">
        <v>286</v>
      </c>
      <c r="I911" s="6">
        <v>62744.19</v>
      </c>
    </row>
    <row r="912" spans="5:9" x14ac:dyDescent="0.25">
      <c r="E912">
        <v>10905</v>
      </c>
      <c r="F912" s="2">
        <v>42328.969074074077</v>
      </c>
      <c r="G912" t="s">
        <v>15</v>
      </c>
      <c r="H912" t="s">
        <v>294</v>
      </c>
      <c r="I912" s="6">
        <v>18241.02</v>
      </c>
    </row>
    <row r="913" spans="5:9" x14ac:dyDescent="0.25">
      <c r="E913">
        <v>10906</v>
      </c>
      <c r="F913" s="2">
        <v>42259.747245370374</v>
      </c>
      <c r="G913" t="s">
        <v>40</v>
      </c>
      <c r="H913" t="s">
        <v>352</v>
      </c>
      <c r="I913" s="6">
        <v>56390.49</v>
      </c>
    </row>
    <row r="914" spans="5:9" x14ac:dyDescent="0.25">
      <c r="E914">
        <v>10907</v>
      </c>
      <c r="F914" s="2">
        <v>42201.66510416667</v>
      </c>
      <c r="G914" t="s">
        <v>17</v>
      </c>
      <c r="H914" t="s">
        <v>290</v>
      </c>
      <c r="I914" s="6">
        <v>31057.89</v>
      </c>
    </row>
    <row r="915" spans="5:9" x14ac:dyDescent="0.25">
      <c r="E915">
        <v>10908</v>
      </c>
      <c r="F915" s="2">
        <v>42058.736631944441</v>
      </c>
      <c r="G915" t="s">
        <v>52</v>
      </c>
      <c r="H915" t="s">
        <v>254</v>
      </c>
      <c r="I915" s="6">
        <v>43627.65</v>
      </c>
    </row>
    <row r="916" spans="5:9" x14ac:dyDescent="0.25">
      <c r="E916">
        <v>10909</v>
      </c>
      <c r="F916" s="2">
        <v>42045.771874999999</v>
      </c>
      <c r="G916" t="s">
        <v>5</v>
      </c>
      <c r="H916" t="s">
        <v>69</v>
      </c>
      <c r="I916" s="6">
        <v>66940.67</v>
      </c>
    </row>
    <row r="917" spans="5:9" x14ac:dyDescent="0.25">
      <c r="E917">
        <v>10910</v>
      </c>
      <c r="F917" s="2">
        <v>42027.001481481479</v>
      </c>
      <c r="G917" t="s">
        <v>20</v>
      </c>
      <c r="H917" t="s">
        <v>124</v>
      </c>
      <c r="I917" s="6">
        <v>70653.919999999998</v>
      </c>
    </row>
    <row r="918" spans="5:9" x14ac:dyDescent="0.25">
      <c r="E918">
        <v>10911</v>
      </c>
      <c r="F918" s="2">
        <v>42314.607951388891</v>
      </c>
      <c r="G918" t="s">
        <v>23</v>
      </c>
      <c r="H918" t="s">
        <v>215</v>
      </c>
      <c r="I918" s="6">
        <v>19046.12</v>
      </c>
    </row>
    <row r="919" spans="5:9" x14ac:dyDescent="0.25">
      <c r="E919">
        <v>10912</v>
      </c>
      <c r="F919" s="2">
        <v>42248.667708333334</v>
      </c>
      <c r="G919" t="s">
        <v>13</v>
      </c>
      <c r="H919" t="s">
        <v>33</v>
      </c>
      <c r="I919" s="6">
        <v>48333.82</v>
      </c>
    </row>
    <row r="920" spans="5:9" x14ac:dyDescent="0.25">
      <c r="E920">
        <v>10913</v>
      </c>
      <c r="F920" s="2">
        <v>42275.489560185182</v>
      </c>
      <c r="G920" t="s">
        <v>9</v>
      </c>
      <c r="H920" t="s">
        <v>290</v>
      </c>
      <c r="I920" s="6">
        <v>98264.16</v>
      </c>
    </row>
    <row r="921" spans="5:9" x14ac:dyDescent="0.25">
      <c r="E921">
        <v>10914</v>
      </c>
      <c r="F921" s="2">
        <v>42344.972870370373</v>
      </c>
      <c r="G921" t="s">
        <v>26</v>
      </c>
      <c r="H921" t="s">
        <v>362</v>
      </c>
      <c r="I921" s="6">
        <v>91741.46</v>
      </c>
    </row>
    <row r="922" spans="5:9" x14ac:dyDescent="0.25">
      <c r="E922">
        <v>10915</v>
      </c>
      <c r="F922" s="2">
        <v>42085.05678240741</v>
      </c>
      <c r="G922" t="s">
        <v>40</v>
      </c>
      <c r="H922" t="s">
        <v>188</v>
      </c>
      <c r="I922" s="6">
        <v>74190.67</v>
      </c>
    </row>
    <row r="923" spans="5:9" x14ac:dyDescent="0.25">
      <c r="E923">
        <v>10916</v>
      </c>
      <c r="F923" s="2">
        <v>42318.750057870369</v>
      </c>
      <c r="G923" t="s">
        <v>26</v>
      </c>
      <c r="H923" t="s">
        <v>10</v>
      </c>
      <c r="I923" s="6">
        <v>4982.1099999999997</v>
      </c>
    </row>
    <row r="924" spans="5:9" x14ac:dyDescent="0.25">
      <c r="E924">
        <v>10917</v>
      </c>
      <c r="F924" s="2">
        <v>42059.25136574074</v>
      </c>
      <c r="G924" t="s">
        <v>52</v>
      </c>
      <c r="H924" t="s">
        <v>357</v>
      </c>
      <c r="I924" s="6">
        <v>85898.42</v>
      </c>
    </row>
    <row r="925" spans="5:9" x14ac:dyDescent="0.25">
      <c r="E925">
        <v>10918</v>
      </c>
      <c r="F925" s="2">
        <v>42228.075416666667</v>
      </c>
      <c r="G925" t="s">
        <v>35</v>
      </c>
      <c r="H925" t="s">
        <v>25</v>
      </c>
      <c r="I925" s="6">
        <v>88059.39</v>
      </c>
    </row>
    <row r="926" spans="5:9" x14ac:dyDescent="0.25">
      <c r="E926">
        <v>10919</v>
      </c>
      <c r="F926" s="2">
        <v>42059.733553240738</v>
      </c>
      <c r="G926" t="s">
        <v>35</v>
      </c>
      <c r="H926" t="s">
        <v>366</v>
      </c>
      <c r="I926" s="6">
        <v>68567.69</v>
      </c>
    </row>
    <row r="927" spans="5:9" x14ac:dyDescent="0.25">
      <c r="E927">
        <v>10920</v>
      </c>
      <c r="F927" s="2">
        <v>42122.726863425924</v>
      </c>
      <c r="G927" t="s">
        <v>38</v>
      </c>
      <c r="H927" t="s">
        <v>367</v>
      </c>
      <c r="I927" s="6">
        <v>57405.63</v>
      </c>
    </row>
    <row r="928" spans="5:9" x14ac:dyDescent="0.25">
      <c r="E928">
        <v>10921</v>
      </c>
      <c r="F928" s="2">
        <v>42172.931504629632</v>
      </c>
      <c r="G928" t="s">
        <v>38</v>
      </c>
      <c r="H928" t="s">
        <v>62</v>
      </c>
      <c r="I928" s="6">
        <v>91025.21</v>
      </c>
    </row>
    <row r="929" spans="5:9" x14ac:dyDescent="0.25">
      <c r="E929">
        <v>10922</v>
      </c>
      <c r="F929" s="2">
        <v>42354.491006944445</v>
      </c>
      <c r="G929" t="s">
        <v>23</v>
      </c>
      <c r="H929" t="s">
        <v>351</v>
      </c>
      <c r="I929" s="6">
        <v>97980.58</v>
      </c>
    </row>
    <row r="930" spans="5:9" x14ac:dyDescent="0.25">
      <c r="E930">
        <v>10923</v>
      </c>
      <c r="F930" s="2">
        <v>42202.122777777775</v>
      </c>
      <c r="G930" t="s">
        <v>5</v>
      </c>
      <c r="H930" t="s">
        <v>57</v>
      </c>
      <c r="I930" s="6">
        <v>34020.379999999997</v>
      </c>
    </row>
    <row r="931" spans="5:9" x14ac:dyDescent="0.25">
      <c r="E931">
        <v>10924</v>
      </c>
      <c r="F931" s="2">
        <v>42105.721898148149</v>
      </c>
      <c r="G931" t="s">
        <v>35</v>
      </c>
      <c r="H931" t="s">
        <v>339</v>
      </c>
      <c r="I931" s="6">
        <v>77250.259999999995</v>
      </c>
    </row>
    <row r="932" spans="5:9" x14ac:dyDescent="0.25">
      <c r="E932">
        <v>10925</v>
      </c>
      <c r="F932" s="2">
        <v>42127.819687499999</v>
      </c>
      <c r="G932" t="s">
        <v>17</v>
      </c>
      <c r="H932" t="s">
        <v>172</v>
      </c>
      <c r="I932" s="6">
        <v>41094.79</v>
      </c>
    </row>
    <row r="933" spans="5:9" x14ac:dyDescent="0.25">
      <c r="E933">
        <v>10926</v>
      </c>
      <c r="F933" s="2">
        <v>42217.7112037037</v>
      </c>
      <c r="G933" t="s">
        <v>17</v>
      </c>
      <c r="H933" t="s">
        <v>6</v>
      </c>
      <c r="I933" s="6">
        <v>5555.35</v>
      </c>
    </row>
    <row r="934" spans="5:9" x14ac:dyDescent="0.25">
      <c r="E934">
        <v>10927</v>
      </c>
      <c r="F934" s="2">
        <v>42122.878865740742</v>
      </c>
      <c r="G934" t="s">
        <v>23</v>
      </c>
      <c r="H934" t="s">
        <v>215</v>
      </c>
      <c r="I934" s="6">
        <v>59135.21</v>
      </c>
    </row>
    <row r="935" spans="5:9" x14ac:dyDescent="0.25">
      <c r="E935">
        <v>10928</v>
      </c>
      <c r="F935" s="2">
        <v>42347.179583333331</v>
      </c>
      <c r="G935" t="s">
        <v>5</v>
      </c>
      <c r="H935" t="s">
        <v>339</v>
      </c>
      <c r="I935" s="6">
        <v>31066.95</v>
      </c>
    </row>
    <row r="936" spans="5:9" x14ac:dyDescent="0.25">
      <c r="E936">
        <v>10929</v>
      </c>
      <c r="F936" s="2">
        <v>42131.164004629631</v>
      </c>
      <c r="G936" t="s">
        <v>38</v>
      </c>
      <c r="H936" t="s">
        <v>261</v>
      </c>
      <c r="I936" s="6">
        <v>70436.11</v>
      </c>
    </row>
    <row r="937" spans="5:9" x14ac:dyDescent="0.25">
      <c r="E937">
        <v>10930</v>
      </c>
      <c r="F937" s="2">
        <v>42305.771423611113</v>
      </c>
      <c r="G937" t="s">
        <v>35</v>
      </c>
      <c r="H937" t="s">
        <v>251</v>
      </c>
      <c r="I937" s="6">
        <v>39520.699999999997</v>
      </c>
    </row>
    <row r="938" spans="5:9" x14ac:dyDescent="0.25">
      <c r="E938">
        <v>10931</v>
      </c>
      <c r="F938" s="2">
        <v>42141.36446759259</v>
      </c>
      <c r="G938" t="s">
        <v>45</v>
      </c>
      <c r="H938" t="s">
        <v>319</v>
      </c>
      <c r="I938" s="6">
        <v>53014.13</v>
      </c>
    </row>
    <row r="939" spans="5:9" x14ac:dyDescent="0.25">
      <c r="E939">
        <v>10932</v>
      </c>
      <c r="F939" s="2">
        <v>42338.081400462965</v>
      </c>
      <c r="G939" t="s">
        <v>26</v>
      </c>
      <c r="H939" t="s">
        <v>33</v>
      </c>
      <c r="I939" s="6">
        <v>96782.83</v>
      </c>
    </row>
    <row r="940" spans="5:9" x14ac:dyDescent="0.25">
      <c r="E940">
        <v>10933</v>
      </c>
      <c r="F940" s="2">
        <v>42043.549120370371</v>
      </c>
      <c r="G940" t="s">
        <v>66</v>
      </c>
      <c r="H940" t="s">
        <v>230</v>
      </c>
      <c r="I940" s="6">
        <v>95905.29</v>
      </c>
    </row>
    <row r="941" spans="5:9" x14ac:dyDescent="0.25">
      <c r="E941">
        <v>10934</v>
      </c>
      <c r="F941" s="2">
        <v>42064.659525462965</v>
      </c>
      <c r="G941" t="s">
        <v>66</v>
      </c>
      <c r="H941" t="s">
        <v>194</v>
      </c>
      <c r="I941" s="6">
        <v>51343.64</v>
      </c>
    </row>
    <row r="942" spans="5:9" x14ac:dyDescent="0.25">
      <c r="E942">
        <v>10935</v>
      </c>
      <c r="F942" s="2">
        <v>42328.741527777776</v>
      </c>
      <c r="G942" t="s">
        <v>29</v>
      </c>
      <c r="H942" t="s">
        <v>368</v>
      </c>
      <c r="I942" s="6">
        <v>40606.550000000003</v>
      </c>
    </row>
    <row r="943" spans="5:9" x14ac:dyDescent="0.25">
      <c r="E943">
        <v>10936</v>
      </c>
      <c r="F943" s="2">
        <v>42261.098877314813</v>
      </c>
      <c r="G943" t="s">
        <v>5</v>
      </c>
      <c r="H943" t="s">
        <v>329</v>
      </c>
      <c r="I943" s="6">
        <v>73383.149999999994</v>
      </c>
    </row>
    <row r="944" spans="5:9" x14ac:dyDescent="0.25">
      <c r="E944">
        <v>10937</v>
      </c>
      <c r="F944" s="2">
        <v>42268.786238425928</v>
      </c>
      <c r="G944" t="s">
        <v>7</v>
      </c>
      <c r="H944" t="s">
        <v>304</v>
      </c>
      <c r="I944" s="6">
        <v>68636.820000000007</v>
      </c>
    </row>
    <row r="945" spans="5:9" x14ac:dyDescent="0.25">
      <c r="E945">
        <v>10938</v>
      </c>
      <c r="F945" s="2">
        <v>42149.739305555559</v>
      </c>
      <c r="G945" t="s">
        <v>15</v>
      </c>
      <c r="H945" t="s">
        <v>116</v>
      </c>
      <c r="I945" s="6">
        <v>15858.24</v>
      </c>
    </row>
    <row r="946" spans="5:9" x14ac:dyDescent="0.25">
      <c r="E946">
        <v>10939</v>
      </c>
      <c r="F946" s="2">
        <v>42311.8984837963</v>
      </c>
      <c r="G946" t="s">
        <v>7</v>
      </c>
      <c r="H946" t="s">
        <v>227</v>
      </c>
      <c r="I946" s="6">
        <v>49739.06</v>
      </c>
    </row>
    <row r="947" spans="5:9" x14ac:dyDescent="0.25">
      <c r="E947">
        <v>10940</v>
      </c>
      <c r="F947" s="2">
        <v>42347.277604166666</v>
      </c>
      <c r="G947" t="s">
        <v>5</v>
      </c>
      <c r="H947" t="s">
        <v>350</v>
      </c>
      <c r="I947" s="6">
        <v>23509.45</v>
      </c>
    </row>
    <row r="948" spans="5:9" x14ac:dyDescent="0.25">
      <c r="E948">
        <v>10941</v>
      </c>
      <c r="F948" s="2">
        <v>42121.986655092594</v>
      </c>
      <c r="G948" t="s">
        <v>61</v>
      </c>
      <c r="H948" t="s">
        <v>53</v>
      </c>
      <c r="I948" s="6">
        <v>50459.31</v>
      </c>
    </row>
    <row r="949" spans="5:9" x14ac:dyDescent="0.25">
      <c r="E949">
        <v>10942</v>
      </c>
      <c r="F949" s="2">
        <v>42308.718043981484</v>
      </c>
      <c r="G949" t="s">
        <v>5</v>
      </c>
      <c r="H949" t="s">
        <v>179</v>
      </c>
      <c r="I949" s="6">
        <v>34058.89</v>
      </c>
    </row>
    <row r="950" spans="5:9" x14ac:dyDescent="0.25">
      <c r="E950">
        <v>10943</v>
      </c>
      <c r="F950" s="2">
        <v>42112.108495370368</v>
      </c>
      <c r="G950" t="s">
        <v>20</v>
      </c>
      <c r="H950" t="s">
        <v>311</v>
      </c>
      <c r="I950" s="6">
        <v>17069.47</v>
      </c>
    </row>
    <row r="951" spans="5:9" x14ac:dyDescent="0.25">
      <c r="E951">
        <v>10944</v>
      </c>
      <c r="F951" s="2">
        <v>42037.924907407411</v>
      </c>
      <c r="G951" t="s">
        <v>61</v>
      </c>
      <c r="H951" t="s">
        <v>186</v>
      </c>
      <c r="I951" s="6">
        <v>65215.63</v>
      </c>
    </row>
    <row r="952" spans="5:9" x14ac:dyDescent="0.25">
      <c r="E952">
        <v>10945</v>
      </c>
      <c r="F952" s="2">
        <v>42166.468344907407</v>
      </c>
      <c r="G952" t="s">
        <v>29</v>
      </c>
      <c r="H952" t="s">
        <v>16</v>
      </c>
      <c r="I952" s="6">
        <v>49609.73</v>
      </c>
    </row>
    <row r="953" spans="5:9" x14ac:dyDescent="0.25">
      <c r="E953">
        <v>10946</v>
      </c>
      <c r="F953" s="2">
        <v>42101.899270833332</v>
      </c>
      <c r="G953" t="s">
        <v>66</v>
      </c>
      <c r="H953" t="s">
        <v>44</v>
      </c>
      <c r="I953" s="6">
        <v>31258.44</v>
      </c>
    </row>
    <row r="954" spans="5:9" x14ac:dyDescent="0.25">
      <c r="E954">
        <v>10947</v>
      </c>
      <c r="F954" s="2">
        <v>42249.693472222221</v>
      </c>
      <c r="G954" t="s">
        <v>9</v>
      </c>
      <c r="H954" t="s">
        <v>39</v>
      </c>
      <c r="I954" s="6">
        <v>87902.53</v>
      </c>
    </row>
    <row r="955" spans="5:9" x14ac:dyDescent="0.25">
      <c r="E955">
        <v>10948</v>
      </c>
      <c r="F955" s="2">
        <v>42319.092824074076</v>
      </c>
      <c r="G955" t="s">
        <v>45</v>
      </c>
      <c r="H955" t="s">
        <v>258</v>
      </c>
      <c r="I955" s="6">
        <v>6761.42</v>
      </c>
    </row>
    <row r="956" spans="5:9" x14ac:dyDescent="0.25">
      <c r="E956">
        <v>10949</v>
      </c>
      <c r="F956" s="2">
        <v>42048.830787037034</v>
      </c>
      <c r="G956" t="s">
        <v>29</v>
      </c>
      <c r="H956" t="s">
        <v>16</v>
      </c>
      <c r="I956" s="6">
        <v>61592.06</v>
      </c>
    </row>
    <row r="957" spans="5:9" x14ac:dyDescent="0.25">
      <c r="E957">
        <v>10950</v>
      </c>
      <c r="F957" s="2">
        <v>42357.91070601852</v>
      </c>
      <c r="G957" t="s">
        <v>7</v>
      </c>
      <c r="H957" t="s">
        <v>322</v>
      </c>
      <c r="I957" s="6">
        <v>75140.2</v>
      </c>
    </row>
    <row r="958" spans="5:9" x14ac:dyDescent="0.25">
      <c r="E958">
        <v>10951</v>
      </c>
      <c r="F958" s="2">
        <v>42078.964513888888</v>
      </c>
      <c r="G958" t="s">
        <v>17</v>
      </c>
      <c r="H958" t="s">
        <v>369</v>
      </c>
      <c r="I958" s="6">
        <v>72566.77</v>
      </c>
    </row>
    <row r="959" spans="5:9" x14ac:dyDescent="0.25">
      <c r="E959">
        <v>10952</v>
      </c>
      <c r="F959" s="2">
        <v>42203.317615740743</v>
      </c>
      <c r="G959" t="s">
        <v>29</v>
      </c>
      <c r="H959" t="s">
        <v>187</v>
      </c>
      <c r="I959" s="6">
        <v>6415.8</v>
      </c>
    </row>
    <row r="960" spans="5:9" x14ac:dyDescent="0.25">
      <c r="E960">
        <v>10953</v>
      </c>
      <c r="F960" s="2">
        <v>42275.128275462965</v>
      </c>
      <c r="G960" t="s">
        <v>38</v>
      </c>
      <c r="H960" t="s">
        <v>211</v>
      </c>
      <c r="I960" s="6">
        <v>30871.439999999999</v>
      </c>
    </row>
    <row r="961" spans="5:9" x14ac:dyDescent="0.25">
      <c r="E961">
        <v>10954</v>
      </c>
      <c r="F961" s="2">
        <v>42032.422685185185</v>
      </c>
      <c r="G961" t="s">
        <v>38</v>
      </c>
      <c r="H961" t="s">
        <v>370</v>
      </c>
      <c r="I961" s="6">
        <v>37246.980000000003</v>
      </c>
    </row>
    <row r="962" spans="5:9" x14ac:dyDescent="0.25">
      <c r="E962">
        <v>10955</v>
      </c>
      <c r="F962" s="2">
        <v>42123.237615740742</v>
      </c>
      <c r="G962" t="s">
        <v>7</v>
      </c>
      <c r="H962" t="s">
        <v>206</v>
      </c>
      <c r="I962" s="6">
        <v>38586.03</v>
      </c>
    </row>
    <row r="963" spans="5:9" x14ac:dyDescent="0.25">
      <c r="E963">
        <v>10956</v>
      </c>
      <c r="F963" s="2">
        <v>42314.091168981482</v>
      </c>
      <c r="G963" t="s">
        <v>40</v>
      </c>
      <c r="H963" t="s">
        <v>76</v>
      </c>
      <c r="I963" s="6">
        <v>46341.35</v>
      </c>
    </row>
    <row r="964" spans="5:9" x14ac:dyDescent="0.25">
      <c r="E964">
        <v>10957</v>
      </c>
      <c r="F964" s="2">
        <v>42067.660277777781</v>
      </c>
      <c r="G964" t="s">
        <v>9</v>
      </c>
      <c r="H964" t="s">
        <v>218</v>
      </c>
      <c r="I964" s="6">
        <v>80598.05</v>
      </c>
    </row>
    <row r="965" spans="5:9" x14ac:dyDescent="0.25">
      <c r="E965">
        <v>10958</v>
      </c>
      <c r="F965" s="2">
        <v>42239.080821759257</v>
      </c>
      <c r="G965" t="s">
        <v>5</v>
      </c>
      <c r="H965" t="s">
        <v>83</v>
      </c>
      <c r="I965" s="6">
        <v>77387.429999999993</v>
      </c>
    </row>
    <row r="966" spans="5:9" x14ac:dyDescent="0.25">
      <c r="E966">
        <v>10959</v>
      </c>
      <c r="F966" s="2">
        <v>42038.763182870367</v>
      </c>
      <c r="G966" t="s">
        <v>7</v>
      </c>
      <c r="H966" t="s">
        <v>132</v>
      </c>
      <c r="I966" s="6">
        <v>39284.839999999997</v>
      </c>
    </row>
    <row r="967" spans="5:9" x14ac:dyDescent="0.25">
      <c r="E967">
        <v>10960</v>
      </c>
      <c r="F967" s="2">
        <v>42177.200219907405</v>
      </c>
      <c r="G967" t="s">
        <v>45</v>
      </c>
      <c r="H967" t="s">
        <v>44</v>
      </c>
      <c r="I967" s="6">
        <v>51124.88</v>
      </c>
    </row>
    <row r="968" spans="5:9" x14ac:dyDescent="0.25">
      <c r="E968">
        <v>10961</v>
      </c>
      <c r="F968" s="2">
        <v>42108.457314814812</v>
      </c>
      <c r="G968" t="s">
        <v>7</v>
      </c>
      <c r="H968" t="s">
        <v>84</v>
      </c>
      <c r="I968" s="6">
        <v>87985.91</v>
      </c>
    </row>
    <row r="969" spans="5:9" x14ac:dyDescent="0.25">
      <c r="E969">
        <v>10962</v>
      </c>
      <c r="F969" s="2">
        <v>42191.324456018519</v>
      </c>
      <c r="G969" t="s">
        <v>61</v>
      </c>
      <c r="H969" t="s">
        <v>345</v>
      </c>
      <c r="I969" s="6">
        <v>76893.820000000007</v>
      </c>
    </row>
    <row r="970" spans="5:9" x14ac:dyDescent="0.25">
      <c r="E970">
        <v>10963</v>
      </c>
      <c r="F970" s="2">
        <v>42077.869722222225</v>
      </c>
      <c r="G970" t="s">
        <v>11</v>
      </c>
      <c r="H970" t="s">
        <v>101</v>
      </c>
      <c r="I970" s="6">
        <v>71634.31</v>
      </c>
    </row>
    <row r="971" spans="5:9" x14ac:dyDescent="0.25">
      <c r="E971">
        <v>10964</v>
      </c>
      <c r="F971" s="2">
        <v>42351.827962962961</v>
      </c>
      <c r="G971" t="s">
        <v>40</v>
      </c>
      <c r="H971" t="s">
        <v>271</v>
      </c>
      <c r="I971" s="6">
        <v>30577.71</v>
      </c>
    </row>
    <row r="972" spans="5:9" x14ac:dyDescent="0.25">
      <c r="E972">
        <v>10965</v>
      </c>
      <c r="F972" s="2">
        <v>42124.542025462964</v>
      </c>
      <c r="G972" t="s">
        <v>35</v>
      </c>
      <c r="H972" t="s">
        <v>301</v>
      </c>
      <c r="I972" s="6">
        <v>84453.26</v>
      </c>
    </row>
    <row r="973" spans="5:9" x14ac:dyDescent="0.25">
      <c r="E973">
        <v>10966</v>
      </c>
      <c r="F973" s="2">
        <v>42279.759664351855</v>
      </c>
      <c r="G973" t="s">
        <v>40</v>
      </c>
      <c r="H973" t="s">
        <v>56</v>
      </c>
      <c r="I973" s="6">
        <v>2104.34</v>
      </c>
    </row>
    <row r="974" spans="5:9" x14ac:dyDescent="0.25">
      <c r="E974">
        <v>10967</v>
      </c>
      <c r="F974" s="2">
        <v>42042.766365740739</v>
      </c>
      <c r="G974" t="s">
        <v>11</v>
      </c>
      <c r="H974" t="s">
        <v>285</v>
      </c>
      <c r="I974" s="6">
        <v>19551.990000000002</v>
      </c>
    </row>
    <row r="975" spans="5:9" x14ac:dyDescent="0.25">
      <c r="E975">
        <v>10968</v>
      </c>
      <c r="F975" s="2">
        <v>42267.298275462963</v>
      </c>
      <c r="G975" t="s">
        <v>66</v>
      </c>
      <c r="H975" t="s">
        <v>209</v>
      </c>
      <c r="I975" s="6">
        <v>70787.88</v>
      </c>
    </row>
    <row r="976" spans="5:9" x14ac:dyDescent="0.25">
      <c r="E976">
        <v>10969</v>
      </c>
      <c r="F976" s="2">
        <v>42060.725358796299</v>
      </c>
      <c r="G976" t="s">
        <v>15</v>
      </c>
      <c r="H976" t="s">
        <v>19</v>
      </c>
      <c r="I976" s="6">
        <v>88948.77</v>
      </c>
    </row>
    <row r="977" spans="5:9" x14ac:dyDescent="0.25">
      <c r="E977">
        <v>10970</v>
      </c>
      <c r="F977" s="2">
        <v>42315.40042824074</v>
      </c>
      <c r="G977" t="s">
        <v>40</v>
      </c>
      <c r="H977" t="s">
        <v>250</v>
      </c>
      <c r="I977" s="6">
        <v>11569.32</v>
      </c>
    </row>
    <row r="978" spans="5:9" x14ac:dyDescent="0.25">
      <c r="E978">
        <v>10971</v>
      </c>
      <c r="F978" s="2">
        <v>42276.793263888889</v>
      </c>
      <c r="G978" t="s">
        <v>15</v>
      </c>
      <c r="H978" t="s">
        <v>229</v>
      </c>
      <c r="I978" s="6">
        <v>47135.49</v>
      </c>
    </row>
    <row r="979" spans="5:9" x14ac:dyDescent="0.25">
      <c r="E979">
        <v>10972</v>
      </c>
      <c r="F979" s="2">
        <v>42035.672997685186</v>
      </c>
      <c r="G979" t="s">
        <v>66</v>
      </c>
      <c r="H979" t="s">
        <v>311</v>
      </c>
      <c r="I979" s="6">
        <v>9593.0499999999993</v>
      </c>
    </row>
    <row r="980" spans="5:9" x14ac:dyDescent="0.25">
      <c r="E980">
        <v>10973</v>
      </c>
      <c r="F980" s="2">
        <v>42227.030162037037</v>
      </c>
      <c r="G980" t="s">
        <v>13</v>
      </c>
      <c r="H980" t="s">
        <v>301</v>
      </c>
      <c r="I980" s="6">
        <v>69054.75</v>
      </c>
    </row>
    <row r="981" spans="5:9" x14ac:dyDescent="0.25">
      <c r="E981">
        <v>10974</v>
      </c>
      <c r="F981" s="2">
        <v>42141.513703703706</v>
      </c>
      <c r="G981" t="s">
        <v>11</v>
      </c>
      <c r="H981" t="s">
        <v>261</v>
      </c>
      <c r="I981" s="6">
        <v>19669.349999999999</v>
      </c>
    </row>
    <row r="982" spans="5:9" x14ac:dyDescent="0.25">
      <c r="E982">
        <v>10975</v>
      </c>
      <c r="F982" s="2">
        <v>42178.17627314815</v>
      </c>
      <c r="G982" t="s">
        <v>11</v>
      </c>
      <c r="H982" t="s">
        <v>298</v>
      </c>
      <c r="I982" s="6">
        <v>39806.75</v>
      </c>
    </row>
    <row r="983" spans="5:9" x14ac:dyDescent="0.25">
      <c r="E983">
        <v>10976</v>
      </c>
      <c r="F983" s="2">
        <v>42048.127291666664</v>
      </c>
      <c r="G983" t="s">
        <v>52</v>
      </c>
      <c r="H983" t="s">
        <v>233</v>
      </c>
      <c r="I983" s="6">
        <v>58725.39</v>
      </c>
    </row>
    <row r="984" spans="5:9" x14ac:dyDescent="0.25">
      <c r="E984">
        <v>10977</v>
      </c>
      <c r="F984" s="2">
        <v>42257.05300925926</v>
      </c>
      <c r="G984" t="s">
        <v>5</v>
      </c>
      <c r="H984" t="s">
        <v>107</v>
      </c>
      <c r="I984" s="6">
        <v>72211.360000000001</v>
      </c>
    </row>
    <row r="985" spans="5:9" x14ac:dyDescent="0.25">
      <c r="E985">
        <v>10978</v>
      </c>
      <c r="F985" s="2">
        <v>42213.012384259258</v>
      </c>
      <c r="G985" t="s">
        <v>5</v>
      </c>
      <c r="H985" t="s">
        <v>65</v>
      </c>
      <c r="I985" s="6">
        <v>44299.43</v>
      </c>
    </row>
    <row r="986" spans="5:9" x14ac:dyDescent="0.25">
      <c r="E986">
        <v>10979</v>
      </c>
      <c r="F986" s="2">
        <v>42079.976736111108</v>
      </c>
      <c r="G986" t="s">
        <v>20</v>
      </c>
      <c r="H986" t="s">
        <v>98</v>
      </c>
      <c r="I986" s="6">
        <v>10115.74</v>
      </c>
    </row>
    <row r="987" spans="5:9" x14ac:dyDescent="0.25">
      <c r="E987">
        <v>10980</v>
      </c>
      <c r="F987" s="2">
        <v>42343.5856712963</v>
      </c>
      <c r="G987" t="s">
        <v>11</v>
      </c>
      <c r="H987" t="s">
        <v>42</v>
      </c>
      <c r="I987" s="6">
        <v>83414.94</v>
      </c>
    </row>
    <row r="988" spans="5:9" x14ac:dyDescent="0.25">
      <c r="E988">
        <v>10981</v>
      </c>
      <c r="F988" s="2">
        <v>42135.07403935185</v>
      </c>
      <c r="G988" t="s">
        <v>38</v>
      </c>
      <c r="H988" t="s">
        <v>203</v>
      </c>
      <c r="I988" s="6">
        <v>86684.1</v>
      </c>
    </row>
    <row r="989" spans="5:9" x14ac:dyDescent="0.25">
      <c r="E989">
        <v>10982</v>
      </c>
      <c r="F989" s="2">
        <v>42136.074456018519</v>
      </c>
      <c r="G989" t="s">
        <v>29</v>
      </c>
      <c r="H989" t="s">
        <v>203</v>
      </c>
      <c r="I989" s="6">
        <v>56061.17</v>
      </c>
    </row>
    <row r="990" spans="5:9" x14ac:dyDescent="0.25">
      <c r="E990">
        <v>10983</v>
      </c>
      <c r="F990" s="2">
        <v>42197.412951388891</v>
      </c>
      <c r="G990" t="s">
        <v>13</v>
      </c>
      <c r="H990" t="s">
        <v>364</v>
      </c>
      <c r="I990" s="6">
        <v>34349.339999999997</v>
      </c>
    </row>
    <row r="991" spans="5:9" x14ac:dyDescent="0.25">
      <c r="E991">
        <v>10984</v>
      </c>
      <c r="F991" s="2">
        <v>42100.757951388892</v>
      </c>
      <c r="G991" t="s">
        <v>52</v>
      </c>
      <c r="H991" t="s">
        <v>197</v>
      </c>
      <c r="I991" s="6">
        <v>37396.57</v>
      </c>
    </row>
    <row r="992" spans="5:9" x14ac:dyDescent="0.25">
      <c r="E992">
        <v>10985</v>
      </c>
      <c r="F992" s="2">
        <v>42319.262372685182</v>
      </c>
      <c r="G992" t="s">
        <v>38</v>
      </c>
      <c r="H992" t="s">
        <v>291</v>
      </c>
      <c r="I992" s="6">
        <v>80934.17</v>
      </c>
    </row>
    <row r="993" spans="5:9" x14ac:dyDescent="0.25">
      <c r="E993">
        <v>10986</v>
      </c>
      <c r="F993" s="2">
        <v>42225.163495370369</v>
      </c>
      <c r="G993" t="s">
        <v>52</v>
      </c>
      <c r="H993" t="s">
        <v>371</v>
      </c>
      <c r="I993" s="6">
        <v>19880.37</v>
      </c>
    </row>
    <row r="994" spans="5:9" x14ac:dyDescent="0.25">
      <c r="E994">
        <v>10987</v>
      </c>
      <c r="F994" s="2">
        <v>42163.231261574074</v>
      </c>
      <c r="G994" t="s">
        <v>26</v>
      </c>
      <c r="H994" t="s">
        <v>353</v>
      </c>
      <c r="I994" s="6">
        <v>91863.5</v>
      </c>
    </row>
    <row r="995" spans="5:9" x14ac:dyDescent="0.25">
      <c r="E995">
        <v>10988</v>
      </c>
      <c r="F995" s="2">
        <v>42027.446759259263</v>
      </c>
      <c r="G995" t="s">
        <v>5</v>
      </c>
      <c r="H995" t="s">
        <v>173</v>
      </c>
      <c r="I995" s="6">
        <v>53314.99</v>
      </c>
    </row>
    <row r="996" spans="5:9" x14ac:dyDescent="0.25">
      <c r="E996">
        <v>10989</v>
      </c>
      <c r="F996" s="2">
        <v>42346.154502314814</v>
      </c>
      <c r="G996" t="s">
        <v>5</v>
      </c>
      <c r="H996" t="s">
        <v>258</v>
      </c>
      <c r="I996" s="6">
        <v>50157.57</v>
      </c>
    </row>
    <row r="997" spans="5:9" x14ac:dyDescent="0.25">
      <c r="E997">
        <v>10990</v>
      </c>
      <c r="F997" s="2">
        <v>42359.843877314815</v>
      </c>
      <c r="G997" t="s">
        <v>35</v>
      </c>
      <c r="H997" t="s">
        <v>250</v>
      </c>
      <c r="I997" s="6">
        <v>73110.33</v>
      </c>
    </row>
    <row r="998" spans="5:9" x14ac:dyDescent="0.25">
      <c r="E998">
        <v>10991</v>
      </c>
      <c r="F998" s="2">
        <v>42165.991724537038</v>
      </c>
      <c r="G998" t="s">
        <v>7</v>
      </c>
      <c r="H998" t="s">
        <v>303</v>
      </c>
      <c r="I998" s="6">
        <v>6270.01</v>
      </c>
    </row>
    <row r="999" spans="5:9" x14ac:dyDescent="0.25">
      <c r="E999">
        <v>10992</v>
      </c>
      <c r="F999" s="2">
        <v>42205.770925925928</v>
      </c>
      <c r="G999" t="s">
        <v>45</v>
      </c>
      <c r="H999" t="s">
        <v>291</v>
      </c>
      <c r="I999" s="6">
        <v>47255.12</v>
      </c>
    </row>
    <row r="1000" spans="5:9" x14ac:dyDescent="0.25">
      <c r="E1000">
        <v>10993</v>
      </c>
      <c r="F1000" s="2">
        <v>42279.390740740739</v>
      </c>
      <c r="G1000" t="s">
        <v>23</v>
      </c>
      <c r="H1000" t="s">
        <v>298</v>
      </c>
      <c r="I1000" s="6">
        <v>50029.43</v>
      </c>
    </row>
    <row r="1001" spans="5:9" x14ac:dyDescent="0.25">
      <c r="E1001">
        <v>10994</v>
      </c>
      <c r="F1001" s="2">
        <v>42353.763854166667</v>
      </c>
      <c r="G1001" t="s">
        <v>45</v>
      </c>
      <c r="H1001" t="s">
        <v>160</v>
      </c>
      <c r="I1001" s="6">
        <v>28739.79</v>
      </c>
    </row>
    <row r="1002" spans="5:9" x14ac:dyDescent="0.25">
      <c r="E1002">
        <v>10995</v>
      </c>
      <c r="F1002" s="2">
        <v>42127.213506944441</v>
      </c>
      <c r="G1002" t="s">
        <v>35</v>
      </c>
      <c r="H1002" t="s">
        <v>167</v>
      </c>
      <c r="I1002" s="6">
        <v>47315.47</v>
      </c>
    </row>
    <row r="1003" spans="5:9" x14ac:dyDescent="0.25">
      <c r="E1003">
        <v>10996</v>
      </c>
      <c r="F1003" s="2">
        <v>42009.290173611109</v>
      </c>
      <c r="G1003" t="s">
        <v>11</v>
      </c>
      <c r="H1003" t="s">
        <v>187</v>
      </c>
      <c r="I1003" s="6">
        <v>57298.31</v>
      </c>
    </row>
    <row r="1004" spans="5:9" x14ac:dyDescent="0.25">
      <c r="E1004">
        <v>10997</v>
      </c>
      <c r="F1004" s="2">
        <v>42154.006215277775</v>
      </c>
      <c r="G1004" t="s">
        <v>13</v>
      </c>
      <c r="H1004" t="s">
        <v>93</v>
      </c>
      <c r="I1004" s="6">
        <v>29765.75</v>
      </c>
    </row>
    <row r="1005" spans="5:9" x14ac:dyDescent="0.25">
      <c r="E1005">
        <v>10998</v>
      </c>
      <c r="F1005" s="2">
        <v>42355.913622685184</v>
      </c>
      <c r="G1005" t="s">
        <v>66</v>
      </c>
      <c r="H1005" t="s">
        <v>307</v>
      </c>
      <c r="I1005" s="6">
        <v>73080.679999999993</v>
      </c>
    </row>
    <row r="1006" spans="5:9" x14ac:dyDescent="0.25">
      <c r="E1006">
        <v>10999</v>
      </c>
      <c r="F1006" s="2">
        <v>42140.343981481485</v>
      </c>
      <c r="G1006" t="s">
        <v>40</v>
      </c>
      <c r="H1006" t="s">
        <v>172</v>
      </c>
      <c r="I1006" s="6">
        <v>97978.11</v>
      </c>
    </row>
    <row r="1007" spans="5:9" x14ac:dyDescent="0.25">
      <c r="E1007">
        <v>11000</v>
      </c>
      <c r="F1007" s="2">
        <v>42089.397870370369</v>
      </c>
      <c r="G1007" t="s">
        <v>66</v>
      </c>
      <c r="H1007" t="s">
        <v>198</v>
      </c>
      <c r="I1007" s="6">
        <v>20539.52</v>
      </c>
    </row>
  </sheetData>
  <pageMargins left="0.7" right="0.7" top="0.75" bottom="0.75" header="0.3" footer="0.3"/>
  <pageSetup orientation="portrait" r:id="rId1"/>
  <drawing r:id="rId2"/>
  <tableParts count="2">
    <tablePart r:id="rId3"/>
    <tablePart r:id="rId4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F6EFB-D0FC-4270-B64E-32586EF11423}">
  <sheetPr codeName="Sheet9">
    <tabColor theme="9" tint="-0.499984740745262"/>
  </sheetPr>
  <dimension ref="A1"/>
  <sheetViews>
    <sheetView workbookViewId="0">
      <selection activeCell="C1" sqref="C1"/>
    </sheetView>
  </sheetViews>
  <sheetFormatPr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799E2-DD8A-4A0B-8FBF-930946718D63}">
  <sheetPr codeName="Sheet13"/>
  <dimension ref="A1:T1025"/>
  <sheetViews>
    <sheetView showGridLines="0" zoomScaleNormal="100" workbookViewId="0">
      <selection activeCell="D8" sqref="D8"/>
    </sheetView>
  </sheetViews>
  <sheetFormatPr defaultRowHeight="15" x14ac:dyDescent="0.25"/>
  <cols>
    <col min="1" max="1" width="1.7109375" customWidth="1"/>
    <col min="2" max="2" width="9.140625" customWidth="1"/>
    <col min="3" max="3" width="17.28515625" customWidth="1"/>
    <col min="4" max="4" width="14.28515625" bestFit="1" customWidth="1"/>
    <col min="5" max="6" width="6.7109375" customWidth="1"/>
    <col min="7" max="7" width="10.28515625" bestFit="1" customWidth="1"/>
    <col min="8" max="8" width="20.85546875" bestFit="1" customWidth="1"/>
    <col min="9" max="9" width="18.140625" bestFit="1" customWidth="1"/>
    <col min="10" max="10" width="14.5703125" bestFit="1" customWidth="1"/>
    <col min="11" max="11" width="11.5703125" bestFit="1" customWidth="1"/>
    <col min="12" max="12" width="10.85546875" bestFit="1" customWidth="1"/>
  </cols>
  <sheetData>
    <row r="1" spans="1:11" s="4" customFormat="1" ht="24" customHeight="1" x14ac:dyDescent="0.3">
      <c r="A1" s="3" t="s">
        <v>372</v>
      </c>
      <c r="K1" s="5" t="s">
        <v>376</v>
      </c>
    </row>
    <row r="3" spans="1:11" x14ac:dyDescent="0.25">
      <c r="B3" s="1" t="s">
        <v>373</v>
      </c>
    </row>
    <row r="4" spans="1:11" x14ac:dyDescent="0.25">
      <c r="B4" s="7" t="s">
        <v>375</v>
      </c>
    </row>
    <row r="5" spans="1:11" x14ac:dyDescent="0.25">
      <c r="B5" s="7" t="s">
        <v>377</v>
      </c>
    </row>
    <row r="7" spans="1:11" x14ac:dyDescent="0.25">
      <c r="B7" t="s">
        <v>374</v>
      </c>
      <c r="C7" t="s">
        <v>2</v>
      </c>
      <c r="D7" t="s">
        <v>388</v>
      </c>
      <c r="G7" t="s">
        <v>0</v>
      </c>
      <c r="H7" t="s">
        <v>1</v>
      </c>
      <c r="I7" t="s">
        <v>2</v>
      </c>
      <c r="J7" t="s">
        <v>3</v>
      </c>
      <c r="K7" t="s">
        <v>4</v>
      </c>
    </row>
    <row r="8" spans="1:11" x14ac:dyDescent="0.25">
      <c r="B8">
        <v>1</v>
      </c>
      <c r="C8" t="str">
        <f>VLOOKUP(_xlfn.AGGREGATE(15,6,tblSales3719[Date]/(MONTH(tblSales3719[Date])=tblFirstSale2618[[#This Row],[Month]]),1),tblSales3719[[Date]:[Sales Person]],2,FALSE)</f>
        <v>Teresa Snyder</v>
      </c>
      <c r="D8">
        <f>_xlfn.AGGREGATE(15,6,tblSales3719[Date]/(tblFirstSale2618[[#This Row],[Month]]=MONTH(tblSales3719[Date])),1)</f>
        <v>42005.64398148148</v>
      </c>
      <c r="G8">
        <v>10001</v>
      </c>
      <c r="H8" s="2">
        <v>42106.874930555554</v>
      </c>
      <c r="I8" t="s">
        <v>5</v>
      </c>
      <c r="J8" t="s">
        <v>6</v>
      </c>
      <c r="K8" s="6">
        <v>45912.74</v>
      </c>
    </row>
    <row r="9" spans="1:11" x14ac:dyDescent="0.25">
      <c r="B9">
        <v>2</v>
      </c>
      <c r="C9" t="str">
        <f>VLOOKUP(_xlfn.AGGREGATE(15,6,tblSales3719[Date]/(MONTH(tblSales3719[Date])=tblFirstSale2618[[#This Row],[Month]]),1),tblSales3719[[Date]:[Sales Person]],2,FALSE)</f>
        <v>Jane Lawson</v>
      </c>
      <c r="D9">
        <f>_xlfn.AGGREGATE(15,6,tblSales3719[Date]/(tblFirstSale2618[[#This Row],[Month]]=MONTH(tblSales3719[Date])),1)</f>
        <v>42036.015393518515</v>
      </c>
      <c r="G9">
        <v>10002</v>
      </c>
      <c r="H9" s="2">
        <v>42108.824687499997</v>
      </c>
      <c r="I9" t="s">
        <v>7</v>
      </c>
      <c r="J9" t="s">
        <v>8</v>
      </c>
      <c r="K9" s="6">
        <v>9464.89</v>
      </c>
    </row>
    <row r="10" spans="1:11" x14ac:dyDescent="0.25">
      <c r="B10">
        <v>3</v>
      </c>
      <c r="C10" t="str">
        <f>VLOOKUP(_xlfn.AGGREGATE(15,6,tblSales3719[Date]/(MONTH(tblSales3719[Date])=tblFirstSale2618[[#This Row],[Month]]),1),tblSales3719[[Date]:[Sales Person]],2,FALSE)</f>
        <v>Jane Lawson</v>
      </c>
      <c r="D10">
        <f>_xlfn.AGGREGATE(15,6,tblSales3719[Date]/(tblFirstSale2618[[#This Row],[Month]]=MONTH(tblSales3719[Date])),1)</f>
        <v>42064.659525462965</v>
      </c>
      <c r="G10">
        <v>10003</v>
      </c>
      <c r="H10" s="2">
        <v>42347.5934837963</v>
      </c>
      <c r="I10" t="s">
        <v>9</v>
      </c>
      <c r="J10" t="s">
        <v>10</v>
      </c>
      <c r="K10" s="6">
        <v>18259.45</v>
      </c>
    </row>
    <row r="11" spans="1:11" x14ac:dyDescent="0.25">
      <c r="B11">
        <v>4</v>
      </c>
      <c r="C11" t="str">
        <f>VLOOKUP(_xlfn.AGGREGATE(15,6,tblSales3719[Date]/(MONTH(tblSales3719[Date])=tblFirstSale2618[[#This Row],[Month]]),1),tblSales3719[[Date]:[Sales Person]],2,FALSE)</f>
        <v>Antonio Palmer</v>
      </c>
      <c r="D11">
        <f>_xlfn.AGGREGATE(15,6,tblSales3719[Date]/(tblFirstSale2618[[#This Row],[Month]]=MONTH(tblSales3719[Date])),1)</f>
        <v>42095.735335648147</v>
      </c>
      <c r="G11">
        <v>10004</v>
      </c>
      <c r="H11" s="2">
        <v>42160.577407407407</v>
      </c>
      <c r="I11" t="s">
        <v>11</v>
      </c>
      <c r="J11" t="s">
        <v>12</v>
      </c>
      <c r="K11" s="6">
        <v>54377.01</v>
      </c>
    </row>
    <row r="12" spans="1:11" x14ac:dyDescent="0.25">
      <c r="B12">
        <v>5</v>
      </c>
      <c r="C12" t="str">
        <f>VLOOKUP(_xlfn.AGGREGATE(15,6,tblSales3719[Date]/(MONTH(tblSales3719[Date])=tblFirstSale2618[[#This Row],[Month]]),1),tblSales3719[[Date]:[Sales Person]],2,FALSE)</f>
        <v>Peter Bell</v>
      </c>
      <c r="D12">
        <f>_xlfn.AGGREGATE(15,6,tblSales3719[Date]/(tblFirstSale2618[[#This Row],[Month]]=MONTH(tblSales3719[Date])),1)</f>
        <v>42125.043414351851</v>
      </c>
      <c r="G12">
        <v>10005</v>
      </c>
      <c r="H12" s="2">
        <v>42133.455185185187</v>
      </c>
      <c r="I12" t="s">
        <v>13</v>
      </c>
      <c r="J12" t="s">
        <v>14</v>
      </c>
      <c r="K12" s="6">
        <v>1673.84</v>
      </c>
    </row>
    <row r="13" spans="1:11" x14ac:dyDescent="0.25">
      <c r="B13">
        <v>6</v>
      </c>
      <c r="C13" t="str">
        <f>VLOOKUP(_xlfn.AGGREGATE(15,6,tblSales3719[Date]/(MONTH(tblSales3719[Date])=tblFirstSale2618[[#This Row],[Month]]),1),tblSales3719[[Date]:[Sales Person]],2,FALSE)</f>
        <v>Edward Harvey</v>
      </c>
      <c r="D13">
        <f>_xlfn.AGGREGATE(15,6,tblSales3719[Date]/(tblFirstSale2618[[#This Row],[Month]]=MONTH(tblSales3719[Date])),1)</f>
        <v>42157.152083333334</v>
      </c>
      <c r="G13">
        <v>10006</v>
      </c>
      <c r="H13" s="2">
        <v>42351.509027777778</v>
      </c>
      <c r="I13" t="s">
        <v>15</v>
      </c>
      <c r="J13" t="s">
        <v>16</v>
      </c>
      <c r="K13" s="6">
        <v>56321.3</v>
      </c>
    </row>
    <row r="14" spans="1:11" x14ac:dyDescent="0.25">
      <c r="B14">
        <v>7</v>
      </c>
      <c r="C14" t="str">
        <f>VLOOKUP(_xlfn.AGGREGATE(15,6,tblSales3719[Date]/(MONTH(tblSales3719[Date])=tblFirstSale2618[[#This Row],[Month]]),1),tblSales3719[[Date]:[Sales Person]],2,FALSE)</f>
        <v>Jimmy Bailey</v>
      </c>
      <c r="D14">
        <f>_xlfn.AGGREGATE(15,6,tblSales3719[Date]/(tblFirstSale2618[[#This Row],[Month]]=MONTH(tblSales3719[Date])),1)</f>
        <v>42186.050474537034</v>
      </c>
      <c r="G14">
        <v>10007</v>
      </c>
      <c r="H14" s="2">
        <v>42055.244212962964</v>
      </c>
      <c r="I14" t="s">
        <v>17</v>
      </c>
      <c r="J14" t="s">
        <v>18</v>
      </c>
      <c r="K14" s="6">
        <v>86340.2</v>
      </c>
    </row>
    <row r="15" spans="1:11" x14ac:dyDescent="0.25">
      <c r="B15">
        <v>8</v>
      </c>
      <c r="C15" t="str">
        <f>VLOOKUP(_xlfn.AGGREGATE(15,6,tblSales3719[Date]/(MONTH(tblSales3719[Date])=tblFirstSale2618[[#This Row],[Month]]),1),tblSales3719[[Date]:[Sales Person]],2,FALSE)</f>
        <v>Eric Garcia</v>
      </c>
      <c r="D15">
        <f>_xlfn.AGGREGATE(15,6,tblSales3719[Date]/(tblFirstSale2618[[#This Row],[Month]]=MONTH(tblSales3719[Date])),1)</f>
        <v>42217.288414351853</v>
      </c>
      <c r="G15">
        <v>10008</v>
      </c>
      <c r="H15" s="2">
        <v>42263.847581018519</v>
      </c>
      <c r="I15" t="s">
        <v>7</v>
      </c>
      <c r="J15" t="s">
        <v>19</v>
      </c>
      <c r="K15" s="6">
        <v>99576.35</v>
      </c>
    </row>
    <row r="16" spans="1:11" x14ac:dyDescent="0.25">
      <c r="B16">
        <v>9</v>
      </c>
      <c r="C16" t="str">
        <f>VLOOKUP(_xlfn.AGGREGATE(15,6,tblSales3719[Date]/(MONTH(tblSales3719[Date])=tblFirstSale2618[[#This Row],[Month]]),1),tblSales3719[[Date]:[Sales Person]],2,FALSE)</f>
        <v>Martin Gilbert</v>
      </c>
      <c r="D16">
        <f>_xlfn.AGGREGATE(15,6,tblSales3719[Date]/(tblFirstSale2618[[#This Row],[Month]]=MONTH(tblSales3719[Date])),1)</f>
        <v>42248.093425925923</v>
      </c>
      <c r="G16">
        <v>10009</v>
      </c>
      <c r="H16" s="2">
        <v>42089.456412037034</v>
      </c>
      <c r="I16" t="s">
        <v>20</v>
      </c>
      <c r="J16" t="s">
        <v>21</v>
      </c>
      <c r="K16" s="6">
        <v>88985.07</v>
      </c>
    </row>
    <row r="17" spans="2:11" x14ac:dyDescent="0.25">
      <c r="B17">
        <v>10</v>
      </c>
      <c r="C17" t="str">
        <f>VLOOKUP(_xlfn.AGGREGATE(15,6,tblSales3719[Date]/(MONTH(tblSales3719[Date])=tblFirstSale2618[[#This Row],[Month]]),1),tblSales3719[[Date]:[Sales Person]],2,FALSE)</f>
        <v>Kelly Harper</v>
      </c>
      <c r="D17">
        <f>_xlfn.AGGREGATE(15,6,tblSales3719[Date]/(tblFirstSale2618[[#This Row],[Month]]=MONTH(tblSales3719[Date])),1)</f>
        <v>42278.367256944446</v>
      </c>
      <c r="G17">
        <v>10010</v>
      </c>
      <c r="H17" s="2">
        <v>42209.582604166666</v>
      </c>
      <c r="I17" t="s">
        <v>9</v>
      </c>
      <c r="J17" t="s">
        <v>22</v>
      </c>
      <c r="K17" s="6">
        <v>94315.47</v>
      </c>
    </row>
    <row r="18" spans="2:11" x14ac:dyDescent="0.25">
      <c r="B18">
        <v>11</v>
      </c>
      <c r="C18" t="str">
        <f>VLOOKUP(_xlfn.AGGREGATE(15,6,tblSales3719[Date]/(MONTH(tblSales3719[Date])=tblFirstSale2618[[#This Row],[Month]]),1),tblSales3719[[Date]:[Sales Person]],2,FALSE)</f>
        <v>Evelyn Ford</v>
      </c>
      <c r="D18">
        <f>_xlfn.AGGREGATE(15,6,tblSales3719[Date]/(tblFirstSale2618[[#This Row],[Month]]=MONTH(tblSales3719[Date])),1)</f>
        <v>42309.134085648147</v>
      </c>
      <c r="G18">
        <v>10011</v>
      </c>
      <c r="H18" s="2">
        <v>42288.243854166663</v>
      </c>
      <c r="I18" t="s">
        <v>23</v>
      </c>
      <c r="J18" t="s">
        <v>24</v>
      </c>
      <c r="K18" s="6">
        <v>43426.11</v>
      </c>
    </row>
    <row r="19" spans="2:11" x14ac:dyDescent="0.25">
      <c r="B19">
        <v>12</v>
      </c>
      <c r="C19" t="str">
        <f>VLOOKUP(_xlfn.AGGREGATE(15,6,tblSales3719[Date]/(MONTH(tblSales3719[Date])=tblFirstSale2618[[#This Row],[Month]]),1),tblSales3719[[Date]:[Sales Person]],2,FALSE)</f>
        <v>Jimmy Bailey</v>
      </c>
      <c r="D19">
        <f>_xlfn.AGGREGATE(15,6,tblSales3719[Date]/(tblFirstSale2618[[#This Row],[Month]]=MONTH(tblSales3719[Date])),1)</f>
        <v>42339.091817129629</v>
      </c>
      <c r="G19">
        <v>10012</v>
      </c>
      <c r="H19" s="2">
        <v>42038.002847222226</v>
      </c>
      <c r="I19" t="s">
        <v>9</v>
      </c>
      <c r="J19" t="s">
        <v>25</v>
      </c>
      <c r="K19" s="6">
        <v>79598.86</v>
      </c>
    </row>
    <row r="20" spans="2:11" x14ac:dyDescent="0.25">
      <c r="G20">
        <v>10013</v>
      </c>
      <c r="H20" s="2">
        <v>42134.24962962963</v>
      </c>
      <c r="I20" t="s">
        <v>26</v>
      </c>
      <c r="J20" t="s">
        <v>27</v>
      </c>
      <c r="K20" s="6">
        <v>20768.87</v>
      </c>
    </row>
    <row r="21" spans="2:11" x14ac:dyDescent="0.25">
      <c r="G21">
        <v>10014</v>
      </c>
      <c r="H21" s="2">
        <v>42300.721655092595</v>
      </c>
      <c r="I21" t="s">
        <v>9</v>
      </c>
      <c r="J21" t="s">
        <v>21</v>
      </c>
      <c r="K21" s="6">
        <v>73083.38</v>
      </c>
    </row>
    <row r="22" spans="2:11" x14ac:dyDescent="0.25">
      <c r="G22">
        <v>10015</v>
      </c>
      <c r="H22" s="2">
        <v>42227.90116898148</v>
      </c>
      <c r="I22" t="s">
        <v>9</v>
      </c>
      <c r="J22" t="s">
        <v>28</v>
      </c>
      <c r="K22" s="6">
        <v>59445.8</v>
      </c>
    </row>
    <row r="23" spans="2:11" x14ac:dyDescent="0.25">
      <c r="G23">
        <v>10016</v>
      </c>
      <c r="H23" s="2">
        <v>42021.871064814812</v>
      </c>
      <c r="I23" t="s">
        <v>29</v>
      </c>
      <c r="J23" t="s">
        <v>30</v>
      </c>
      <c r="K23" s="6">
        <v>5145.53</v>
      </c>
    </row>
    <row r="24" spans="2:11" x14ac:dyDescent="0.25">
      <c r="G24">
        <v>10017</v>
      </c>
      <c r="H24" s="2">
        <v>42242.175740740742</v>
      </c>
      <c r="I24" t="s">
        <v>29</v>
      </c>
      <c r="J24" t="s">
        <v>31</v>
      </c>
      <c r="K24" s="6">
        <v>25194.6</v>
      </c>
    </row>
    <row r="25" spans="2:11" x14ac:dyDescent="0.25">
      <c r="G25">
        <v>10018</v>
      </c>
      <c r="H25" s="2">
        <v>42095.735335648147</v>
      </c>
      <c r="I25" t="s">
        <v>26</v>
      </c>
      <c r="J25" t="s">
        <v>32</v>
      </c>
      <c r="K25" s="6">
        <v>72960.95</v>
      </c>
    </row>
    <row r="26" spans="2:11" x14ac:dyDescent="0.25">
      <c r="G26">
        <v>10019</v>
      </c>
      <c r="H26" s="2">
        <v>42310.556956018518</v>
      </c>
      <c r="I26" t="s">
        <v>5</v>
      </c>
      <c r="J26" t="s">
        <v>33</v>
      </c>
      <c r="K26" s="6">
        <v>87176.36</v>
      </c>
    </row>
    <row r="27" spans="2:11" x14ac:dyDescent="0.25">
      <c r="G27">
        <v>10020</v>
      </c>
      <c r="H27" s="2">
        <v>42222.7</v>
      </c>
      <c r="I27" t="s">
        <v>11</v>
      </c>
      <c r="J27" t="s">
        <v>34</v>
      </c>
      <c r="K27" s="6">
        <v>21411.46</v>
      </c>
    </row>
    <row r="28" spans="2:11" x14ac:dyDescent="0.25">
      <c r="G28">
        <v>10021</v>
      </c>
      <c r="H28" s="2">
        <v>42292.315138888887</v>
      </c>
      <c r="I28" t="s">
        <v>35</v>
      </c>
      <c r="J28" t="s">
        <v>36</v>
      </c>
      <c r="K28" s="6">
        <v>44977.03</v>
      </c>
    </row>
    <row r="29" spans="2:11" x14ac:dyDescent="0.25">
      <c r="G29">
        <v>10022</v>
      </c>
      <c r="H29" s="2">
        <v>42146.056863425925</v>
      </c>
      <c r="I29" t="s">
        <v>17</v>
      </c>
      <c r="J29" t="s">
        <v>37</v>
      </c>
      <c r="K29" s="6">
        <v>43118.2</v>
      </c>
    </row>
    <row r="30" spans="2:11" x14ac:dyDescent="0.25">
      <c r="G30">
        <v>10023</v>
      </c>
      <c r="H30" s="2">
        <v>42095.735335648147</v>
      </c>
      <c r="I30" t="s">
        <v>38</v>
      </c>
      <c r="J30" t="s">
        <v>39</v>
      </c>
      <c r="K30" s="6">
        <v>42462.42</v>
      </c>
    </row>
    <row r="31" spans="2:11" x14ac:dyDescent="0.25">
      <c r="G31">
        <v>10024</v>
      </c>
      <c r="H31" s="2">
        <v>42082.030231481483</v>
      </c>
      <c r="I31" t="s">
        <v>11</v>
      </c>
      <c r="J31" t="s">
        <v>27</v>
      </c>
      <c r="K31" s="6">
        <v>51761.98</v>
      </c>
    </row>
    <row r="32" spans="2:11" x14ac:dyDescent="0.25">
      <c r="G32">
        <v>10025</v>
      </c>
      <c r="H32" s="2">
        <v>42074.135046296295</v>
      </c>
      <c r="I32" t="s">
        <v>20</v>
      </c>
      <c r="J32" t="s">
        <v>33</v>
      </c>
      <c r="K32" s="6">
        <v>55897.45</v>
      </c>
    </row>
    <row r="33" spans="7:11" x14ac:dyDescent="0.25">
      <c r="G33">
        <v>10026</v>
      </c>
      <c r="H33" s="2">
        <v>42127.935023148151</v>
      </c>
      <c r="I33" t="s">
        <v>40</v>
      </c>
      <c r="J33" t="s">
        <v>41</v>
      </c>
      <c r="K33" s="6">
        <v>25131.759999999998</v>
      </c>
    </row>
    <row r="34" spans="7:11" x14ac:dyDescent="0.25">
      <c r="G34">
        <v>10027</v>
      </c>
      <c r="H34" s="2">
        <v>42247.669039351851</v>
      </c>
      <c r="I34" t="s">
        <v>5</v>
      </c>
      <c r="J34" t="s">
        <v>42</v>
      </c>
      <c r="K34" s="6">
        <v>97359.23</v>
      </c>
    </row>
    <row r="35" spans="7:11" x14ac:dyDescent="0.25">
      <c r="G35">
        <v>10028</v>
      </c>
      <c r="H35" s="2">
        <v>42209.15148148148</v>
      </c>
      <c r="I35" t="s">
        <v>11</v>
      </c>
      <c r="J35" t="s">
        <v>43</v>
      </c>
      <c r="K35" s="6">
        <v>56647.95</v>
      </c>
    </row>
    <row r="36" spans="7:11" x14ac:dyDescent="0.25">
      <c r="G36">
        <v>10029</v>
      </c>
      <c r="H36" s="2">
        <v>42188.632789351854</v>
      </c>
      <c r="I36" t="s">
        <v>20</v>
      </c>
      <c r="J36" t="s">
        <v>44</v>
      </c>
      <c r="K36" s="6">
        <v>72399.37</v>
      </c>
    </row>
    <row r="37" spans="7:11" x14ac:dyDescent="0.25">
      <c r="G37">
        <v>10030</v>
      </c>
      <c r="H37" s="2">
        <v>42064.76253472222</v>
      </c>
      <c r="I37" t="s">
        <v>45</v>
      </c>
      <c r="J37" t="s">
        <v>46</v>
      </c>
      <c r="K37" s="6">
        <v>58234.73</v>
      </c>
    </row>
    <row r="38" spans="7:11" x14ac:dyDescent="0.25">
      <c r="G38">
        <v>10031</v>
      </c>
      <c r="H38" s="2">
        <v>42281.845914351848</v>
      </c>
      <c r="I38" t="s">
        <v>17</v>
      </c>
      <c r="J38" t="s">
        <v>47</v>
      </c>
      <c r="K38" s="6">
        <v>59828.91</v>
      </c>
    </row>
    <row r="39" spans="7:11" x14ac:dyDescent="0.25">
      <c r="G39">
        <v>10032</v>
      </c>
      <c r="H39" s="2">
        <v>42172.347986111112</v>
      </c>
      <c r="I39" t="s">
        <v>20</v>
      </c>
      <c r="J39" t="s">
        <v>18</v>
      </c>
      <c r="K39" s="6">
        <v>60105.68</v>
      </c>
    </row>
    <row r="40" spans="7:11" x14ac:dyDescent="0.25">
      <c r="G40">
        <v>10033</v>
      </c>
      <c r="H40" s="2">
        <v>42301.145567129628</v>
      </c>
      <c r="I40" t="s">
        <v>38</v>
      </c>
      <c r="J40" t="s">
        <v>48</v>
      </c>
      <c r="K40" s="6">
        <v>14761.55</v>
      </c>
    </row>
    <row r="41" spans="7:11" x14ac:dyDescent="0.25">
      <c r="G41">
        <v>10034</v>
      </c>
      <c r="H41" s="2">
        <v>42343.193923611114</v>
      </c>
      <c r="I41" t="s">
        <v>20</v>
      </c>
      <c r="J41" t="s">
        <v>49</v>
      </c>
      <c r="K41" s="6">
        <v>17605</v>
      </c>
    </row>
    <row r="42" spans="7:11" x14ac:dyDescent="0.25">
      <c r="G42">
        <v>10035</v>
      </c>
      <c r="H42" s="2">
        <v>42305.918703703705</v>
      </c>
      <c r="I42" t="s">
        <v>11</v>
      </c>
      <c r="J42" t="s">
        <v>50</v>
      </c>
      <c r="K42" s="6">
        <v>22191.18</v>
      </c>
    </row>
    <row r="43" spans="7:11" x14ac:dyDescent="0.25">
      <c r="G43">
        <v>10036</v>
      </c>
      <c r="H43" s="2">
        <v>42200.667523148149</v>
      </c>
      <c r="I43" t="s">
        <v>9</v>
      </c>
      <c r="J43" t="s">
        <v>51</v>
      </c>
      <c r="K43" s="6">
        <v>73944.66</v>
      </c>
    </row>
    <row r="44" spans="7:11" x14ac:dyDescent="0.25">
      <c r="G44">
        <v>10037</v>
      </c>
      <c r="H44" s="2">
        <v>42170.702557870369</v>
      </c>
      <c r="I44" t="s">
        <v>52</v>
      </c>
      <c r="J44" t="s">
        <v>53</v>
      </c>
      <c r="K44" s="6">
        <v>21494.7</v>
      </c>
    </row>
    <row r="45" spans="7:11" x14ac:dyDescent="0.25">
      <c r="G45">
        <v>10038</v>
      </c>
      <c r="H45" s="2">
        <v>42042.140428240738</v>
      </c>
      <c r="I45" t="s">
        <v>23</v>
      </c>
      <c r="J45" t="s">
        <v>54</v>
      </c>
      <c r="K45" s="6">
        <v>64127.96</v>
      </c>
    </row>
    <row r="46" spans="7:11" x14ac:dyDescent="0.25">
      <c r="G46">
        <v>10039</v>
      </c>
      <c r="H46" s="2">
        <v>42085.269212962965</v>
      </c>
      <c r="I46" t="s">
        <v>13</v>
      </c>
      <c r="J46" t="s">
        <v>55</v>
      </c>
      <c r="K46" s="6">
        <v>47714.79</v>
      </c>
    </row>
    <row r="47" spans="7:11" x14ac:dyDescent="0.25">
      <c r="G47">
        <v>10040</v>
      </c>
      <c r="H47" s="2">
        <v>42098.170960648145</v>
      </c>
      <c r="I47" t="s">
        <v>15</v>
      </c>
      <c r="J47" t="s">
        <v>56</v>
      </c>
      <c r="K47" s="6">
        <v>3713.03</v>
      </c>
    </row>
    <row r="48" spans="7:11" x14ac:dyDescent="0.25">
      <c r="G48">
        <v>10041</v>
      </c>
      <c r="H48" s="2">
        <v>42182.629699074074</v>
      </c>
      <c r="I48" t="s">
        <v>45</v>
      </c>
      <c r="J48" t="s">
        <v>57</v>
      </c>
      <c r="K48" s="6">
        <v>57210.74</v>
      </c>
    </row>
    <row r="49" spans="7:11" x14ac:dyDescent="0.25">
      <c r="G49">
        <v>10042</v>
      </c>
      <c r="H49" s="2">
        <v>42099.852187500001</v>
      </c>
      <c r="I49" t="s">
        <v>17</v>
      </c>
      <c r="J49" t="s">
        <v>58</v>
      </c>
      <c r="K49" s="6">
        <v>78795.64</v>
      </c>
    </row>
    <row r="50" spans="7:11" x14ac:dyDescent="0.25">
      <c r="G50">
        <v>10043</v>
      </c>
      <c r="H50" s="2">
        <v>42135.839884259258</v>
      </c>
      <c r="I50" t="s">
        <v>11</v>
      </c>
      <c r="J50" t="s">
        <v>59</v>
      </c>
      <c r="K50" s="6">
        <v>58747.97</v>
      </c>
    </row>
    <row r="51" spans="7:11" x14ac:dyDescent="0.25">
      <c r="G51">
        <v>10044</v>
      </c>
      <c r="H51" s="2">
        <v>42117.301898148151</v>
      </c>
      <c r="I51" t="s">
        <v>7</v>
      </c>
      <c r="J51" t="s">
        <v>60</v>
      </c>
      <c r="K51" s="6">
        <v>81690.89</v>
      </c>
    </row>
    <row r="52" spans="7:11" x14ac:dyDescent="0.25">
      <c r="G52">
        <v>10045</v>
      </c>
      <c r="H52" s="2">
        <v>42250.009641203702</v>
      </c>
      <c r="I52" t="s">
        <v>61</v>
      </c>
      <c r="J52" t="s">
        <v>62</v>
      </c>
      <c r="K52" s="6">
        <v>87950.36</v>
      </c>
    </row>
    <row r="53" spans="7:11" x14ac:dyDescent="0.25">
      <c r="G53">
        <v>10046</v>
      </c>
      <c r="H53" s="2">
        <v>42223.367337962962</v>
      </c>
      <c r="I53" t="s">
        <v>7</v>
      </c>
      <c r="J53" t="s">
        <v>63</v>
      </c>
      <c r="K53" s="6">
        <v>43688.75</v>
      </c>
    </row>
    <row r="54" spans="7:11" x14ac:dyDescent="0.25">
      <c r="G54">
        <v>10047</v>
      </c>
      <c r="H54" s="2">
        <v>42062.025266203702</v>
      </c>
      <c r="I54" t="s">
        <v>52</v>
      </c>
      <c r="J54" t="s">
        <v>64</v>
      </c>
      <c r="K54" s="6">
        <v>88930.52</v>
      </c>
    </row>
    <row r="55" spans="7:11" x14ac:dyDescent="0.25">
      <c r="G55">
        <v>10048</v>
      </c>
      <c r="H55" s="2">
        <v>42189.578472222223</v>
      </c>
      <c r="I55" t="s">
        <v>35</v>
      </c>
      <c r="J55" t="s">
        <v>65</v>
      </c>
      <c r="K55" s="6">
        <v>38944.75</v>
      </c>
    </row>
    <row r="56" spans="7:11" x14ac:dyDescent="0.25">
      <c r="G56">
        <v>10049</v>
      </c>
      <c r="H56" s="2">
        <v>42307.01457175926</v>
      </c>
      <c r="I56" t="s">
        <v>66</v>
      </c>
      <c r="J56" t="s">
        <v>67</v>
      </c>
      <c r="K56" s="6">
        <v>95060.08</v>
      </c>
    </row>
    <row r="57" spans="7:11" x14ac:dyDescent="0.25">
      <c r="G57">
        <v>10050</v>
      </c>
      <c r="H57" s="2">
        <v>42355.584918981483</v>
      </c>
      <c r="I57" t="s">
        <v>26</v>
      </c>
      <c r="J57" t="s">
        <v>12</v>
      </c>
      <c r="K57" s="6">
        <v>34238.68</v>
      </c>
    </row>
    <row r="58" spans="7:11" x14ac:dyDescent="0.25">
      <c r="G58">
        <v>10051</v>
      </c>
      <c r="H58" s="2">
        <v>42278.367256944446</v>
      </c>
      <c r="I58" t="s">
        <v>45</v>
      </c>
      <c r="J58" t="s">
        <v>68</v>
      </c>
      <c r="K58" s="6">
        <v>17486.39</v>
      </c>
    </row>
    <row r="59" spans="7:11" x14ac:dyDescent="0.25">
      <c r="G59">
        <v>10052</v>
      </c>
      <c r="H59" s="2">
        <v>42180.183935185189</v>
      </c>
      <c r="I59" t="s">
        <v>66</v>
      </c>
      <c r="J59" t="s">
        <v>69</v>
      </c>
      <c r="K59" s="6">
        <v>79800.39</v>
      </c>
    </row>
    <row r="60" spans="7:11" x14ac:dyDescent="0.25">
      <c r="G60">
        <v>10053</v>
      </c>
      <c r="H60" s="2">
        <v>42300.618842592594</v>
      </c>
      <c r="I60" t="s">
        <v>35</v>
      </c>
      <c r="J60" t="s">
        <v>70</v>
      </c>
      <c r="K60" s="6">
        <v>11423.94</v>
      </c>
    </row>
    <row r="61" spans="7:11" x14ac:dyDescent="0.25">
      <c r="G61">
        <v>10054</v>
      </c>
      <c r="H61" s="2">
        <v>42347.688726851855</v>
      </c>
      <c r="I61" t="s">
        <v>5</v>
      </c>
      <c r="J61" t="s">
        <v>71</v>
      </c>
      <c r="K61" s="6">
        <v>43308.07</v>
      </c>
    </row>
    <row r="62" spans="7:11" x14ac:dyDescent="0.25">
      <c r="G62">
        <v>10055</v>
      </c>
      <c r="H62" s="2">
        <v>42274.847511574073</v>
      </c>
      <c r="I62" t="s">
        <v>15</v>
      </c>
      <c r="J62" t="s">
        <v>72</v>
      </c>
      <c r="K62" s="6">
        <v>90501.06</v>
      </c>
    </row>
    <row r="63" spans="7:11" x14ac:dyDescent="0.25">
      <c r="G63">
        <v>10056</v>
      </c>
      <c r="H63" s="2">
        <v>42143.738865740743</v>
      </c>
      <c r="I63" t="s">
        <v>23</v>
      </c>
      <c r="J63" t="s">
        <v>73</v>
      </c>
      <c r="K63" s="6">
        <v>17664.3</v>
      </c>
    </row>
    <row r="64" spans="7:11" x14ac:dyDescent="0.25">
      <c r="G64">
        <v>10057</v>
      </c>
      <c r="H64" s="2">
        <v>42214.057858796295</v>
      </c>
      <c r="I64" t="s">
        <v>15</v>
      </c>
      <c r="J64" t="s">
        <v>74</v>
      </c>
      <c r="K64" s="6">
        <v>10378.18</v>
      </c>
    </row>
    <row r="65" spans="7:11" x14ac:dyDescent="0.25">
      <c r="G65">
        <v>10058</v>
      </c>
      <c r="H65" s="2">
        <v>42262.941712962966</v>
      </c>
      <c r="I65" t="s">
        <v>66</v>
      </c>
      <c r="J65" t="s">
        <v>75</v>
      </c>
      <c r="K65" s="6">
        <v>65398.82</v>
      </c>
    </row>
    <row r="66" spans="7:11" x14ac:dyDescent="0.25">
      <c r="G66">
        <v>10059</v>
      </c>
      <c r="H66" s="2">
        <v>42137.677245370367</v>
      </c>
      <c r="I66" t="s">
        <v>40</v>
      </c>
      <c r="J66" t="s">
        <v>76</v>
      </c>
      <c r="K66" s="6">
        <v>32815.199999999997</v>
      </c>
    </row>
    <row r="67" spans="7:11" x14ac:dyDescent="0.25">
      <c r="G67">
        <v>10060</v>
      </c>
      <c r="H67" s="2">
        <v>42132.023506944446</v>
      </c>
      <c r="I67" t="s">
        <v>35</v>
      </c>
      <c r="J67" t="s">
        <v>77</v>
      </c>
      <c r="K67" s="6">
        <v>24824.11</v>
      </c>
    </row>
    <row r="68" spans="7:11" x14ac:dyDescent="0.25">
      <c r="G68">
        <v>10061</v>
      </c>
      <c r="H68" s="2">
        <v>42358.782962962963</v>
      </c>
      <c r="I68" t="s">
        <v>40</v>
      </c>
      <c r="J68" t="s">
        <v>78</v>
      </c>
      <c r="K68" s="6">
        <v>62313.51</v>
      </c>
    </row>
    <row r="69" spans="7:11" x14ac:dyDescent="0.25">
      <c r="G69">
        <v>10062</v>
      </c>
      <c r="H69" s="2">
        <v>42263.651018518518</v>
      </c>
      <c r="I69" t="s">
        <v>66</v>
      </c>
      <c r="J69" t="s">
        <v>79</v>
      </c>
      <c r="K69" s="6">
        <v>89948.39</v>
      </c>
    </row>
    <row r="70" spans="7:11" x14ac:dyDescent="0.25">
      <c r="G70">
        <v>10063</v>
      </c>
      <c r="H70" s="2">
        <v>42348.304583333331</v>
      </c>
      <c r="I70" t="s">
        <v>26</v>
      </c>
      <c r="J70" t="s">
        <v>80</v>
      </c>
      <c r="K70" s="6">
        <v>52385.440000000002</v>
      </c>
    </row>
    <row r="71" spans="7:11" x14ac:dyDescent="0.25">
      <c r="G71">
        <v>10064</v>
      </c>
      <c r="H71" s="2">
        <v>42120.777928240743</v>
      </c>
      <c r="I71" t="s">
        <v>61</v>
      </c>
      <c r="J71" t="s">
        <v>81</v>
      </c>
      <c r="K71" s="6">
        <v>1142.24</v>
      </c>
    </row>
    <row r="72" spans="7:11" x14ac:dyDescent="0.25">
      <c r="G72">
        <v>10065</v>
      </c>
      <c r="H72" s="2">
        <v>42296.397199074076</v>
      </c>
      <c r="I72" t="s">
        <v>45</v>
      </c>
      <c r="J72" t="s">
        <v>82</v>
      </c>
      <c r="K72" s="6">
        <v>87360.72</v>
      </c>
    </row>
    <row r="73" spans="7:11" x14ac:dyDescent="0.25">
      <c r="G73">
        <v>10066</v>
      </c>
      <c r="H73" s="2">
        <v>42281.083113425928</v>
      </c>
      <c r="I73" t="s">
        <v>5</v>
      </c>
      <c r="J73" t="s">
        <v>62</v>
      </c>
      <c r="K73" s="6">
        <v>39646.29</v>
      </c>
    </row>
    <row r="74" spans="7:11" x14ac:dyDescent="0.25">
      <c r="G74">
        <v>10067</v>
      </c>
      <c r="H74" s="2">
        <v>42028.165636574071</v>
      </c>
      <c r="I74" t="s">
        <v>45</v>
      </c>
      <c r="J74" t="s">
        <v>83</v>
      </c>
      <c r="K74" s="6">
        <v>38109.25</v>
      </c>
    </row>
    <row r="75" spans="7:11" x14ac:dyDescent="0.25">
      <c r="G75">
        <v>10068</v>
      </c>
      <c r="H75" s="2">
        <v>42289.1174537037</v>
      </c>
      <c r="I75" t="s">
        <v>23</v>
      </c>
      <c r="J75" t="s">
        <v>84</v>
      </c>
      <c r="K75" s="6">
        <v>90836</v>
      </c>
    </row>
    <row r="76" spans="7:11" x14ac:dyDescent="0.25">
      <c r="G76">
        <v>10069</v>
      </c>
      <c r="H76" s="2">
        <v>42212.297731481478</v>
      </c>
      <c r="I76" t="s">
        <v>52</v>
      </c>
      <c r="J76" t="s">
        <v>85</v>
      </c>
      <c r="K76" s="6">
        <v>46802.78</v>
      </c>
    </row>
    <row r="77" spans="7:11" x14ac:dyDescent="0.25">
      <c r="G77">
        <v>10070</v>
      </c>
      <c r="H77" s="2">
        <v>42185.610520833332</v>
      </c>
      <c r="I77" t="s">
        <v>17</v>
      </c>
      <c r="J77" t="s">
        <v>86</v>
      </c>
      <c r="K77" s="6">
        <v>42156.94</v>
      </c>
    </row>
    <row r="78" spans="7:11" x14ac:dyDescent="0.25">
      <c r="G78">
        <v>10071</v>
      </c>
      <c r="H78" s="2">
        <v>42251.811782407407</v>
      </c>
      <c r="I78" t="s">
        <v>9</v>
      </c>
      <c r="J78" t="s">
        <v>87</v>
      </c>
      <c r="K78" s="6">
        <v>51196.01</v>
      </c>
    </row>
    <row r="79" spans="7:11" x14ac:dyDescent="0.25">
      <c r="G79">
        <v>10072</v>
      </c>
      <c r="H79" s="2">
        <v>42168.831886574073</v>
      </c>
      <c r="I79" t="s">
        <v>29</v>
      </c>
      <c r="J79" t="s">
        <v>88</v>
      </c>
      <c r="K79" s="6">
        <v>81480.429999999993</v>
      </c>
    </row>
    <row r="80" spans="7:11" x14ac:dyDescent="0.25">
      <c r="G80">
        <v>10073</v>
      </c>
      <c r="H80" s="2">
        <v>42319.504120370373</v>
      </c>
      <c r="I80" t="s">
        <v>29</v>
      </c>
      <c r="J80" t="s">
        <v>89</v>
      </c>
      <c r="K80" s="6">
        <v>19727.400000000001</v>
      </c>
    </row>
    <row r="81" spans="7:11" x14ac:dyDescent="0.25">
      <c r="G81">
        <v>10074</v>
      </c>
      <c r="H81" s="2">
        <v>42354.470347222225</v>
      </c>
      <c r="I81" t="s">
        <v>23</v>
      </c>
      <c r="J81" t="s">
        <v>67</v>
      </c>
      <c r="K81" s="6">
        <v>96099.55</v>
      </c>
    </row>
    <row r="82" spans="7:11" x14ac:dyDescent="0.25">
      <c r="G82">
        <v>10075</v>
      </c>
      <c r="H82" s="2">
        <v>42081.575925925928</v>
      </c>
      <c r="I82" t="s">
        <v>7</v>
      </c>
      <c r="J82" t="s">
        <v>90</v>
      </c>
      <c r="K82" s="6">
        <v>70935.12</v>
      </c>
    </row>
    <row r="83" spans="7:11" x14ac:dyDescent="0.25">
      <c r="G83">
        <v>10076</v>
      </c>
      <c r="H83" s="2">
        <v>42327.58148148148</v>
      </c>
      <c r="I83" t="s">
        <v>38</v>
      </c>
      <c r="J83" t="s">
        <v>91</v>
      </c>
      <c r="K83" s="6">
        <v>10358.02</v>
      </c>
    </row>
    <row r="84" spans="7:11" x14ac:dyDescent="0.25">
      <c r="G84">
        <v>10077</v>
      </c>
      <c r="H84" s="2">
        <v>42258.626539351855</v>
      </c>
      <c r="I84" t="s">
        <v>7</v>
      </c>
      <c r="J84" t="s">
        <v>92</v>
      </c>
      <c r="K84" s="6">
        <v>83878.41</v>
      </c>
    </row>
    <row r="85" spans="7:11" x14ac:dyDescent="0.25">
      <c r="G85">
        <v>10078</v>
      </c>
      <c r="H85" s="2">
        <v>42190.350289351853</v>
      </c>
      <c r="I85" t="s">
        <v>9</v>
      </c>
      <c r="J85" t="s">
        <v>93</v>
      </c>
      <c r="K85" s="6">
        <v>1179.26</v>
      </c>
    </row>
    <row r="86" spans="7:11" x14ac:dyDescent="0.25">
      <c r="G86">
        <v>10079</v>
      </c>
      <c r="H86" s="2">
        <v>42276.61550925926</v>
      </c>
      <c r="I86" t="s">
        <v>5</v>
      </c>
      <c r="J86" t="s">
        <v>94</v>
      </c>
      <c r="K86" s="6">
        <v>39406.29</v>
      </c>
    </row>
    <row r="87" spans="7:11" x14ac:dyDescent="0.25">
      <c r="G87">
        <v>10080</v>
      </c>
      <c r="H87" s="2">
        <v>42214.074467592596</v>
      </c>
      <c r="I87" t="s">
        <v>11</v>
      </c>
      <c r="J87" t="s">
        <v>95</v>
      </c>
      <c r="K87" s="6">
        <v>48373.89</v>
      </c>
    </row>
    <row r="88" spans="7:11" x14ac:dyDescent="0.25">
      <c r="G88">
        <v>10081</v>
      </c>
      <c r="H88" s="2">
        <v>42067.946006944447</v>
      </c>
      <c r="I88" t="s">
        <v>52</v>
      </c>
      <c r="J88" t="s">
        <v>96</v>
      </c>
      <c r="K88" s="6">
        <v>15330.56</v>
      </c>
    </row>
    <row r="89" spans="7:11" x14ac:dyDescent="0.25">
      <c r="G89">
        <v>10082</v>
      </c>
      <c r="H89" s="2">
        <v>42104.710543981484</v>
      </c>
      <c r="I89" t="s">
        <v>17</v>
      </c>
      <c r="J89" t="s">
        <v>97</v>
      </c>
      <c r="K89" s="6">
        <v>59967.7</v>
      </c>
    </row>
    <row r="90" spans="7:11" x14ac:dyDescent="0.25">
      <c r="G90">
        <v>10083</v>
      </c>
      <c r="H90" s="2">
        <v>42039.271921296298</v>
      </c>
      <c r="I90" t="s">
        <v>9</v>
      </c>
      <c r="J90" t="s">
        <v>98</v>
      </c>
      <c r="K90" s="6">
        <v>83743.38</v>
      </c>
    </row>
    <row r="91" spans="7:11" x14ac:dyDescent="0.25">
      <c r="G91">
        <v>10084</v>
      </c>
      <c r="H91" s="2">
        <v>42069.024571759262</v>
      </c>
      <c r="I91" t="s">
        <v>23</v>
      </c>
      <c r="J91" t="s">
        <v>99</v>
      </c>
      <c r="K91" s="6">
        <v>86851.23</v>
      </c>
    </row>
    <row r="92" spans="7:11" x14ac:dyDescent="0.25">
      <c r="G92">
        <v>10085</v>
      </c>
      <c r="H92" s="2">
        <v>42362.816493055558</v>
      </c>
      <c r="I92" t="s">
        <v>29</v>
      </c>
      <c r="J92" t="s">
        <v>100</v>
      </c>
      <c r="K92" s="6">
        <v>34219.919999999998</v>
      </c>
    </row>
    <row r="93" spans="7:11" x14ac:dyDescent="0.25">
      <c r="G93">
        <v>10086</v>
      </c>
      <c r="H93" s="2">
        <v>42341.00509259259</v>
      </c>
      <c r="I93" t="s">
        <v>7</v>
      </c>
      <c r="J93" t="s">
        <v>101</v>
      </c>
      <c r="K93" s="6">
        <v>18085.88</v>
      </c>
    </row>
    <row r="94" spans="7:11" x14ac:dyDescent="0.25">
      <c r="G94">
        <v>10087</v>
      </c>
      <c r="H94" s="2">
        <v>42028.134363425925</v>
      </c>
      <c r="I94" t="s">
        <v>7</v>
      </c>
      <c r="J94" t="s">
        <v>102</v>
      </c>
      <c r="K94" s="6">
        <v>81348.63</v>
      </c>
    </row>
    <row r="95" spans="7:11" x14ac:dyDescent="0.25">
      <c r="G95">
        <v>10088</v>
      </c>
      <c r="H95" s="2">
        <v>42225.368287037039</v>
      </c>
      <c r="I95" t="s">
        <v>35</v>
      </c>
      <c r="J95" t="s">
        <v>103</v>
      </c>
      <c r="K95" s="6">
        <v>13547.13</v>
      </c>
    </row>
    <row r="96" spans="7:11" x14ac:dyDescent="0.25">
      <c r="G96">
        <v>10089</v>
      </c>
      <c r="H96" s="2">
        <v>42357.33425925926</v>
      </c>
      <c r="I96" t="s">
        <v>29</v>
      </c>
      <c r="J96" t="s">
        <v>104</v>
      </c>
      <c r="K96" s="6">
        <v>67224.17</v>
      </c>
    </row>
    <row r="97" spans="7:11" x14ac:dyDescent="0.25">
      <c r="G97">
        <v>10090</v>
      </c>
      <c r="H97" s="2">
        <v>42128.623518518521</v>
      </c>
      <c r="I97" t="s">
        <v>35</v>
      </c>
      <c r="J97" t="s">
        <v>105</v>
      </c>
      <c r="K97" s="6">
        <v>75344.05</v>
      </c>
    </row>
    <row r="98" spans="7:11" x14ac:dyDescent="0.25">
      <c r="G98">
        <v>10091</v>
      </c>
      <c r="H98" s="2">
        <v>42351.988009259258</v>
      </c>
      <c r="I98" t="s">
        <v>29</v>
      </c>
      <c r="J98" t="s">
        <v>106</v>
      </c>
      <c r="K98" s="6">
        <v>8302.73</v>
      </c>
    </row>
    <row r="99" spans="7:11" x14ac:dyDescent="0.25">
      <c r="G99">
        <v>10092</v>
      </c>
      <c r="H99" s="2">
        <v>42043.303310185183</v>
      </c>
      <c r="I99" t="s">
        <v>66</v>
      </c>
      <c r="J99" t="s">
        <v>107</v>
      </c>
      <c r="K99" s="6">
        <v>22101</v>
      </c>
    </row>
    <row r="100" spans="7:11" x14ac:dyDescent="0.25">
      <c r="G100">
        <v>10093</v>
      </c>
      <c r="H100" s="2">
        <v>42234.260266203702</v>
      </c>
      <c r="I100" t="s">
        <v>29</v>
      </c>
      <c r="J100" t="s">
        <v>81</v>
      </c>
      <c r="K100" s="6">
        <v>22140.25</v>
      </c>
    </row>
    <row r="101" spans="7:11" x14ac:dyDescent="0.25">
      <c r="G101">
        <v>10094</v>
      </c>
      <c r="H101" s="2">
        <v>42180.852627314816</v>
      </c>
      <c r="I101" t="s">
        <v>15</v>
      </c>
      <c r="J101" t="s">
        <v>108</v>
      </c>
      <c r="K101" s="6">
        <v>71734.73</v>
      </c>
    </row>
    <row r="102" spans="7:11" x14ac:dyDescent="0.25">
      <c r="G102">
        <v>10095</v>
      </c>
      <c r="H102" s="2">
        <v>42073.686886574076</v>
      </c>
      <c r="I102" t="s">
        <v>35</v>
      </c>
      <c r="J102" t="s">
        <v>49</v>
      </c>
      <c r="K102" s="6">
        <v>14114.62</v>
      </c>
    </row>
    <row r="103" spans="7:11" x14ac:dyDescent="0.25">
      <c r="G103">
        <v>10096</v>
      </c>
      <c r="H103" s="2">
        <v>42070.144965277781</v>
      </c>
      <c r="I103" t="s">
        <v>61</v>
      </c>
      <c r="J103" t="s">
        <v>48</v>
      </c>
      <c r="K103" s="6">
        <v>41457.96</v>
      </c>
    </row>
    <row r="104" spans="7:11" x14ac:dyDescent="0.25">
      <c r="G104">
        <v>10097</v>
      </c>
      <c r="H104" s="2">
        <v>42285.280393518522</v>
      </c>
      <c r="I104" t="s">
        <v>29</v>
      </c>
      <c r="J104" t="s">
        <v>109</v>
      </c>
      <c r="K104" s="6">
        <v>42916.27</v>
      </c>
    </row>
    <row r="105" spans="7:11" x14ac:dyDescent="0.25">
      <c r="G105">
        <v>10098</v>
      </c>
      <c r="H105" s="2">
        <v>42292.463379629633</v>
      </c>
      <c r="I105" t="s">
        <v>45</v>
      </c>
      <c r="J105" t="s">
        <v>33</v>
      </c>
      <c r="K105" s="6">
        <v>5731.18</v>
      </c>
    </row>
    <row r="106" spans="7:11" x14ac:dyDescent="0.25">
      <c r="G106">
        <v>10099</v>
      </c>
      <c r="H106" s="2">
        <v>42252.387615740743</v>
      </c>
      <c r="I106" t="s">
        <v>35</v>
      </c>
      <c r="J106" t="s">
        <v>110</v>
      </c>
      <c r="K106" s="6">
        <v>77525.759999999995</v>
      </c>
    </row>
    <row r="107" spans="7:11" x14ac:dyDescent="0.25">
      <c r="G107">
        <v>10100</v>
      </c>
      <c r="H107" s="2">
        <v>42186.050474537034</v>
      </c>
      <c r="I107" t="s">
        <v>40</v>
      </c>
      <c r="J107" t="s">
        <v>111</v>
      </c>
      <c r="K107" s="6">
        <v>21296.95</v>
      </c>
    </row>
    <row r="108" spans="7:11" x14ac:dyDescent="0.25">
      <c r="G108">
        <v>10101</v>
      </c>
      <c r="H108" s="2">
        <v>42026.064884259256</v>
      </c>
      <c r="I108" t="s">
        <v>23</v>
      </c>
      <c r="J108" t="s">
        <v>112</v>
      </c>
      <c r="K108" s="6">
        <v>6455.52</v>
      </c>
    </row>
    <row r="109" spans="7:11" x14ac:dyDescent="0.25">
      <c r="G109">
        <v>10102</v>
      </c>
      <c r="H109" s="2">
        <v>42187.426099537035</v>
      </c>
      <c r="I109" t="s">
        <v>38</v>
      </c>
      <c r="J109" t="s">
        <v>113</v>
      </c>
      <c r="K109" s="6">
        <v>60870.29</v>
      </c>
    </row>
    <row r="110" spans="7:11" x14ac:dyDescent="0.25">
      <c r="G110">
        <v>10103</v>
      </c>
      <c r="H110" s="2">
        <v>42155.008587962962</v>
      </c>
      <c r="I110" t="s">
        <v>5</v>
      </c>
      <c r="J110" t="s">
        <v>114</v>
      </c>
      <c r="K110" s="6">
        <v>75954.39</v>
      </c>
    </row>
    <row r="111" spans="7:11" x14ac:dyDescent="0.25">
      <c r="G111">
        <v>10104</v>
      </c>
      <c r="H111" s="2">
        <v>42192.378622685188</v>
      </c>
      <c r="I111" t="s">
        <v>11</v>
      </c>
      <c r="J111" t="s">
        <v>115</v>
      </c>
      <c r="K111" s="6">
        <v>56741.120000000003</v>
      </c>
    </row>
    <row r="112" spans="7:11" x14ac:dyDescent="0.25">
      <c r="G112">
        <v>10105</v>
      </c>
      <c r="H112" s="2">
        <v>42282.884259259263</v>
      </c>
      <c r="I112" t="s">
        <v>7</v>
      </c>
      <c r="J112" t="s">
        <v>97</v>
      </c>
      <c r="K112" s="6">
        <v>32078.35</v>
      </c>
    </row>
    <row r="113" spans="7:11" x14ac:dyDescent="0.25">
      <c r="G113">
        <v>10106</v>
      </c>
      <c r="H113" s="2">
        <v>42297.378692129627</v>
      </c>
      <c r="I113" t="s">
        <v>52</v>
      </c>
      <c r="J113" t="s">
        <v>63</v>
      </c>
      <c r="K113" s="6">
        <v>93723.8</v>
      </c>
    </row>
    <row r="114" spans="7:11" x14ac:dyDescent="0.25">
      <c r="G114">
        <v>10107</v>
      </c>
      <c r="H114" s="2">
        <v>42019.933703703704</v>
      </c>
      <c r="I114" t="s">
        <v>23</v>
      </c>
      <c r="J114" t="s">
        <v>34</v>
      </c>
      <c r="K114" s="6">
        <v>27618.36</v>
      </c>
    </row>
    <row r="115" spans="7:11" x14ac:dyDescent="0.25">
      <c r="G115">
        <v>10108</v>
      </c>
      <c r="H115" s="2">
        <v>42025.980162037034</v>
      </c>
      <c r="I115" t="s">
        <v>66</v>
      </c>
      <c r="J115" t="s">
        <v>116</v>
      </c>
      <c r="K115" s="6">
        <v>77281.13</v>
      </c>
    </row>
    <row r="116" spans="7:11" x14ac:dyDescent="0.25">
      <c r="G116">
        <v>10109</v>
      </c>
      <c r="H116" s="2">
        <v>42165.922800925924</v>
      </c>
      <c r="I116" t="s">
        <v>23</v>
      </c>
      <c r="J116" t="s">
        <v>72</v>
      </c>
      <c r="K116" s="6">
        <v>17774.830000000002</v>
      </c>
    </row>
    <row r="117" spans="7:11" x14ac:dyDescent="0.25">
      <c r="G117">
        <v>10110</v>
      </c>
      <c r="H117" s="2">
        <v>42345.608715277776</v>
      </c>
      <c r="I117" t="s">
        <v>15</v>
      </c>
      <c r="J117" t="s">
        <v>58</v>
      </c>
      <c r="K117" s="6">
        <v>87790.58</v>
      </c>
    </row>
    <row r="118" spans="7:11" x14ac:dyDescent="0.25">
      <c r="G118">
        <v>10111</v>
      </c>
      <c r="H118" s="2">
        <v>42365.077175925922</v>
      </c>
      <c r="I118" t="s">
        <v>20</v>
      </c>
      <c r="J118" t="s">
        <v>117</v>
      </c>
      <c r="K118" s="6">
        <v>84385.63</v>
      </c>
    </row>
    <row r="119" spans="7:11" x14ac:dyDescent="0.25">
      <c r="G119">
        <v>10112</v>
      </c>
      <c r="H119" s="2">
        <v>42046.952465277776</v>
      </c>
      <c r="I119" t="s">
        <v>15</v>
      </c>
      <c r="J119" t="s">
        <v>118</v>
      </c>
      <c r="K119" s="6">
        <v>28092.37</v>
      </c>
    </row>
    <row r="120" spans="7:11" x14ac:dyDescent="0.25">
      <c r="G120">
        <v>10113</v>
      </c>
      <c r="H120" s="2">
        <v>42332.710358796299</v>
      </c>
      <c r="I120" t="s">
        <v>66</v>
      </c>
      <c r="J120" t="s">
        <v>119</v>
      </c>
      <c r="K120" s="6">
        <v>67253.98</v>
      </c>
    </row>
    <row r="121" spans="7:11" x14ac:dyDescent="0.25">
      <c r="G121">
        <v>10114</v>
      </c>
      <c r="H121" s="2">
        <v>42037.872615740744</v>
      </c>
      <c r="I121" t="s">
        <v>11</v>
      </c>
      <c r="J121" t="s">
        <v>21</v>
      </c>
      <c r="K121" s="6">
        <v>88290.44</v>
      </c>
    </row>
    <row r="122" spans="7:11" x14ac:dyDescent="0.25">
      <c r="G122">
        <v>10115</v>
      </c>
      <c r="H122" s="2">
        <v>42348.927430555559</v>
      </c>
      <c r="I122" t="s">
        <v>29</v>
      </c>
      <c r="J122" t="s">
        <v>78</v>
      </c>
      <c r="K122" s="6">
        <v>55549.87</v>
      </c>
    </row>
    <row r="123" spans="7:11" x14ac:dyDescent="0.25">
      <c r="G123">
        <v>10116</v>
      </c>
      <c r="H123" s="2">
        <v>42206.706377314818</v>
      </c>
      <c r="I123" t="s">
        <v>61</v>
      </c>
      <c r="J123" t="s">
        <v>120</v>
      </c>
      <c r="K123" s="6">
        <v>18071.060000000001</v>
      </c>
    </row>
    <row r="124" spans="7:11" x14ac:dyDescent="0.25">
      <c r="G124">
        <v>10117</v>
      </c>
      <c r="H124" s="2">
        <v>42233.145324074074</v>
      </c>
      <c r="I124" t="s">
        <v>17</v>
      </c>
      <c r="J124" t="s">
        <v>121</v>
      </c>
      <c r="K124" s="6">
        <v>65069.68</v>
      </c>
    </row>
    <row r="125" spans="7:11" x14ac:dyDescent="0.25">
      <c r="G125">
        <v>10118</v>
      </c>
      <c r="H125" s="2">
        <v>42227.479641203703</v>
      </c>
      <c r="I125" t="s">
        <v>29</v>
      </c>
      <c r="J125" t="s">
        <v>122</v>
      </c>
      <c r="K125" s="6">
        <v>70585.06</v>
      </c>
    </row>
    <row r="126" spans="7:11" x14ac:dyDescent="0.25">
      <c r="G126">
        <v>10119</v>
      </c>
      <c r="H126" s="2">
        <v>42326.942256944443</v>
      </c>
      <c r="I126" t="s">
        <v>11</v>
      </c>
      <c r="J126" t="s">
        <v>123</v>
      </c>
      <c r="K126" s="6">
        <v>75965.960000000006</v>
      </c>
    </row>
    <row r="127" spans="7:11" x14ac:dyDescent="0.25">
      <c r="G127">
        <v>10120</v>
      </c>
      <c r="H127" s="2">
        <v>42144.780810185184</v>
      </c>
      <c r="I127" t="s">
        <v>52</v>
      </c>
      <c r="J127" t="s">
        <v>124</v>
      </c>
      <c r="K127" s="6">
        <v>36787.279999999999</v>
      </c>
    </row>
    <row r="128" spans="7:11" x14ac:dyDescent="0.25">
      <c r="G128">
        <v>10121</v>
      </c>
      <c r="H128" s="2">
        <v>42323.21603009259</v>
      </c>
      <c r="I128" t="s">
        <v>45</v>
      </c>
      <c r="J128" t="s">
        <v>125</v>
      </c>
      <c r="K128" s="6">
        <v>44903.63</v>
      </c>
    </row>
    <row r="129" spans="7:11" x14ac:dyDescent="0.25">
      <c r="G129">
        <v>10122</v>
      </c>
      <c r="H129" s="2">
        <v>42128.832083333335</v>
      </c>
      <c r="I129" t="s">
        <v>52</v>
      </c>
      <c r="J129" t="s">
        <v>126</v>
      </c>
      <c r="K129" s="6">
        <v>24909.38</v>
      </c>
    </row>
    <row r="130" spans="7:11" x14ac:dyDescent="0.25">
      <c r="G130">
        <v>10123</v>
      </c>
      <c r="H130" s="2">
        <v>42006.784166666665</v>
      </c>
      <c r="I130" t="s">
        <v>5</v>
      </c>
      <c r="J130" t="s">
        <v>127</v>
      </c>
      <c r="K130" s="6">
        <v>97097.4</v>
      </c>
    </row>
    <row r="131" spans="7:11" x14ac:dyDescent="0.25">
      <c r="G131">
        <v>10124</v>
      </c>
      <c r="H131" s="2">
        <v>42129.010995370372</v>
      </c>
      <c r="I131" t="s">
        <v>38</v>
      </c>
      <c r="J131" t="s">
        <v>128</v>
      </c>
      <c r="K131" s="6">
        <v>93374.36</v>
      </c>
    </row>
    <row r="132" spans="7:11" x14ac:dyDescent="0.25">
      <c r="G132">
        <v>10125</v>
      </c>
      <c r="H132" s="2">
        <v>42290.804155092592</v>
      </c>
      <c r="I132" t="s">
        <v>9</v>
      </c>
      <c r="J132" t="s">
        <v>129</v>
      </c>
      <c r="K132" s="6">
        <v>19257.3</v>
      </c>
    </row>
    <row r="133" spans="7:11" x14ac:dyDescent="0.25">
      <c r="G133">
        <v>10126</v>
      </c>
      <c r="H133" s="2">
        <v>42276.449837962966</v>
      </c>
      <c r="I133" t="s">
        <v>9</v>
      </c>
      <c r="J133" t="s">
        <v>130</v>
      </c>
      <c r="K133" s="6">
        <v>94083.75</v>
      </c>
    </row>
    <row r="134" spans="7:11" x14ac:dyDescent="0.25">
      <c r="G134">
        <v>10127</v>
      </c>
      <c r="H134" s="2">
        <v>42339.974895833337</v>
      </c>
      <c r="I134" t="s">
        <v>45</v>
      </c>
      <c r="J134" t="s">
        <v>131</v>
      </c>
      <c r="K134" s="6">
        <v>44405.43</v>
      </c>
    </row>
    <row r="135" spans="7:11" x14ac:dyDescent="0.25">
      <c r="G135">
        <v>10128</v>
      </c>
      <c r="H135" s="2">
        <v>42145.642256944448</v>
      </c>
      <c r="I135" t="s">
        <v>45</v>
      </c>
      <c r="J135" t="s">
        <v>132</v>
      </c>
      <c r="K135" s="6">
        <v>98992.86</v>
      </c>
    </row>
    <row r="136" spans="7:11" x14ac:dyDescent="0.25">
      <c r="G136">
        <v>10129</v>
      </c>
      <c r="H136" s="2">
        <v>42056.562337962961</v>
      </c>
      <c r="I136" t="s">
        <v>17</v>
      </c>
      <c r="J136" t="s">
        <v>14</v>
      </c>
      <c r="K136" s="6">
        <v>60433.2</v>
      </c>
    </row>
    <row r="137" spans="7:11" x14ac:dyDescent="0.25">
      <c r="G137">
        <v>10130</v>
      </c>
      <c r="H137" s="2">
        <v>42284.983263888891</v>
      </c>
      <c r="I137" t="s">
        <v>35</v>
      </c>
      <c r="J137" t="s">
        <v>133</v>
      </c>
      <c r="K137" s="6">
        <v>18503.77</v>
      </c>
    </row>
    <row r="138" spans="7:11" x14ac:dyDescent="0.25">
      <c r="G138">
        <v>10131</v>
      </c>
      <c r="H138" s="2">
        <v>42039.070706018516</v>
      </c>
      <c r="I138" t="s">
        <v>35</v>
      </c>
      <c r="J138" t="s">
        <v>134</v>
      </c>
      <c r="K138" s="6">
        <v>15500.92</v>
      </c>
    </row>
    <row r="139" spans="7:11" x14ac:dyDescent="0.25">
      <c r="G139">
        <v>10132</v>
      </c>
      <c r="H139" s="2">
        <v>42358.32644675926</v>
      </c>
      <c r="I139" t="s">
        <v>61</v>
      </c>
      <c r="J139" t="s">
        <v>46</v>
      </c>
      <c r="K139" s="6">
        <v>52100.83</v>
      </c>
    </row>
    <row r="140" spans="7:11" x14ac:dyDescent="0.25">
      <c r="G140">
        <v>10133</v>
      </c>
      <c r="H140" s="2">
        <v>42062.985335648147</v>
      </c>
      <c r="I140" t="s">
        <v>61</v>
      </c>
      <c r="J140" t="s">
        <v>94</v>
      </c>
      <c r="K140" s="6">
        <v>90530.6</v>
      </c>
    </row>
    <row r="141" spans="7:11" x14ac:dyDescent="0.25">
      <c r="G141">
        <v>10134</v>
      </c>
      <c r="H141" s="2">
        <v>42141.296354166669</v>
      </c>
      <c r="I141" t="s">
        <v>52</v>
      </c>
      <c r="J141" t="s">
        <v>135</v>
      </c>
      <c r="K141" s="6">
        <v>21605.24</v>
      </c>
    </row>
    <row r="142" spans="7:11" x14ac:dyDescent="0.25">
      <c r="G142">
        <v>10135</v>
      </c>
      <c r="H142" s="2">
        <v>42087.552048611113</v>
      </c>
      <c r="I142" t="s">
        <v>26</v>
      </c>
      <c r="J142" t="s">
        <v>80</v>
      </c>
      <c r="K142" s="6">
        <v>14274.37</v>
      </c>
    </row>
    <row r="143" spans="7:11" x14ac:dyDescent="0.25">
      <c r="G143">
        <v>10136</v>
      </c>
      <c r="H143" s="2">
        <v>42037.802083333336</v>
      </c>
      <c r="I143" t="s">
        <v>66</v>
      </c>
      <c r="J143" t="s">
        <v>136</v>
      </c>
      <c r="K143" s="6">
        <v>79283.81</v>
      </c>
    </row>
    <row r="144" spans="7:11" x14ac:dyDescent="0.25">
      <c r="G144">
        <v>10137</v>
      </c>
      <c r="H144" s="2">
        <v>42208.430763888886</v>
      </c>
      <c r="I144" t="s">
        <v>7</v>
      </c>
      <c r="J144" t="s">
        <v>8</v>
      </c>
      <c r="K144" s="6">
        <v>45767.38</v>
      </c>
    </row>
    <row r="145" spans="7:11" x14ac:dyDescent="0.25">
      <c r="G145">
        <v>10138</v>
      </c>
      <c r="H145" s="2">
        <v>42146.975810185184</v>
      </c>
      <c r="I145" t="s">
        <v>66</v>
      </c>
      <c r="J145" t="s">
        <v>137</v>
      </c>
      <c r="K145" s="6">
        <v>82266.559999999998</v>
      </c>
    </row>
    <row r="146" spans="7:11" x14ac:dyDescent="0.25">
      <c r="G146">
        <v>10139</v>
      </c>
      <c r="H146" s="2">
        <v>42069.499641203707</v>
      </c>
      <c r="I146" t="s">
        <v>35</v>
      </c>
      <c r="J146" t="s">
        <v>138</v>
      </c>
      <c r="K146" s="6">
        <v>80637.320000000007</v>
      </c>
    </row>
    <row r="147" spans="7:11" x14ac:dyDescent="0.25">
      <c r="G147">
        <v>10140</v>
      </c>
      <c r="H147" s="2">
        <v>42117.169525462959</v>
      </c>
      <c r="I147" t="s">
        <v>5</v>
      </c>
      <c r="J147" t="s">
        <v>139</v>
      </c>
      <c r="K147" s="6">
        <v>40468.44</v>
      </c>
    </row>
    <row r="148" spans="7:11" x14ac:dyDescent="0.25">
      <c r="G148">
        <v>10141</v>
      </c>
      <c r="H148" s="2">
        <v>42107.288773148146</v>
      </c>
      <c r="I148" t="s">
        <v>61</v>
      </c>
      <c r="J148" t="s">
        <v>140</v>
      </c>
      <c r="K148" s="6">
        <v>91562.54</v>
      </c>
    </row>
    <row r="149" spans="7:11" x14ac:dyDescent="0.25">
      <c r="G149">
        <v>10142</v>
      </c>
      <c r="H149" s="2">
        <v>42028.034189814818</v>
      </c>
      <c r="I149" t="s">
        <v>26</v>
      </c>
      <c r="J149" t="s">
        <v>138</v>
      </c>
      <c r="K149" s="6">
        <v>82688.86</v>
      </c>
    </row>
    <row r="150" spans="7:11" x14ac:dyDescent="0.25">
      <c r="G150">
        <v>10143</v>
      </c>
      <c r="H150" s="2">
        <v>42136.310787037037</v>
      </c>
      <c r="I150" t="s">
        <v>61</v>
      </c>
      <c r="J150" t="s">
        <v>141</v>
      </c>
      <c r="K150" s="6">
        <v>43881.33</v>
      </c>
    </row>
    <row r="151" spans="7:11" x14ac:dyDescent="0.25">
      <c r="G151">
        <v>10144</v>
      </c>
      <c r="H151" s="2">
        <v>42054.364849537036</v>
      </c>
      <c r="I151" t="s">
        <v>52</v>
      </c>
      <c r="J151" t="s">
        <v>10</v>
      </c>
      <c r="K151" s="6">
        <v>59810.34</v>
      </c>
    </row>
    <row r="152" spans="7:11" x14ac:dyDescent="0.25">
      <c r="G152">
        <v>10145</v>
      </c>
      <c r="H152" s="2">
        <v>42271.113449074073</v>
      </c>
      <c r="I152" t="s">
        <v>26</v>
      </c>
      <c r="J152" t="s">
        <v>142</v>
      </c>
      <c r="K152" s="6">
        <v>26638.85</v>
      </c>
    </row>
    <row r="153" spans="7:11" x14ac:dyDescent="0.25">
      <c r="G153">
        <v>10146</v>
      </c>
      <c r="H153" s="2">
        <v>42067.472546296296</v>
      </c>
      <c r="I153" t="s">
        <v>66</v>
      </c>
      <c r="J153" t="s">
        <v>143</v>
      </c>
      <c r="K153" s="6">
        <v>81927.45</v>
      </c>
    </row>
    <row r="154" spans="7:11" x14ac:dyDescent="0.25">
      <c r="G154">
        <v>10147</v>
      </c>
      <c r="H154" s="2">
        <v>42017.940694444442</v>
      </c>
      <c r="I154" t="s">
        <v>35</v>
      </c>
      <c r="J154" t="s">
        <v>100</v>
      </c>
      <c r="K154" s="6">
        <v>92259.1</v>
      </c>
    </row>
    <row r="155" spans="7:11" x14ac:dyDescent="0.25">
      <c r="G155">
        <v>10148</v>
      </c>
      <c r="H155" s="2">
        <v>42130.316550925927</v>
      </c>
      <c r="I155" t="s">
        <v>38</v>
      </c>
      <c r="J155" t="s">
        <v>144</v>
      </c>
      <c r="K155" s="6">
        <v>23598.65</v>
      </c>
    </row>
    <row r="156" spans="7:11" x14ac:dyDescent="0.25">
      <c r="G156">
        <v>10149</v>
      </c>
      <c r="H156" s="2">
        <v>42351.664918981478</v>
      </c>
      <c r="I156" t="s">
        <v>26</v>
      </c>
      <c r="J156" t="s">
        <v>74</v>
      </c>
      <c r="K156" s="6">
        <v>88795.14</v>
      </c>
    </row>
    <row r="157" spans="7:11" x14ac:dyDescent="0.25">
      <c r="G157">
        <v>10150</v>
      </c>
      <c r="H157" s="2">
        <v>42162.050925925927</v>
      </c>
      <c r="I157" t="s">
        <v>7</v>
      </c>
      <c r="J157" t="s">
        <v>145</v>
      </c>
      <c r="K157" s="6">
        <v>66867.55</v>
      </c>
    </row>
    <row r="158" spans="7:11" x14ac:dyDescent="0.25">
      <c r="G158">
        <v>10151</v>
      </c>
      <c r="H158" s="2">
        <v>42137.294282407405</v>
      </c>
      <c r="I158" t="s">
        <v>29</v>
      </c>
      <c r="J158" t="s">
        <v>8</v>
      </c>
      <c r="K158" s="6">
        <v>57099.57</v>
      </c>
    </row>
    <row r="159" spans="7:11" x14ac:dyDescent="0.25">
      <c r="G159">
        <v>10152</v>
      </c>
      <c r="H159" s="2">
        <v>42291.441041666665</v>
      </c>
      <c r="I159" t="s">
        <v>9</v>
      </c>
      <c r="J159" t="s">
        <v>33</v>
      </c>
      <c r="K159" s="6">
        <v>79702.2</v>
      </c>
    </row>
    <row r="160" spans="7:11" x14ac:dyDescent="0.25">
      <c r="G160">
        <v>10153</v>
      </c>
      <c r="H160" s="2">
        <v>42158.099675925929</v>
      </c>
      <c r="I160" t="s">
        <v>45</v>
      </c>
      <c r="J160" t="s">
        <v>146</v>
      </c>
      <c r="K160" s="6">
        <v>44719.88</v>
      </c>
    </row>
    <row r="161" spans="7:11" x14ac:dyDescent="0.25">
      <c r="G161">
        <v>10154</v>
      </c>
      <c r="H161" s="2">
        <v>42321.933981481481</v>
      </c>
      <c r="I161" t="s">
        <v>13</v>
      </c>
      <c r="J161" t="s">
        <v>138</v>
      </c>
      <c r="K161" s="6">
        <v>71377.55</v>
      </c>
    </row>
    <row r="162" spans="7:11" x14ac:dyDescent="0.25">
      <c r="G162">
        <v>10155</v>
      </c>
      <c r="H162" s="2">
        <v>42044.270624999997</v>
      </c>
      <c r="I162" t="s">
        <v>35</v>
      </c>
      <c r="J162" t="s">
        <v>147</v>
      </c>
      <c r="K162" s="6">
        <v>46925.72</v>
      </c>
    </row>
    <row r="163" spans="7:11" x14ac:dyDescent="0.25">
      <c r="G163">
        <v>10156</v>
      </c>
      <c r="H163" s="2">
        <v>42090.084305555552</v>
      </c>
      <c r="I163" t="s">
        <v>23</v>
      </c>
      <c r="J163" t="s">
        <v>148</v>
      </c>
      <c r="K163" s="6">
        <v>73189.399999999994</v>
      </c>
    </row>
    <row r="164" spans="7:11" x14ac:dyDescent="0.25">
      <c r="G164">
        <v>10157</v>
      </c>
      <c r="H164" s="2">
        <v>42351.063449074078</v>
      </c>
      <c r="I164" t="s">
        <v>9</v>
      </c>
      <c r="J164" t="s">
        <v>149</v>
      </c>
      <c r="K164" s="6">
        <v>99574.98</v>
      </c>
    </row>
    <row r="165" spans="7:11" x14ac:dyDescent="0.25">
      <c r="G165">
        <v>10158</v>
      </c>
      <c r="H165" s="2">
        <v>42361.803738425922</v>
      </c>
      <c r="I165" t="s">
        <v>5</v>
      </c>
      <c r="J165" t="s">
        <v>150</v>
      </c>
      <c r="K165" s="6">
        <v>87402.01</v>
      </c>
    </row>
    <row r="166" spans="7:11" x14ac:dyDescent="0.25">
      <c r="G166">
        <v>10159</v>
      </c>
      <c r="H166" s="2">
        <v>42339.435486111113</v>
      </c>
      <c r="I166" t="s">
        <v>26</v>
      </c>
      <c r="J166" t="s">
        <v>124</v>
      </c>
      <c r="K166" s="6">
        <v>19841.189999999999</v>
      </c>
    </row>
    <row r="167" spans="7:11" x14ac:dyDescent="0.25">
      <c r="G167">
        <v>10160</v>
      </c>
      <c r="H167" s="2">
        <v>42277.457557870373</v>
      </c>
      <c r="I167" t="s">
        <v>26</v>
      </c>
      <c r="J167" t="s">
        <v>133</v>
      </c>
      <c r="K167" s="6">
        <v>4609.13</v>
      </c>
    </row>
    <row r="168" spans="7:11" x14ac:dyDescent="0.25">
      <c r="G168">
        <v>10161</v>
      </c>
      <c r="H168" s="2">
        <v>42179.616527777776</v>
      </c>
      <c r="I168" t="s">
        <v>29</v>
      </c>
      <c r="J168" t="s">
        <v>73</v>
      </c>
      <c r="K168" s="6">
        <v>78992.45</v>
      </c>
    </row>
    <row r="169" spans="7:11" x14ac:dyDescent="0.25">
      <c r="G169">
        <v>10162</v>
      </c>
      <c r="H169" s="2">
        <v>42274.562222222223</v>
      </c>
      <c r="I169" t="s">
        <v>52</v>
      </c>
      <c r="J169" t="s">
        <v>69</v>
      </c>
      <c r="K169" s="6">
        <v>18867.919999999998</v>
      </c>
    </row>
    <row r="170" spans="7:11" x14ac:dyDescent="0.25">
      <c r="G170">
        <v>10163</v>
      </c>
      <c r="H170" s="2">
        <v>42277.311550925922</v>
      </c>
      <c r="I170" t="s">
        <v>38</v>
      </c>
      <c r="J170" t="s">
        <v>34</v>
      </c>
      <c r="K170" s="6">
        <v>89616.8</v>
      </c>
    </row>
    <row r="171" spans="7:11" x14ac:dyDescent="0.25">
      <c r="G171">
        <v>10164</v>
      </c>
      <c r="H171" s="2">
        <v>42324.313935185186</v>
      </c>
      <c r="I171" t="s">
        <v>9</v>
      </c>
      <c r="J171" t="s">
        <v>151</v>
      </c>
      <c r="K171" s="6">
        <v>98745</v>
      </c>
    </row>
    <row r="172" spans="7:11" x14ac:dyDescent="0.25">
      <c r="G172">
        <v>10165</v>
      </c>
      <c r="H172" s="2">
        <v>42111.629131944443</v>
      </c>
      <c r="I172" t="s">
        <v>20</v>
      </c>
      <c r="J172" t="s">
        <v>152</v>
      </c>
      <c r="K172" s="6">
        <v>87702.65</v>
      </c>
    </row>
    <row r="173" spans="7:11" x14ac:dyDescent="0.25">
      <c r="G173">
        <v>10166</v>
      </c>
      <c r="H173" s="2">
        <v>42014.671851851854</v>
      </c>
      <c r="I173" t="s">
        <v>15</v>
      </c>
      <c r="J173" t="s">
        <v>153</v>
      </c>
      <c r="K173" s="6">
        <v>9953.73</v>
      </c>
    </row>
    <row r="174" spans="7:11" x14ac:dyDescent="0.25">
      <c r="G174">
        <v>10167</v>
      </c>
      <c r="H174" s="2">
        <v>42309.72383101852</v>
      </c>
      <c r="I174" t="s">
        <v>7</v>
      </c>
      <c r="J174" t="s">
        <v>12</v>
      </c>
      <c r="K174" s="6">
        <v>34394.47</v>
      </c>
    </row>
    <row r="175" spans="7:11" x14ac:dyDescent="0.25">
      <c r="G175">
        <v>10168</v>
      </c>
      <c r="H175" s="2">
        <v>42278.423321759263</v>
      </c>
      <c r="I175" t="s">
        <v>7</v>
      </c>
      <c r="J175" t="s">
        <v>67</v>
      </c>
      <c r="K175" s="6">
        <v>44224.53</v>
      </c>
    </row>
    <row r="176" spans="7:11" x14ac:dyDescent="0.25">
      <c r="G176">
        <v>10169</v>
      </c>
      <c r="H176" s="2">
        <v>42053.289826388886</v>
      </c>
      <c r="I176" t="s">
        <v>29</v>
      </c>
      <c r="J176" t="s">
        <v>65</v>
      </c>
      <c r="K176" s="6">
        <v>13227.97</v>
      </c>
    </row>
    <row r="177" spans="7:11" x14ac:dyDescent="0.25">
      <c r="G177">
        <v>10170</v>
      </c>
      <c r="H177" s="2">
        <v>42205.134687500002</v>
      </c>
      <c r="I177" t="s">
        <v>13</v>
      </c>
      <c r="J177" t="s">
        <v>24</v>
      </c>
      <c r="K177" s="6">
        <v>3653.83</v>
      </c>
    </row>
    <row r="178" spans="7:11" x14ac:dyDescent="0.25">
      <c r="G178">
        <v>10171</v>
      </c>
      <c r="H178" s="2">
        <v>42235.853136574071</v>
      </c>
      <c r="I178" t="s">
        <v>20</v>
      </c>
      <c r="J178" t="s">
        <v>154</v>
      </c>
      <c r="K178" s="6">
        <v>98239.09</v>
      </c>
    </row>
    <row r="179" spans="7:11" x14ac:dyDescent="0.25">
      <c r="G179">
        <v>10172</v>
      </c>
      <c r="H179" s="2">
        <v>42168.68167824074</v>
      </c>
      <c r="I179" t="s">
        <v>5</v>
      </c>
      <c r="J179" t="s">
        <v>155</v>
      </c>
      <c r="K179" s="6">
        <v>28037.18</v>
      </c>
    </row>
    <row r="180" spans="7:11" x14ac:dyDescent="0.25">
      <c r="G180">
        <v>10173</v>
      </c>
      <c r="H180" s="2">
        <v>42171.761307870373</v>
      </c>
      <c r="I180" t="s">
        <v>5</v>
      </c>
      <c r="J180" t="s">
        <v>80</v>
      </c>
      <c r="K180" s="6">
        <v>88155.96</v>
      </c>
    </row>
    <row r="181" spans="7:11" x14ac:dyDescent="0.25">
      <c r="G181">
        <v>10174</v>
      </c>
      <c r="H181" s="2">
        <v>42256.295613425929</v>
      </c>
      <c r="I181" t="s">
        <v>29</v>
      </c>
      <c r="J181" t="s">
        <v>115</v>
      </c>
      <c r="K181" s="6">
        <v>57506.07</v>
      </c>
    </row>
    <row r="182" spans="7:11" x14ac:dyDescent="0.25">
      <c r="G182">
        <v>10175</v>
      </c>
      <c r="H182" s="2">
        <v>42012.030844907407</v>
      </c>
      <c r="I182" t="s">
        <v>45</v>
      </c>
      <c r="J182" t="s">
        <v>156</v>
      </c>
      <c r="K182" s="6">
        <v>78980.649999999994</v>
      </c>
    </row>
    <row r="183" spans="7:11" x14ac:dyDescent="0.25">
      <c r="G183">
        <v>10176</v>
      </c>
      <c r="H183" s="2">
        <v>42364.742118055554</v>
      </c>
      <c r="I183" t="s">
        <v>26</v>
      </c>
      <c r="J183" t="s">
        <v>157</v>
      </c>
      <c r="K183" s="6">
        <v>86106.63</v>
      </c>
    </row>
    <row r="184" spans="7:11" x14ac:dyDescent="0.25">
      <c r="G184">
        <v>10177</v>
      </c>
      <c r="H184" s="2">
        <v>42357.362083333333</v>
      </c>
      <c r="I184" t="s">
        <v>20</v>
      </c>
      <c r="J184" t="s">
        <v>158</v>
      </c>
      <c r="K184" s="6">
        <v>73090.58</v>
      </c>
    </row>
    <row r="185" spans="7:11" x14ac:dyDescent="0.25">
      <c r="G185">
        <v>10178</v>
      </c>
      <c r="H185" s="2">
        <v>42123.773877314816</v>
      </c>
      <c r="I185" t="s">
        <v>40</v>
      </c>
      <c r="J185" t="s">
        <v>159</v>
      </c>
      <c r="K185" s="6">
        <v>40496.089999999997</v>
      </c>
    </row>
    <row r="186" spans="7:11" x14ac:dyDescent="0.25">
      <c r="G186">
        <v>10179</v>
      </c>
      <c r="H186" s="2">
        <v>42083.867523148147</v>
      </c>
      <c r="I186" t="s">
        <v>23</v>
      </c>
      <c r="J186" t="s">
        <v>160</v>
      </c>
      <c r="K186" s="6">
        <v>95430.8</v>
      </c>
    </row>
    <row r="187" spans="7:11" x14ac:dyDescent="0.25">
      <c r="G187">
        <v>10180</v>
      </c>
      <c r="H187" s="2">
        <v>42063.014884259261</v>
      </c>
      <c r="I187" t="s">
        <v>29</v>
      </c>
      <c r="J187" t="s">
        <v>161</v>
      </c>
      <c r="K187" s="6">
        <v>32740.46</v>
      </c>
    </row>
    <row r="188" spans="7:11" x14ac:dyDescent="0.25">
      <c r="G188">
        <v>10181</v>
      </c>
      <c r="H188" s="2">
        <v>42207.56113425926</v>
      </c>
      <c r="I188" t="s">
        <v>11</v>
      </c>
      <c r="J188" t="s">
        <v>162</v>
      </c>
      <c r="K188" s="6">
        <v>69232.63</v>
      </c>
    </row>
    <row r="189" spans="7:11" x14ac:dyDescent="0.25">
      <c r="G189">
        <v>10182</v>
      </c>
      <c r="H189" s="2">
        <v>42322.786574074074</v>
      </c>
      <c r="I189" t="s">
        <v>23</v>
      </c>
      <c r="J189" t="s">
        <v>103</v>
      </c>
      <c r="K189" s="6">
        <v>6833.71</v>
      </c>
    </row>
    <row r="190" spans="7:11" x14ac:dyDescent="0.25">
      <c r="G190">
        <v>10183</v>
      </c>
      <c r="H190" s="2">
        <v>42160.836041666669</v>
      </c>
      <c r="I190" t="s">
        <v>5</v>
      </c>
      <c r="J190" t="s">
        <v>163</v>
      </c>
      <c r="K190" s="6">
        <v>99604.64</v>
      </c>
    </row>
    <row r="191" spans="7:11" x14ac:dyDescent="0.25">
      <c r="G191">
        <v>10184</v>
      </c>
      <c r="H191" s="2">
        <v>42172.350162037037</v>
      </c>
      <c r="I191" t="s">
        <v>66</v>
      </c>
      <c r="J191" t="s">
        <v>152</v>
      </c>
      <c r="K191" s="6">
        <v>59905</v>
      </c>
    </row>
    <row r="192" spans="7:11" x14ac:dyDescent="0.25">
      <c r="G192">
        <v>10185</v>
      </c>
      <c r="H192" s="2">
        <v>42151.985185185185</v>
      </c>
      <c r="I192" t="s">
        <v>35</v>
      </c>
      <c r="J192" t="s">
        <v>164</v>
      </c>
      <c r="K192" s="6">
        <v>20315.599999999999</v>
      </c>
    </row>
    <row r="193" spans="7:11" x14ac:dyDescent="0.25">
      <c r="G193">
        <v>10186</v>
      </c>
      <c r="H193" s="2">
        <v>42256.632071759261</v>
      </c>
      <c r="I193" t="s">
        <v>20</v>
      </c>
      <c r="J193" t="s">
        <v>165</v>
      </c>
      <c r="K193" s="6">
        <v>73228.59</v>
      </c>
    </row>
    <row r="194" spans="7:11" x14ac:dyDescent="0.25">
      <c r="G194">
        <v>10187</v>
      </c>
      <c r="H194" s="2">
        <v>42311.420960648145</v>
      </c>
      <c r="I194" t="s">
        <v>20</v>
      </c>
      <c r="J194" t="s">
        <v>166</v>
      </c>
      <c r="K194" s="6">
        <v>19919.45</v>
      </c>
    </row>
    <row r="195" spans="7:11" x14ac:dyDescent="0.25">
      <c r="G195">
        <v>10188</v>
      </c>
      <c r="H195" s="2">
        <v>42361.497071759259</v>
      </c>
      <c r="I195" t="s">
        <v>15</v>
      </c>
      <c r="J195" t="s">
        <v>167</v>
      </c>
      <c r="K195" s="6">
        <v>47430.99</v>
      </c>
    </row>
    <row r="196" spans="7:11" x14ac:dyDescent="0.25">
      <c r="G196">
        <v>10189</v>
      </c>
      <c r="H196" s="2">
        <v>42333.170324074075</v>
      </c>
      <c r="I196" t="s">
        <v>5</v>
      </c>
      <c r="J196" t="s">
        <v>164</v>
      </c>
      <c r="K196" s="6">
        <v>40287.870000000003</v>
      </c>
    </row>
    <row r="197" spans="7:11" x14ac:dyDescent="0.25">
      <c r="G197">
        <v>10190</v>
      </c>
      <c r="H197" s="2">
        <v>42005.96402777778</v>
      </c>
      <c r="I197" t="s">
        <v>40</v>
      </c>
      <c r="J197" t="s">
        <v>122</v>
      </c>
      <c r="K197" s="6">
        <v>86129.63</v>
      </c>
    </row>
    <row r="198" spans="7:11" x14ac:dyDescent="0.25">
      <c r="G198">
        <v>10191</v>
      </c>
      <c r="H198" s="2">
        <v>42354.061157407406</v>
      </c>
      <c r="I198" t="s">
        <v>26</v>
      </c>
      <c r="J198" t="s">
        <v>168</v>
      </c>
      <c r="K198" s="6">
        <v>51398.98</v>
      </c>
    </row>
    <row r="199" spans="7:11" x14ac:dyDescent="0.25">
      <c r="G199">
        <v>10192</v>
      </c>
      <c r="H199" s="2">
        <v>42062.26358796296</v>
      </c>
      <c r="I199" t="s">
        <v>38</v>
      </c>
      <c r="J199" t="s">
        <v>169</v>
      </c>
      <c r="K199" s="6">
        <v>93942.7</v>
      </c>
    </row>
    <row r="200" spans="7:11" x14ac:dyDescent="0.25">
      <c r="G200">
        <v>10193</v>
      </c>
      <c r="H200" s="2">
        <v>42200.719976851855</v>
      </c>
      <c r="I200" t="s">
        <v>61</v>
      </c>
      <c r="J200" t="s">
        <v>170</v>
      </c>
      <c r="K200" s="6">
        <v>57744.91</v>
      </c>
    </row>
    <row r="201" spans="7:11" x14ac:dyDescent="0.25">
      <c r="G201">
        <v>10194</v>
      </c>
      <c r="H201" s="2">
        <v>42264.27140046296</v>
      </c>
      <c r="I201" t="s">
        <v>40</v>
      </c>
      <c r="J201" t="s">
        <v>81</v>
      </c>
      <c r="K201" s="6">
        <v>24068.81</v>
      </c>
    </row>
    <row r="202" spans="7:11" x14ac:dyDescent="0.25">
      <c r="G202">
        <v>10195</v>
      </c>
      <c r="H202" s="2">
        <v>42158.353344907409</v>
      </c>
      <c r="I202" t="s">
        <v>7</v>
      </c>
      <c r="J202" t="s">
        <v>31</v>
      </c>
      <c r="K202" s="6">
        <v>16817.849999999999</v>
      </c>
    </row>
    <row r="203" spans="7:11" x14ac:dyDescent="0.25">
      <c r="G203">
        <v>10196</v>
      </c>
      <c r="H203" s="2">
        <v>42206.888796296298</v>
      </c>
      <c r="I203" t="s">
        <v>66</v>
      </c>
      <c r="J203" t="s">
        <v>171</v>
      </c>
      <c r="K203" s="6">
        <v>3831</v>
      </c>
    </row>
    <row r="204" spans="7:11" x14ac:dyDescent="0.25">
      <c r="G204">
        <v>10197</v>
      </c>
      <c r="H204" s="2">
        <v>42074.874212962961</v>
      </c>
      <c r="I204" t="s">
        <v>29</v>
      </c>
      <c r="J204" t="s">
        <v>172</v>
      </c>
      <c r="K204" s="6">
        <v>29750.9</v>
      </c>
    </row>
    <row r="205" spans="7:11" x14ac:dyDescent="0.25">
      <c r="G205">
        <v>10198</v>
      </c>
      <c r="H205" s="2">
        <v>42281.239074074074</v>
      </c>
      <c r="I205" t="s">
        <v>13</v>
      </c>
      <c r="J205" t="s">
        <v>173</v>
      </c>
      <c r="K205" s="6">
        <v>6742.48</v>
      </c>
    </row>
    <row r="206" spans="7:11" x14ac:dyDescent="0.25">
      <c r="G206">
        <v>10199</v>
      </c>
      <c r="H206" s="2">
        <v>42030.84474537037</v>
      </c>
      <c r="I206" t="s">
        <v>17</v>
      </c>
      <c r="J206" t="s">
        <v>164</v>
      </c>
      <c r="K206" s="6">
        <v>99744.87</v>
      </c>
    </row>
    <row r="207" spans="7:11" x14ac:dyDescent="0.25">
      <c r="G207">
        <v>10200</v>
      </c>
      <c r="H207" s="2">
        <v>42342.320231481484</v>
      </c>
      <c r="I207" t="s">
        <v>40</v>
      </c>
      <c r="J207" t="s">
        <v>174</v>
      </c>
      <c r="K207" s="6">
        <v>63682.31</v>
      </c>
    </row>
    <row r="208" spans="7:11" x14ac:dyDescent="0.25">
      <c r="G208">
        <v>10201</v>
      </c>
      <c r="H208" s="2">
        <v>42101.101307870369</v>
      </c>
      <c r="I208" t="s">
        <v>9</v>
      </c>
      <c r="J208" t="s">
        <v>146</v>
      </c>
      <c r="K208" s="6">
        <v>5686.4</v>
      </c>
    </row>
    <row r="209" spans="7:11" x14ac:dyDescent="0.25">
      <c r="G209">
        <v>10202</v>
      </c>
      <c r="H209" s="2">
        <v>42080.640439814815</v>
      </c>
      <c r="I209" t="s">
        <v>17</v>
      </c>
      <c r="J209" t="s">
        <v>175</v>
      </c>
      <c r="K209" s="6">
        <v>13715.5</v>
      </c>
    </row>
    <row r="210" spans="7:11" x14ac:dyDescent="0.25">
      <c r="G210">
        <v>10203</v>
      </c>
      <c r="H210" s="2">
        <v>42317.394074074073</v>
      </c>
      <c r="I210" t="s">
        <v>35</v>
      </c>
      <c r="J210" t="s">
        <v>176</v>
      </c>
      <c r="K210" s="6">
        <v>85142.37</v>
      </c>
    </row>
    <row r="211" spans="7:11" x14ac:dyDescent="0.25">
      <c r="G211">
        <v>10204</v>
      </c>
      <c r="H211" s="2">
        <v>42320.52511574074</v>
      </c>
      <c r="I211" t="s">
        <v>20</v>
      </c>
      <c r="J211" t="s">
        <v>27</v>
      </c>
      <c r="K211" s="6">
        <v>64317.94</v>
      </c>
    </row>
    <row r="212" spans="7:11" x14ac:dyDescent="0.25">
      <c r="G212">
        <v>10205</v>
      </c>
      <c r="H212" s="2">
        <v>42137.448344907411</v>
      </c>
      <c r="I212" t="s">
        <v>45</v>
      </c>
      <c r="J212" t="s">
        <v>83</v>
      </c>
      <c r="K212" s="6">
        <v>59646.45</v>
      </c>
    </row>
    <row r="213" spans="7:11" x14ac:dyDescent="0.25">
      <c r="G213">
        <v>10206</v>
      </c>
      <c r="H213" s="2">
        <v>42331.425324074073</v>
      </c>
      <c r="I213" t="s">
        <v>29</v>
      </c>
      <c r="J213" t="s">
        <v>177</v>
      </c>
      <c r="K213" s="6">
        <v>35522.21</v>
      </c>
    </row>
    <row r="214" spans="7:11" x14ac:dyDescent="0.25">
      <c r="G214">
        <v>10207</v>
      </c>
      <c r="H214" s="2">
        <v>42211.965486111112</v>
      </c>
      <c r="I214" t="s">
        <v>52</v>
      </c>
      <c r="J214" t="s">
        <v>178</v>
      </c>
      <c r="K214" s="6">
        <v>49203.3</v>
      </c>
    </row>
    <row r="215" spans="7:11" x14ac:dyDescent="0.25">
      <c r="G215">
        <v>10208</v>
      </c>
      <c r="H215" s="2">
        <v>42170.725254629629</v>
      </c>
      <c r="I215" t="s">
        <v>61</v>
      </c>
      <c r="J215" t="s">
        <v>179</v>
      </c>
      <c r="K215" s="6">
        <v>49344.81</v>
      </c>
    </row>
    <row r="216" spans="7:11" x14ac:dyDescent="0.25">
      <c r="G216">
        <v>10209</v>
      </c>
      <c r="H216" s="2">
        <v>42309.134085648147</v>
      </c>
      <c r="I216" t="s">
        <v>7</v>
      </c>
      <c r="J216" t="s">
        <v>92</v>
      </c>
      <c r="K216" s="6">
        <v>47423.55</v>
      </c>
    </row>
    <row r="217" spans="7:11" x14ac:dyDescent="0.25">
      <c r="G217">
        <v>10210</v>
      </c>
      <c r="H217" s="2">
        <v>42186.803749999999</v>
      </c>
      <c r="I217" t="s">
        <v>52</v>
      </c>
      <c r="J217" t="s">
        <v>180</v>
      </c>
      <c r="K217" s="6">
        <v>6402.9</v>
      </c>
    </row>
    <row r="218" spans="7:11" x14ac:dyDescent="0.25">
      <c r="G218">
        <v>10211</v>
      </c>
      <c r="H218" s="2">
        <v>42261.528379629628</v>
      </c>
      <c r="I218" t="s">
        <v>11</v>
      </c>
      <c r="J218" t="s">
        <v>181</v>
      </c>
      <c r="K218" s="6">
        <v>80576.63</v>
      </c>
    </row>
    <row r="219" spans="7:11" x14ac:dyDescent="0.25">
      <c r="G219">
        <v>10212</v>
      </c>
      <c r="H219" s="2">
        <v>42220.998935185184</v>
      </c>
      <c r="I219" t="s">
        <v>23</v>
      </c>
      <c r="J219" t="s">
        <v>182</v>
      </c>
      <c r="K219" s="6">
        <v>41875.9</v>
      </c>
    </row>
    <row r="220" spans="7:11" x14ac:dyDescent="0.25">
      <c r="G220">
        <v>10213</v>
      </c>
      <c r="H220" s="2">
        <v>42300.559791666667</v>
      </c>
      <c r="I220" t="s">
        <v>35</v>
      </c>
      <c r="J220" t="s">
        <v>183</v>
      </c>
      <c r="K220" s="6">
        <v>79343.289999999994</v>
      </c>
    </row>
    <row r="221" spans="7:11" x14ac:dyDescent="0.25">
      <c r="G221">
        <v>10214</v>
      </c>
      <c r="H221" s="2">
        <v>42250.655798611115</v>
      </c>
      <c r="I221" t="s">
        <v>40</v>
      </c>
      <c r="J221" t="s">
        <v>184</v>
      </c>
      <c r="K221" s="6">
        <v>58990.99</v>
      </c>
    </row>
    <row r="222" spans="7:11" x14ac:dyDescent="0.25">
      <c r="G222">
        <v>10215</v>
      </c>
      <c r="H222" s="2">
        <v>42298.591145833336</v>
      </c>
      <c r="I222" t="s">
        <v>38</v>
      </c>
      <c r="J222" t="s">
        <v>185</v>
      </c>
      <c r="K222" s="6">
        <v>64364.31</v>
      </c>
    </row>
    <row r="223" spans="7:11" x14ac:dyDescent="0.25">
      <c r="G223">
        <v>10216</v>
      </c>
      <c r="H223" s="2">
        <v>42152.261435185188</v>
      </c>
      <c r="I223" t="s">
        <v>66</v>
      </c>
      <c r="J223" t="s">
        <v>93</v>
      </c>
      <c r="K223" s="6">
        <v>12183.09</v>
      </c>
    </row>
    <row r="224" spans="7:11" x14ac:dyDescent="0.25">
      <c r="G224">
        <v>10217</v>
      </c>
      <c r="H224" s="2">
        <v>42071.718518518515</v>
      </c>
      <c r="I224" t="s">
        <v>11</v>
      </c>
      <c r="J224" t="s">
        <v>186</v>
      </c>
      <c r="K224" s="6">
        <v>31802.11</v>
      </c>
    </row>
    <row r="225" spans="7:11" x14ac:dyDescent="0.25">
      <c r="G225">
        <v>10218</v>
      </c>
      <c r="H225" s="2">
        <v>42028.006898148145</v>
      </c>
      <c r="I225" t="s">
        <v>35</v>
      </c>
      <c r="J225" t="s">
        <v>48</v>
      </c>
      <c r="K225" s="6">
        <v>61175.27</v>
      </c>
    </row>
    <row r="226" spans="7:11" x14ac:dyDescent="0.25">
      <c r="G226">
        <v>10219</v>
      </c>
      <c r="H226" s="2">
        <v>42048.839895833335</v>
      </c>
      <c r="I226" t="s">
        <v>11</v>
      </c>
      <c r="J226" t="s">
        <v>152</v>
      </c>
      <c r="K226" s="6">
        <v>79728.38</v>
      </c>
    </row>
    <row r="227" spans="7:11" x14ac:dyDescent="0.25">
      <c r="G227">
        <v>10220</v>
      </c>
      <c r="H227" s="2">
        <v>42296.840613425928</v>
      </c>
      <c r="I227" t="s">
        <v>9</v>
      </c>
      <c r="J227" t="s">
        <v>187</v>
      </c>
      <c r="K227" s="6">
        <v>48209.75</v>
      </c>
    </row>
    <row r="228" spans="7:11" x14ac:dyDescent="0.25">
      <c r="G228">
        <v>10221</v>
      </c>
      <c r="H228" s="2">
        <v>42270.705335648148</v>
      </c>
      <c r="I228" t="s">
        <v>17</v>
      </c>
      <c r="J228" t="s">
        <v>188</v>
      </c>
      <c r="K228" s="6">
        <v>1699.21</v>
      </c>
    </row>
    <row r="229" spans="7:11" x14ac:dyDescent="0.25">
      <c r="G229">
        <v>10222</v>
      </c>
      <c r="H229" s="2">
        <v>42267.943611111114</v>
      </c>
      <c r="I229" t="s">
        <v>5</v>
      </c>
      <c r="J229" t="s">
        <v>189</v>
      </c>
      <c r="K229" s="6">
        <v>88786.47</v>
      </c>
    </row>
    <row r="230" spans="7:11" x14ac:dyDescent="0.25">
      <c r="G230">
        <v>10223</v>
      </c>
      <c r="H230" s="2">
        <v>42322.211076388892</v>
      </c>
      <c r="I230" t="s">
        <v>52</v>
      </c>
      <c r="J230" t="s">
        <v>190</v>
      </c>
      <c r="K230" s="6">
        <v>87089.919999999998</v>
      </c>
    </row>
    <row r="231" spans="7:11" x14ac:dyDescent="0.25">
      <c r="G231">
        <v>10224</v>
      </c>
      <c r="H231" s="2">
        <v>42024.640324074076</v>
      </c>
      <c r="I231" t="s">
        <v>61</v>
      </c>
      <c r="J231" t="s">
        <v>139</v>
      </c>
      <c r="K231" s="6">
        <v>96063.05</v>
      </c>
    </row>
    <row r="232" spans="7:11" x14ac:dyDescent="0.25">
      <c r="G232">
        <v>10225</v>
      </c>
      <c r="H232" s="2">
        <v>42096.952824074076</v>
      </c>
      <c r="I232" t="s">
        <v>29</v>
      </c>
      <c r="J232" t="s">
        <v>165</v>
      </c>
      <c r="K232" s="6">
        <v>58424.29</v>
      </c>
    </row>
    <row r="233" spans="7:11" x14ac:dyDescent="0.25">
      <c r="G233">
        <v>10226</v>
      </c>
      <c r="H233" s="2">
        <v>42014.241527777776</v>
      </c>
      <c r="I233" t="s">
        <v>61</v>
      </c>
      <c r="J233" t="s">
        <v>132</v>
      </c>
      <c r="K233" s="6">
        <v>92530.880000000005</v>
      </c>
    </row>
    <row r="234" spans="7:11" x14ac:dyDescent="0.25">
      <c r="G234">
        <v>10227</v>
      </c>
      <c r="H234" s="2">
        <v>42310.725324074076</v>
      </c>
      <c r="I234" t="s">
        <v>26</v>
      </c>
      <c r="J234" t="s">
        <v>191</v>
      </c>
      <c r="K234" s="6">
        <v>31142.19</v>
      </c>
    </row>
    <row r="235" spans="7:11" x14ac:dyDescent="0.25">
      <c r="G235">
        <v>10228</v>
      </c>
      <c r="H235" s="2">
        <v>42102.441076388888</v>
      </c>
      <c r="I235" t="s">
        <v>52</v>
      </c>
      <c r="J235" t="s">
        <v>31</v>
      </c>
      <c r="K235" s="6">
        <v>98439.56</v>
      </c>
    </row>
    <row r="236" spans="7:11" x14ac:dyDescent="0.25">
      <c r="G236">
        <v>10229</v>
      </c>
      <c r="H236" s="2">
        <v>42075.875092592592</v>
      </c>
      <c r="I236" t="s">
        <v>38</v>
      </c>
      <c r="J236" t="s">
        <v>192</v>
      </c>
      <c r="K236" s="6">
        <v>33588.519999999997</v>
      </c>
    </row>
    <row r="237" spans="7:11" x14ac:dyDescent="0.25">
      <c r="G237">
        <v>10230</v>
      </c>
      <c r="H237" s="2">
        <v>42159.768993055557</v>
      </c>
      <c r="I237" t="s">
        <v>26</v>
      </c>
      <c r="J237" t="s">
        <v>193</v>
      </c>
      <c r="K237" s="6">
        <v>14468.98</v>
      </c>
    </row>
    <row r="238" spans="7:11" x14ac:dyDescent="0.25">
      <c r="G238">
        <v>10231</v>
      </c>
      <c r="H238" s="2">
        <v>42304.578634259262</v>
      </c>
      <c r="I238" t="s">
        <v>45</v>
      </c>
      <c r="J238" t="s">
        <v>194</v>
      </c>
      <c r="K238" s="6">
        <v>91738.94</v>
      </c>
    </row>
    <row r="239" spans="7:11" x14ac:dyDescent="0.25">
      <c r="G239">
        <v>10232</v>
      </c>
      <c r="H239" s="2">
        <v>42043.957071759258</v>
      </c>
      <c r="I239" t="s">
        <v>52</v>
      </c>
      <c r="J239" t="s">
        <v>195</v>
      </c>
      <c r="K239" s="6">
        <v>71479.899999999994</v>
      </c>
    </row>
    <row r="240" spans="7:11" x14ac:dyDescent="0.25">
      <c r="G240">
        <v>10233</v>
      </c>
      <c r="H240" s="2">
        <v>42033.090486111112</v>
      </c>
      <c r="I240" t="s">
        <v>5</v>
      </c>
      <c r="J240" t="s">
        <v>159</v>
      </c>
      <c r="K240" s="6">
        <v>72730.559999999998</v>
      </c>
    </row>
    <row r="241" spans="7:11" x14ac:dyDescent="0.25">
      <c r="G241">
        <v>10234</v>
      </c>
      <c r="H241" s="2">
        <v>42079.133738425924</v>
      </c>
      <c r="I241" t="s">
        <v>13</v>
      </c>
      <c r="J241" t="s">
        <v>106</v>
      </c>
      <c r="K241" s="6">
        <v>51325.85</v>
      </c>
    </row>
    <row r="242" spans="7:11" x14ac:dyDescent="0.25">
      <c r="G242">
        <v>10235</v>
      </c>
      <c r="H242" s="2">
        <v>42078.232361111113</v>
      </c>
      <c r="I242" t="s">
        <v>13</v>
      </c>
      <c r="J242" t="s">
        <v>196</v>
      </c>
      <c r="K242" s="6">
        <v>33631.01</v>
      </c>
    </row>
    <row r="243" spans="7:11" x14ac:dyDescent="0.25">
      <c r="G243">
        <v>10236</v>
      </c>
      <c r="H243" s="2">
        <v>42117.427453703705</v>
      </c>
      <c r="I243" t="s">
        <v>7</v>
      </c>
      <c r="J243" t="s">
        <v>197</v>
      </c>
      <c r="K243" s="6">
        <v>26331.58</v>
      </c>
    </row>
    <row r="244" spans="7:11" x14ac:dyDescent="0.25">
      <c r="G244">
        <v>10237</v>
      </c>
      <c r="H244" s="2">
        <v>42152.436284722222</v>
      </c>
      <c r="I244" t="s">
        <v>61</v>
      </c>
      <c r="J244" t="s">
        <v>59</v>
      </c>
      <c r="K244" s="6">
        <v>67887.17</v>
      </c>
    </row>
    <row r="245" spans="7:11" x14ac:dyDescent="0.25">
      <c r="G245">
        <v>10238</v>
      </c>
      <c r="H245" s="2">
        <v>42032.453449074077</v>
      </c>
      <c r="I245" t="s">
        <v>52</v>
      </c>
      <c r="J245" t="s">
        <v>198</v>
      </c>
      <c r="K245" s="6">
        <v>71003.03</v>
      </c>
    </row>
    <row r="246" spans="7:11" x14ac:dyDescent="0.25">
      <c r="G246">
        <v>10239</v>
      </c>
      <c r="H246" s="2">
        <v>42068.855902777781</v>
      </c>
      <c r="I246" t="s">
        <v>11</v>
      </c>
      <c r="J246" t="s">
        <v>199</v>
      </c>
      <c r="K246" s="6">
        <v>20306.900000000001</v>
      </c>
    </row>
    <row r="247" spans="7:11" x14ac:dyDescent="0.25">
      <c r="G247">
        <v>10240</v>
      </c>
      <c r="H247" s="2">
        <v>42208.392997685187</v>
      </c>
      <c r="I247" t="s">
        <v>45</v>
      </c>
      <c r="J247" t="s">
        <v>200</v>
      </c>
      <c r="K247" s="6">
        <v>75274.23</v>
      </c>
    </row>
    <row r="248" spans="7:11" x14ac:dyDescent="0.25">
      <c r="G248">
        <v>10241</v>
      </c>
      <c r="H248" s="2">
        <v>42170.149212962962</v>
      </c>
      <c r="I248" t="s">
        <v>11</v>
      </c>
      <c r="J248" t="s">
        <v>151</v>
      </c>
      <c r="K248" s="6">
        <v>97532.14</v>
      </c>
    </row>
    <row r="249" spans="7:11" x14ac:dyDescent="0.25">
      <c r="G249">
        <v>10242</v>
      </c>
      <c r="H249" s="2">
        <v>42325.558576388888</v>
      </c>
      <c r="I249" t="s">
        <v>23</v>
      </c>
      <c r="J249" t="s">
        <v>112</v>
      </c>
      <c r="K249" s="6">
        <v>83291.679999999993</v>
      </c>
    </row>
    <row r="250" spans="7:11" x14ac:dyDescent="0.25">
      <c r="G250">
        <v>10243</v>
      </c>
      <c r="H250" s="2">
        <v>42141.338900462964</v>
      </c>
      <c r="I250" t="s">
        <v>23</v>
      </c>
      <c r="J250" t="s">
        <v>101</v>
      </c>
      <c r="K250" s="6">
        <v>92224.31</v>
      </c>
    </row>
    <row r="251" spans="7:11" x14ac:dyDescent="0.25">
      <c r="G251">
        <v>10244</v>
      </c>
      <c r="H251" s="2">
        <v>42163.588252314818</v>
      </c>
      <c r="I251" t="s">
        <v>45</v>
      </c>
      <c r="J251" t="s">
        <v>201</v>
      </c>
      <c r="K251" s="6">
        <v>47580.08</v>
      </c>
    </row>
    <row r="252" spans="7:11" x14ac:dyDescent="0.25">
      <c r="G252">
        <v>10245</v>
      </c>
      <c r="H252" s="2">
        <v>42281.839502314811</v>
      </c>
      <c r="I252" t="s">
        <v>15</v>
      </c>
      <c r="J252" t="s">
        <v>115</v>
      </c>
      <c r="K252" s="6">
        <v>82672.45</v>
      </c>
    </row>
    <row r="253" spans="7:11" x14ac:dyDescent="0.25">
      <c r="G253">
        <v>10246</v>
      </c>
      <c r="H253" s="2">
        <v>42305.965914351851</v>
      </c>
      <c r="I253" t="s">
        <v>23</v>
      </c>
      <c r="J253" t="s">
        <v>154</v>
      </c>
      <c r="K253" s="6">
        <v>97669.18</v>
      </c>
    </row>
    <row r="254" spans="7:11" x14ac:dyDescent="0.25">
      <c r="G254">
        <v>10247</v>
      </c>
      <c r="H254" s="2">
        <v>42286.89806712963</v>
      </c>
      <c r="I254" t="s">
        <v>7</v>
      </c>
      <c r="J254" t="s">
        <v>202</v>
      </c>
      <c r="K254" s="6">
        <v>38740.94</v>
      </c>
    </row>
    <row r="255" spans="7:11" x14ac:dyDescent="0.25">
      <c r="G255">
        <v>10248</v>
      </c>
      <c r="H255" s="2">
        <v>42117.056122685186</v>
      </c>
      <c r="I255" t="s">
        <v>38</v>
      </c>
      <c r="J255" t="s">
        <v>203</v>
      </c>
      <c r="K255" s="6">
        <v>70859.73</v>
      </c>
    </row>
    <row r="256" spans="7:11" x14ac:dyDescent="0.25">
      <c r="G256">
        <v>10249</v>
      </c>
      <c r="H256" s="2">
        <v>42115.652430555558</v>
      </c>
      <c r="I256" t="s">
        <v>17</v>
      </c>
      <c r="J256" t="s">
        <v>28</v>
      </c>
      <c r="K256" s="6">
        <v>39601.51</v>
      </c>
    </row>
    <row r="257" spans="7:11" x14ac:dyDescent="0.25">
      <c r="G257">
        <v>10250</v>
      </c>
      <c r="H257" s="2">
        <v>42329.222719907404</v>
      </c>
      <c r="I257" t="s">
        <v>40</v>
      </c>
      <c r="J257" t="s">
        <v>122</v>
      </c>
      <c r="K257" s="6">
        <v>28220.09</v>
      </c>
    </row>
    <row r="258" spans="7:11" x14ac:dyDescent="0.25">
      <c r="G258">
        <v>10251</v>
      </c>
      <c r="H258" s="2">
        <v>42248.221701388888</v>
      </c>
      <c r="I258" t="s">
        <v>9</v>
      </c>
      <c r="J258" t="s">
        <v>159</v>
      </c>
      <c r="K258" s="6">
        <v>42474.36</v>
      </c>
    </row>
    <row r="259" spans="7:11" x14ac:dyDescent="0.25">
      <c r="G259">
        <v>10252</v>
      </c>
      <c r="H259" s="2">
        <v>42088.522604166668</v>
      </c>
      <c r="I259" t="s">
        <v>40</v>
      </c>
      <c r="J259" t="s">
        <v>204</v>
      </c>
      <c r="K259" s="6">
        <v>45679.11</v>
      </c>
    </row>
    <row r="260" spans="7:11" x14ac:dyDescent="0.25">
      <c r="G260">
        <v>10253</v>
      </c>
      <c r="H260" s="2">
        <v>42348.246724537035</v>
      </c>
      <c r="I260" t="s">
        <v>35</v>
      </c>
      <c r="J260" t="s">
        <v>205</v>
      </c>
      <c r="K260" s="6">
        <v>75983.839999999997</v>
      </c>
    </row>
    <row r="261" spans="7:11" x14ac:dyDescent="0.25">
      <c r="G261">
        <v>10254</v>
      </c>
      <c r="H261" s="2">
        <v>42029.56355324074</v>
      </c>
      <c r="I261" t="s">
        <v>7</v>
      </c>
      <c r="J261" t="s">
        <v>125</v>
      </c>
      <c r="K261" s="6">
        <v>30109.03</v>
      </c>
    </row>
    <row r="262" spans="7:11" x14ac:dyDescent="0.25">
      <c r="G262">
        <v>10255</v>
      </c>
      <c r="H262" s="2">
        <v>42311.213680555556</v>
      </c>
      <c r="I262" t="s">
        <v>26</v>
      </c>
      <c r="J262" t="s">
        <v>43</v>
      </c>
      <c r="K262" s="6">
        <v>47740.65</v>
      </c>
    </row>
    <row r="263" spans="7:11" x14ac:dyDescent="0.25">
      <c r="G263">
        <v>10256</v>
      </c>
      <c r="H263" s="2">
        <v>42013.605219907404</v>
      </c>
      <c r="I263" t="s">
        <v>17</v>
      </c>
      <c r="J263" t="s">
        <v>206</v>
      </c>
      <c r="K263" s="6">
        <v>31311.81</v>
      </c>
    </row>
    <row r="264" spans="7:11" x14ac:dyDescent="0.25">
      <c r="G264">
        <v>10257</v>
      </c>
      <c r="H264" s="2">
        <v>42336.390659722223</v>
      </c>
      <c r="I264" t="s">
        <v>40</v>
      </c>
      <c r="J264" t="s">
        <v>151</v>
      </c>
      <c r="K264" s="6">
        <v>2400.84</v>
      </c>
    </row>
    <row r="265" spans="7:11" x14ac:dyDescent="0.25">
      <c r="G265">
        <v>10258</v>
      </c>
      <c r="H265" s="2">
        <v>42300.707303240742</v>
      </c>
      <c r="I265" t="s">
        <v>15</v>
      </c>
      <c r="J265" t="s">
        <v>207</v>
      </c>
      <c r="K265" s="6">
        <v>49580.01</v>
      </c>
    </row>
    <row r="266" spans="7:11" x14ac:dyDescent="0.25">
      <c r="G266">
        <v>10259</v>
      </c>
      <c r="H266" s="2">
        <v>42107.148599537039</v>
      </c>
      <c r="I266" t="s">
        <v>9</v>
      </c>
      <c r="J266" t="s">
        <v>208</v>
      </c>
      <c r="K266" s="6">
        <v>73734.179999999993</v>
      </c>
    </row>
    <row r="267" spans="7:11" x14ac:dyDescent="0.25">
      <c r="G267">
        <v>10260</v>
      </c>
      <c r="H267" s="2">
        <v>42093.150810185187</v>
      </c>
      <c r="I267" t="s">
        <v>17</v>
      </c>
      <c r="J267" t="s">
        <v>209</v>
      </c>
      <c r="K267" s="6">
        <v>37677.360000000001</v>
      </c>
    </row>
    <row r="268" spans="7:11" x14ac:dyDescent="0.25">
      <c r="G268">
        <v>10261</v>
      </c>
      <c r="H268" s="2">
        <v>42340.909351851849</v>
      </c>
      <c r="I268" t="s">
        <v>40</v>
      </c>
      <c r="J268" t="s">
        <v>210</v>
      </c>
      <c r="K268" s="6">
        <v>65705</v>
      </c>
    </row>
    <row r="269" spans="7:11" x14ac:dyDescent="0.25">
      <c r="G269">
        <v>10262</v>
      </c>
      <c r="H269" s="2">
        <v>42044.311608796299</v>
      </c>
      <c r="I269" t="s">
        <v>45</v>
      </c>
      <c r="J269" t="s">
        <v>211</v>
      </c>
      <c r="K269" s="6">
        <v>22169.97</v>
      </c>
    </row>
    <row r="270" spans="7:11" x14ac:dyDescent="0.25">
      <c r="G270">
        <v>10263</v>
      </c>
      <c r="H270" s="2">
        <v>42363.976909722223</v>
      </c>
      <c r="I270" t="s">
        <v>9</v>
      </c>
      <c r="J270" t="s">
        <v>60</v>
      </c>
      <c r="K270" s="6">
        <v>48676.78</v>
      </c>
    </row>
    <row r="271" spans="7:11" x14ac:dyDescent="0.25">
      <c r="G271">
        <v>10264</v>
      </c>
      <c r="H271" s="2">
        <v>42132.565312500003</v>
      </c>
      <c r="I271" t="s">
        <v>5</v>
      </c>
      <c r="J271" t="s">
        <v>212</v>
      </c>
      <c r="K271" s="6">
        <v>35134.639999999999</v>
      </c>
    </row>
    <row r="272" spans="7:11" x14ac:dyDescent="0.25">
      <c r="G272">
        <v>10265</v>
      </c>
      <c r="H272" s="2">
        <v>42239.64366898148</v>
      </c>
      <c r="I272" t="s">
        <v>61</v>
      </c>
      <c r="J272" t="s">
        <v>46</v>
      </c>
      <c r="K272" s="6">
        <v>12468.87</v>
      </c>
    </row>
    <row r="273" spans="7:11" x14ac:dyDescent="0.25">
      <c r="G273">
        <v>10266</v>
      </c>
      <c r="H273" s="2">
        <v>42114.604398148149</v>
      </c>
      <c r="I273" t="s">
        <v>7</v>
      </c>
      <c r="J273" t="s">
        <v>181</v>
      </c>
      <c r="K273" s="6">
        <v>37009.550000000003</v>
      </c>
    </row>
    <row r="274" spans="7:11" x14ac:dyDescent="0.25">
      <c r="G274">
        <v>10267</v>
      </c>
      <c r="H274" s="2">
        <v>42227.081921296296</v>
      </c>
      <c r="I274" t="s">
        <v>29</v>
      </c>
      <c r="J274" t="s">
        <v>37</v>
      </c>
      <c r="K274" s="6">
        <v>55749.25</v>
      </c>
    </row>
    <row r="275" spans="7:11" x14ac:dyDescent="0.25">
      <c r="G275">
        <v>10268</v>
      </c>
      <c r="H275" s="2">
        <v>42037.713750000003</v>
      </c>
      <c r="I275" t="s">
        <v>45</v>
      </c>
      <c r="J275" t="s">
        <v>213</v>
      </c>
      <c r="K275" s="6">
        <v>53833.38</v>
      </c>
    </row>
    <row r="276" spans="7:11" x14ac:dyDescent="0.25">
      <c r="G276">
        <v>10269</v>
      </c>
      <c r="H276" s="2">
        <v>42282.825462962966</v>
      </c>
      <c r="I276" t="s">
        <v>26</v>
      </c>
      <c r="J276" t="s">
        <v>183</v>
      </c>
      <c r="K276" s="6">
        <v>42976.34</v>
      </c>
    </row>
    <row r="277" spans="7:11" x14ac:dyDescent="0.25">
      <c r="G277">
        <v>10270</v>
      </c>
      <c r="H277" s="2">
        <v>42259.152662037035</v>
      </c>
      <c r="I277" t="s">
        <v>11</v>
      </c>
      <c r="J277" t="s">
        <v>214</v>
      </c>
      <c r="K277" s="6">
        <v>4643.0600000000004</v>
      </c>
    </row>
    <row r="278" spans="7:11" x14ac:dyDescent="0.25">
      <c r="G278">
        <v>10271</v>
      </c>
      <c r="H278" s="2">
        <v>42151.075995370367</v>
      </c>
      <c r="I278" t="s">
        <v>35</v>
      </c>
      <c r="J278" t="s">
        <v>215</v>
      </c>
      <c r="K278" s="6">
        <v>41174.410000000003</v>
      </c>
    </row>
    <row r="279" spans="7:11" x14ac:dyDescent="0.25">
      <c r="G279">
        <v>10272</v>
      </c>
      <c r="H279" s="2">
        <v>42221.901319444441</v>
      </c>
      <c r="I279" t="s">
        <v>52</v>
      </c>
      <c r="J279" t="s">
        <v>151</v>
      </c>
      <c r="K279" s="6">
        <v>23346.82</v>
      </c>
    </row>
    <row r="280" spans="7:11" x14ac:dyDescent="0.25">
      <c r="G280">
        <v>10273</v>
      </c>
      <c r="H280" s="2">
        <v>42233.791608796295</v>
      </c>
      <c r="I280" t="s">
        <v>29</v>
      </c>
      <c r="J280" t="s">
        <v>57</v>
      </c>
      <c r="K280" s="6">
        <v>69618.2</v>
      </c>
    </row>
    <row r="281" spans="7:11" x14ac:dyDescent="0.25">
      <c r="G281">
        <v>10274</v>
      </c>
      <c r="H281" s="2">
        <v>42214.276550925926</v>
      </c>
      <c r="I281" t="s">
        <v>13</v>
      </c>
      <c r="J281" t="s">
        <v>216</v>
      </c>
      <c r="K281" s="6">
        <v>1843.53</v>
      </c>
    </row>
    <row r="282" spans="7:11" x14ac:dyDescent="0.25">
      <c r="G282">
        <v>10275</v>
      </c>
      <c r="H282" s="2">
        <v>42312.717037037037</v>
      </c>
      <c r="I282" t="s">
        <v>13</v>
      </c>
      <c r="J282" t="s">
        <v>46</v>
      </c>
      <c r="K282" s="6">
        <v>19868.03</v>
      </c>
    </row>
    <row r="283" spans="7:11" x14ac:dyDescent="0.25">
      <c r="G283">
        <v>10276</v>
      </c>
      <c r="H283" s="2">
        <v>42045.121006944442</v>
      </c>
      <c r="I283" t="s">
        <v>35</v>
      </c>
      <c r="J283" t="s">
        <v>217</v>
      </c>
      <c r="K283" s="6">
        <v>85603.24</v>
      </c>
    </row>
    <row r="284" spans="7:11" x14ac:dyDescent="0.25">
      <c r="G284">
        <v>10277</v>
      </c>
      <c r="H284" s="2">
        <v>42346.142048611109</v>
      </c>
      <c r="I284" t="s">
        <v>38</v>
      </c>
      <c r="J284" t="s">
        <v>132</v>
      </c>
      <c r="K284" s="6">
        <v>66916.56</v>
      </c>
    </row>
    <row r="285" spans="7:11" x14ac:dyDescent="0.25">
      <c r="G285">
        <v>10278</v>
      </c>
      <c r="H285" s="2">
        <v>42091.243356481478</v>
      </c>
      <c r="I285" t="s">
        <v>38</v>
      </c>
      <c r="J285" t="s">
        <v>91</v>
      </c>
      <c r="K285" s="6">
        <v>7514.67</v>
      </c>
    </row>
    <row r="286" spans="7:11" x14ac:dyDescent="0.25">
      <c r="G286">
        <v>10279</v>
      </c>
      <c r="H286" s="2">
        <v>42239.767962962964</v>
      </c>
      <c r="I286" t="s">
        <v>17</v>
      </c>
      <c r="J286" t="s">
        <v>57</v>
      </c>
      <c r="K286" s="6">
        <v>3023.13</v>
      </c>
    </row>
    <row r="287" spans="7:11" x14ac:dyDescent="0.25">
      <c r="G287">
        <v>10280</v>
      </c>
      <c r="H287" s="2">
        <v>42229.380185185182</v>
      </c>
      <c r="I287" t="s">
        <v>29</v>
      </c>
      <c r="J287" t="s">
        <v>218</v>
      </c>
      <c r="K287" s="6">
        <v>85252.21</v>
      </c>
    </row>
    <row r="288" spans="7:11" x14ac:dyDescent="0.25">
      <c r="G288">
        <v>10281</v>
      </c>
      <c r="H288" s="2">
        <v>42157.600393518522</v>
      </c>
      <c r="I288" t="s">
        <v>38</v>
      </c>
      <c r="J288" t="s">
        <v>219</v>
      </c>
      <c r="K288" s="6">
        <v>28480.73</v>
      </c>
    </row>
    <row r="289" spans="7:11" x14ac:dyDescent="0.25">
      <c r="G289">
        <v>10282</v>
      </c>
      <c r="H289" s="2">
        <v>42025.141250000001</v>
      </c>
      <c r="I289" t="s">
        <v>17</v>
      </c>
      <c r="J289" t="s">
        <v>186</v>
      </c>
      <c r="K289" s="6">
        <v>90475.86</v>
      </c>
    </row>
    <row r="290" spans="7:11" x14ac:dyDescent="0.25">
      <c r="G290">
        <v>10283</v>
      </c>
      <c r="H290" s="2">
        <v>42209.98537037037</v>
      </c>
      <c r="I290" t="s">
        <v>7</v>
      </c>
      <c r="J290" t="s">
        <v>220</v>
      </c>
      <c r="K290" s="6">
        <v>3492.97</v>
      </c>
    </row>
    <row r="291" spans="7:11" x14ac:dyDescent="0.25">
      <c r="G291">
        <v>10284</v>
      </c>
      <c r="H291" s="2">
        <v>42108.579756944448</v>
      </c>
      <c r="I291" t="s">
        <v>7</v>
      </c>
      <c r="J291" t="s">
        <v>31</v>
      </c>
      <c r="K291" s="6">
        <v>45466.01</v>
      </c>
    </row>
    <row r="292" spans="7:11" x14ac:dyDescent="0.25">
      <c r="G292">
        <v>10285</v>
      </c>
      <c r="H292" s="2">
        <v>42267.816504629627</v>
      </c>
      <c r="I292" t="s">
        <v>29</v>
      </c>
      <c r="J292" t="s">
        <v>145</v>
      </c>
      <c r="K292" s="6">
        <v>61229.97</v>
      </c>
    </row>
    <row r="293" spans="7:11" x14ac:dyDescent="0.25">
      <c r="G293">
        <v>10286</v>
      </c>
      <c r="H293" s="2">
        <v>42094.447731481479</v>
      </c>
      <c r="I293" t="s">
        <v>45</v>
      </c>
      <c r="J293" t="s">
        <v>106</v>
      </c>
      <c r="K293" s="6">
        <v>94980.42</v>
      </c>
    </row>
    <row r="294" spans="7:11" x14ac:dyDescent="0.25">
      <c r="G294">
        <v>10287</v>
      </c>
      <c r="H294" s="2">
        <v>42234.742002314815</v>
      </c>
      <c r="I294" t="s">
        <v>40</v>
      </c>
      <c r="J294" t="s">
        <v>127</v>
      </c>
      <c r="K294" s="6">
        <v>14934.27</v>
      </c>
    </row>
    <row r="295" spans="7:11" x14ac:dyDescent="0.25">
      <c r="G295">
        <v>10288</v>
      </c>
      <c r="H295" s="2">
        <v>42236.37709490741</v>
      </c>
      <c r="I295" t="s">
        <v>45</v>
      </c>
      <c r="J295" t="s">
        <v>32</v>
      </c>
      <c r="K295" s="6">
        <v>44538.58</v>
      </c>
    </row>
    <row r="296" spans="7:11" x14ac:dyDescent="0.25">
      <c r="G296">
        <v>10289</v>
      </c>
      <c r="H296" s="2">
        <v>42037.476307870369</v>
      </c>
      <c r="I296" t="s">
        <v>9</v>
      </c>
      <c r="J296" t="s">
        <v>221</v>
      </c>
      <c r="K296" s="6">
        <v>85438.81</v>
      </c>
    </row>
    <row r="297" spans="7:11" x14ac:dyDescent="0.25">
      <c r="G297">
        <v>10290</v>
      </c>
      <c r="H297" s="2">
        <v>42006.394548611112</v>
      </c>
      <c r="I297" t="s">
        <v>20</v>
      </c>
      <c r="J297" t="s">
        <v>81</v>
      </c>
      <c r="K297" s="6">
        <v>84860.76</v>
      </c>
    </row>
    <row r="298" spans="7:11" x14ac:dyDescent="0.25">
      <c r="G298">
        <v>10291</v>
      </c>
      <c r="H298" s="2">
        <v>42178.881493055553</v>
      </c>
      <c r="I298" t="s">
        <v>26</v>
      </c>
      <c r="J298" t="s">
        <v>41</v>
      </c>
      <c r="K298" s="6">
        <v>10861.98</v>
      </c>
    </row>
    <row r="299" spans="7:11" x14ac:dyDescent="0.25">
      <c r="G299">
        <v>10292</v>
      </c>
      <c r="H299" s="2">
        <v>42043.670914351853</v>
      </c>
      <c r="I299" t="s">
        <v>66</v>
      </c>
      <c r="J299" t="s">
        <v>42</v>
      </c>
      <c r="K299" s="6">
        <v>51895.29</v>
      </c>
    </row>
    <row r="300" spans="7:11" x14ac:dyDescent="0.25">
      <c r="G300">
        <v>10293</v>
      </c>
      <c r="H300" s="2">
        <v>42215.362013888887</v>
      </c>
      <c r="I300" t="s">
        <v>9</v>
      </c>
      <c r="J300" t="s">
        <v>155</v>
      </c>
      <c r="K300" s="6">
        <v>38329.29</v>
      </c>
    </row>
    <row r="301" spans="7:11" x14ac:dyDescent="0.25">
      <c r="G301">
        <v>10294</v>
      </c>
      <c r="H301" s="2">
        <v>42089.886979166666</v>
      </c>
      <c r="I301" t="s">
        <v>20</v>
      </c>
      <c r="J301" t="s">
        <v>222</v>
      </c>
      <c r="K301" s="6">
        <v>67639.55</v>
      </c>
    </row>
    <row r="302" spans="7:11" x14ac:dyDescent="0.25">
      <c r="G302">
        <v>10295</v>
      </c>
      <c r="H302" s="2">
        <v>42036.932962962965</v>
      </c>
      <c r="I302" t="s">
        <v>13</v>
      </c>
      <c r="J302" t="s">
        <v>95</v>
      </c>
      <c r="K302" s="6">
        <v>69793.45</v>
      </c>
    </row>
    <row r="303" spans="7:11" x14ac:dyDescent="0.25">
      <c r="G303">
        <v>10296</v>
      </c>
      <c r="H303" s="2">
        <v>42057.406597222223</v>
      </c>
      <c r="I303" t="s">
        <v>20</v>
      </c>
      <c r="J303" t="s">
        <v>185</v>
      </c>
      <c r="K303" s="6">
        <v>76472.55</v>
      </c>
    </row>
    <row r="304" spans="7:11" x14ac:dyDescent="0.25">
      <c r="G304">
        <v>10297</v>
      </c>
      <c r="H304" s="2">
        <v>42229.116539351853</v>
      </c>
      <c r="I304" t="s">
        <v>35</v>
      </c>
      <c r="J304" t="s">
        <v>203</v>
      </c>
      <c r="K304" s="6">
        <v>62249.86</v>
      </c>
    </row>
    <row r="305" spans="7:11" x14ac:dyDescent="0.25">
      <c r="G305">
        <v>10298</v>
      </c>
      <c r="H305" s="2">
        <v>42034.841307870367</v>
      </c>
      <c r="I305" t="s">
        <v>23</v>
      </c>
      <c r="J305" t="s">
        <v>223</v>
      </c>
      <c r="K305" s="6">
        <v>14353.59</v>
      </c>
    </row>
    <row r="306" spans="7:11" x14ac:dyDescent="0.25">
      <c r="G306">
        <v>10299</v>
      </c>
      <c r="H306" s="2">
        <v>42143.946469907409</v>
      </c>
      <c r="I306" t="s">
        <v>23</v>
      </c>
      <c r="J306" t="s">
        <v>224</v>
      </c>
      <c r="K306" s="6">
        <v>43694.99</v>
      </c>
    </row>
    <row r="307" spans="7:11" x14ac:dyDescent="0.25">
      <c r="G307">
        <v>10300</v>
      </c>
      <c r="H307" s="2">
        <v>42337.681516203702</v>
      </c>
      <c r="I307" t="s">
        <v>29</v>
      </c>
      <c r="J307" t="s">
        <v>225</v>
      </c>
      <c r="K307" s="6">
        <v>98216.79</v>
      </c>
    </row>
    <row r="308" spans="7:11" x14ac:dyDescent="0.25">
      <c r="G308">
        <v>10301</v>
      </c>
      <c r="H308" s="2">
        <v>42245.04787037037</v>
      </c>
      <c r="I308" t="s">
        <v>26</v>
      </c>
      <c r="J308" t="s">
        <v>226</v>
      </c>
      <c r="K308" s="6">
        <v>83821.09</v>
      </c>
    </row>
    <row r="309" spans="7:11" x14ac:dyDescent="0.25">
      <c r="G309">
        <v>10302</v>
      </c>
      <c r="H309" s="2">
        <v>42303.804479166669</v>
      </c>
      <c r="I309" t="s">
        <v>5</v>
      </c>
      <c r="J309" t="s">
        <v>138</v>
      </c>
      <c r="K309" s="6">
        <v>84708.800000000003</v>
      </c>
    </row>
    <row r="310" spans="7:11" x14ac:dyDescent="0.25">
      <c r="G310">
        <v>10303</v>
      </c>
      <c r="H310" s="2">
        <v>42186.452523148146</v>
      </c>
      <c r="I310" t="s">
        <v>23</v>
      </c>
      <c r="J310" t="s">
        <v>88</v>
      </c>
      <c r="K310" s="6">
        <v>54487.53</v>
      </c>
    </row>
    <row r="311" spans="7:11" x14ac:dyDescent="0.25">
      <c r="G311">
        <v>10304</v>
      </c>
      <c r="H311" s="2">
        <v>42098.792291666665</v>
      </c>
      <c r="I311" t="s">
        <v>45</v>
      </c>
      <c r="J311" t="s">
        <v>227</v>
      </c>
      <c r="K311" s="6">
        <v>23231.25</v>
      </c>
    </row>
    <row r="312" spans="7:11" x14ac:dyDescent="0.25">
      <c r="G312">
        <v>10305</v>
      </c>
      <c r="H312" s="2">
        <v>42351.888599537036</v>
      </c>
      <c r="I312" t="s">
        <v>9</v>
      </c>
      <c r="J312" t="s">
        <v>228</v>
      </c>
      <c r="K312" s="6">
        <v>52176.62</v>
      </c>
    </row>
    <row r="313" spans="7:11" x14ac:dyDescent="0.25">
      <c r="G313">
        <v>10306</v>
      </c>
      <c r="H313" s="2">
        <v>42067.334826388891</v>
      </c>
      <c r="I313" t="s">
        <v>45</v>
      </c>
      <c r="J313" t="s">
        <v>229</v>
      </c>
      <c r="K313" s="6">
        <v>95628.26</v>
      </c>
    </row>
    <row r="314" spans="7:11" x14ac:dyDescent="0.25">
      <c r="G314">
        <v>10307</v>
      </c>
      <c r="H314" s="2">
        <v>42223.568298611113</v>
      </c>
      <c r="I314" t="s">
        <v>40</v>
      </c>
      <c r="J314" t="s">
        <v>230</v>
      </c>
      <c r="K314" s="6">
        <v>49626.61</v>
      </c>
    </row>
    <row r="315" spans="7:11" x14ac:dyDescent="0.25">
      <c r="G315">
        <v>10308</v>
      </c>
      <c r="H315" s="2">
        <v>42187.463368055556</v>
      </c>
      <c r="I315" t="s">
        <v>7</v>
      </c>
      <c r="J315" t="s">
        <v>78</v>
      </c>
      <c r="K315" s="6">
        <v>29881.42</v>
      </c>
    </row>
    <row r="316" spans="7:11" x14ac:dyDescent="0.25">
      <c r="G316">
        <v>10309</v>
      </c>
      <c r="H316" s="2">
        <v>42144.449675925927</v>
      </c>
      <c r="I316" t="s">
        <v>52</v>
      </c>
      <c r="J316" t="s">
        <v>231</v>
      </c>
      <c r="K316" s="6">
        <v>59824.17</v>
      </c>
    </row>
    <row r="317" spans="7:11" x14ac:dyDescent="0.25">
      <c r="G317">
        <v>10310</v>
      </c>
      <c r="H317" s="2">
        <v>42051.077800925923</v>
      </c>
      <c r="I317" t="s">
        <v>9</v>
      </c>
      <c r="J317" t="s">
        <v>25</v>
      </c>
      <c r="K317" s="6">
        <v>93427.18</v>
      </c>
    </row>
    <row r="318" spans="7:11" x14ac:dyDescent="0.25">
      <c r="G318">
        <v>10311</v>
      </c>
      <c r="H318" s="2">
        <v>42267.273449074077</v>
      </c>
      <c r="I318" t="s">
        <v>45</v>
      </c>
      <c r="J318" t="s">
        <v>232</v>
      </c>
      <c r="K318" s="6">
        <v>23345.54</v>
      </c>
    </row>
    <row r="319" spans="7:11" x14ac:dyDescent="0.25">
      <c r="G319">
        <v>10312</v>
      </c>
      <c r="H319" s="2">
        <v>42319.850381944445</v>
      </c>
      <c r="I319" t="s">
        <v>13</v>
      </c>
      <c r="J319" t="s">
        <v>233</v>
      </c>
      <c r="K319" s="6">
        <v>61496.160000000003</v>
      </c>
    </row>
    <row r="320" spans="7:11" x14ac:dyDescent="0.25">
      <c r="G320">
        <v>10313</v>
      </c>
      <c r="H320" s="2">
        <v>42207.626516203702</v>
      </c>
      <c r="I320" t="s">
        <v>40</v>
      </c>
      <c r="J320" t="s">
        <v>198</v>
      </c>
      <c r="K320" s="6">
        <v>95500.75</v>
      </c>
    </row>
    <row r="321" spans="7:11" x14ac:dyDescent="0.25">
      <c r="G321">
        <v>10314</v>
      </c>
      <c r="H321" s="2">
        <v>42082.029293981483</v>
      </c>
      <c r="I321" t="s">
        <v>45</v>
      </c>
      <c r="J321" t="s">
        <v>64</v>
      </c>
      <c r="K321" s="6">
        <v>91112.68</v>
      </c>
    </row>
    <row r="322" spans="7:11" x14ac:dyDescent="0.25">
      <c r="G322">
        <v>10315</v>
      </c>
      <c r="H322" s="2">
        <v>42239.722222222219</v>
      </c>
      <c r="I322" t="s">
        <v>38</v>
      </c>
      <c r="J322" t="s">
        <v>14</v>
      </c>
      <c r="K322" s="6">
        <v>36537.18</v>
      </c>
    </row>
    <row r="323" spans="7:11" x14ac:dyDescent="0.25">
      <c r="G323">
        <v>10316</v>
      </c>
      <c r="H323" s="2">
        <v>42169.502581018518</v>
      </c>
      <c r="I323" t="s">
        <v>29</v>
      </c>
      <c r="J323" t="s">
        <v>234</v>
      </c>
      <c r="K323" s="6">
        <v>51694.81</v>
      </c>
    </row>
    <row r="324" spans="7:11" x14ac:dyDescent="0.25">
      <c r="G324">
        <v>10317</v>
      </c>
      <c r="H324" s="2">
        <v>42261.751886574071</v>
      </c>
      <c r="I324" t="s">
        <v>45</v>
      </c>
      <c r="J324" t="s">
        <v>85</v>
      </c>
      <c r="K324" s="6">
        <v>10938.73</v>
      </c>
    </row>
    <row r="325" spans="7:11" x14ac:dyDescent="0.25">
      <c r="G325">
        <v>10318</v>
      </c>
      <c r="H325" s="2">
        <v>42132.030798611115</v>
      </c>
      <c r="I325" t="s">
        <v>5</v>
      </c>
      <c r="J325" t="s">
        <v>235</v>
      </c>
      <c r="K325" s="6">
        <v>90968.78</v>
      </c>
    </row>
    <row r="326" spans="7:11" x14ac:dyDescent="0.25">
      <c r="G326">
        <v>10319</v>
      </c>
      <c r="H326" s="2">
        <v>42032.516446759262</v>
      </c>
      <c r="I326" t="s">
        <v>66</v>
      </c>
      <c r="J326" t="s">
        <v>186</v>
      </c>
      <c r="K326" s="6">
        <v>62090.49</v>
      </c>
    </row>
    <row r="327" spans="7:11" x14ac:dyDescent="0.25">
      <c r="G327">
        <v>10320</v>
      </c>
      <c r="H327" s="2">
        <v>42205.212488425925</v>
      </c>
      <c r="I327" t="s">
        <v>23</v>
      </c>
      <c r="J327" t="s">
        <v>236</v>
      </c>
      <c r="K327" s="6">
        <v>69764.17</v>
      </c>
    </row>
    <row r="328" spans="7:11" x14ac:dyDescent="0.25">
      <c r="G328">
        <v>10321</v>
      </c>
      <c r="H328" s="2">
        <v>42131.514513888891</v>
      </c>
      <c r="I328" t="s">
        <v>5</v>
      </c>
      <c r="J328" t="s">
        <v>111</v>
      </c>
      <c r="K328" s="6">
        <v>2511.94</v>
      </c>
    </row>
    <row r="329" spans="7:11" x14ac:dyDescent="0.25">
      <c r="G329">
        <v>10322</v>
      </c>
      <c r="H329" s="2">
        <v>42120.94358796296</v>
      </c>
      <c r="I329" t="s">
        <v>45</v>
      </c>
      <c r="J329" t="s">
        <v>237</v>
      </c>
      <c r="K329" s="6">
        <v>77463.199999999997</v>
      </c>
    </row>
    <row r="330" spans="7:11" x14ac:dyDescent="0.25">
      <c r="G330">
        <v>10323</v>
      </c>
      <c r="H330" s="2">
        <v>42242.196817129632</v>
      </c>
      <c r="I330" t="s">
        <v>5</v>
      </c>
      <c r="J330" t="s">
        <v>238</v>
      </c>
      <c r="K330" s="6">
        <v>23248.67</v>
      </c>
    </row>
    <row r="331" spans="7:11" x14ac:dyDescent="0.25">
      <c r="G331">
        <v>10324</v>
      </c>
      <c r="H331" s="2">
        <v>42248.183553240742</v>
      </c>
      <c r="I331" t="s">
        <v>35</v>
      </c>
      <c r="J331" t="s">
        <v>239</v>
      </c>
      <c r="K331" s="6">
        <v>57963.97</v>
      </c>
    </row>
    <row r="332" spans="7:11" x14ac:dyDescent="0.25">
      <c r="G332">
        <v>10325</v>
      </c>
      <c r="H332" s="2">
        <v>42175.941192129627</v>
      </c>
      <c r="I332" t="s">
        <v>20</v>
      </c>
      <c r="J332" t="s">
        <v>240</v>
      </c>
      <c r="K332" s="6">
        <v>81946.67</v>
      </c>
    </row>
    <row r="333" spans="7:11" x14ac:dyDescent="0.25">
      <c r="G333">
        <v>10326</v>
      </c>
      <c r="H333" s="2">
        <v>42315.63417824074</v>
      </c>
      <c r="I333" t="s">
        <v>52</v>
      </c>
      <c r="J333" t="s">
        <v>241</v>
      </c>
      <c r="K333" s="6">
        <v>15081.65</v>
      </c>
    </row>
    <row r="334" spans="7:11" x14ac:dyDescent="0.25">
      <c r="G334">
        <v>10327</v>
      </c>
      <c r="H334" s="2">
        <v>42032.772511574076</v>
      </c>
      <c r="I334" t="s">
        <v>15</v>
      </c>
      <c r="J334" t="s">
        <v>18</v>
      </c>
      <c r="K334" s="6">
        <v>17577.310000000001</v>
      </c>
    </row>
    <row r="335" spans="7:11" x14ac:dyDescent="0.25">
      <c r="G335">
        <v>10328</v>
      </c>
      <c r="H335" s="2">
        <v>42049.911307870374</v>
      </c>
      <c r="I335" t="s">
        <v>17</v>
      </c>
      <c r="J335" t="s">
        <v>191</v>
      </c>
      <c r="K335" s="6">
        <v>30941.56</v>
      </c>
    </row>
    <row r="336" spans="7:11" x14ac:dyDescent="0.25">
      <c r="G336">
        <v>10329</v>
      </c>
      <c r="H336" s="2">
        <v>42098.893622685187</v>
      </c>
      <c r="I336" t="s">
        <v>23</v>
      </c>
      <c r="J336" t="s">
        <v>242</v>
      </c>
      <c r="K336" s="6">
        <v>2854.31</v>
      </c>
    </row>
    <row r="337" spans="7:11" x14ac:dyDescent="0.25">
      <c r="G337">
        <v>10330</v>
      </c>
      <c r="H337" s="2">
        <v>42298.919849537036</v>
      </c>
      <c r="I337" t="s">
        <v>13</v>
      </c>
      <c r="J337" t="s">
        <v>233</v>
      </c>
      <c r="K337" s="6">
        <v>72220.59</v>
      </c>
    </row>
    <row r="338" spans="7:11" x14ac:dyDescent="0.25">
      <c r="G338">
        <v>10331</v>
      </c>
      <c r="H338" s="2">
        <v>42316.010231481479</v>
      </c>
      <c r="I338" t="s">
        <v>9</v>
      </c>
      <c r="J338" t="s">
        <v>243</v>
      </c>
      <c r="K338" s="6">
        <v>60415.91</v>
      </c>
    </row>
    <row r="339" spans="7:11" x14ac:dyDescent="0.25">
      <c r="G339">
        <v>10332</v>
      </c>
      <c r="H339" s="2">
        <v>42359.916087962964</v>
      </c>
      <c r="I339" t="s">
        <v>45</v>
      </c>
      <c r="J339" t="s">
        <v>49</v>
      </c>
      <c r="K339" s="6">
        <v>46554.97</v>
      </c>
    </row>
    <row r="340" spans="7:11" x14ac:dyDescent="0.25">
      <c r="G340">
        <v>10333</v>
      </c>
      <c r="H340" s="2">
        <v>42274.066111111111</v>
      </c>
      <c r="I340" t="s">
        <v>40</v>
      </c>
      <c r="J340" t="s">
        <v>244</v>
      </c>
      <c r="K340" s="6">
        <v>99202.12</v>
      </c>
    </row>
    <row r="341" spans="7:11" x14ac:dyDescent="0.25">
      <c r="G341">
        <v>10334</v>
      </c>
      <c r="H341" s="2">
        <v>42019.96675925926</v>
      </c>
      <c r="I341" t="s">
        <v>45</v>
      </c>
      <c r="J341" t="s">
        <v>187</v>
      </c>
      <c r="K341" s="6">
        <v>30862.77</v>
      </c>
    </row>
    <row r="342" spans="7:11" x14ac:dyDescent="0.25">
      <c r="G342">
        <v>10335</v>
      </c>
      <c r="H342" s="2">
        <v>42246.436168981483</v>
      </c>
      <c r="I342" t="s">
        <v>20</v>
      </c>
      <c r="J342" t="s">
        <v>139</v>
      </c>
      <c r="K342" s="6">
        <v>35131.620000000003</v>
      </c>
    </row>
    <row r="343" spans="7:11" x14ac:dyDescent="0.25">
      <c r="G343">
        <v>10336</v>
      </c>
      <c r="H343" s="2">
        <v>42031.547627314816</v>
      </c>
      <c r="I343" t="s">
        <v>29</v>
      </c>
      <c r="J343" t="s">
        <v>133</v>
      </c>
      <c r="K343" s="6">
        <v>5870.3</v>
      </c>
    </row>
    <row r="344" spans="7:11" x14ac:dyDescent="0.25">
      <c r="G344">
        <v>10337</v>
      </c>
      <c r="H344" s="2">
        <v>42113.466516203705</v>
      </c>
      <c r="I344" t="s">
        <v>26</v>
      </c>
      <c r="J344" t="s">
        <v>245</v>
      </c>
      <c r="K344" s="6">
        <v>52098.55</v>
      </c>
    </row>
    <row r="345" spans="7:11" x14ac:dyDescent="0.25">
      <c r="G345">
        <v>10338</v>
      </c>
      <c r="H345" s="2">
        <v>42305.594328703701</v>
      </c>
      <c r="I345" t="s">
        <v>35</v>
      </c>
      <c r="J345" t="s">
        <v>207</v>
      </c>
      <c r="K345" s="6">
        <v>3794.09</v>
      </c>
    </row>
    <row r="346" spans="7:11" x14ac:dyDescent="0.25">
      <c r="G346">
        <v>10339</v>
      </c>
      <c r="H346" s="2">
        <v>42239.503460648149</v>
      </c>
      <c r="I346" t="s">
        <v>40</v>
      </c>
      <c r="J346" t="s">
        <v>103</v>
      </c>
      <c r="K346" s="6">
        <v>81620.97</v>
      </c>
    </row>
    <row r="347" spans="7:11" x14ac:dyDescent="0.25">
      <c r="G347">
        <v>10340</v>
      </c>
      <c r="H347" s="2">
        <v>42141.814305555556</v>
      </c>
      <c r="I347" t="s">
        <v>23</v>
      </c>
      <c r="J347" t="s">
        <v>174</v>
      </c>
      <c r="K347" s="6">
        <v>41564.06</v>
      </c>
    </row>
    <row r="348" spans="7:11" x14ac:dyDescent="0.25">
      <c r="G348">
        <v>10341</v>
      </c>
      <c r="H348" s="2">
        <v>42344.66673611111</v>
      </c>
      <c r="I348" t="s">
        <v>66</v>
      </c>
      <c r="J348" t="s">
        <v>179</v>
      </c>
      <c r="K348" s="6">
        <v>94631.39</v>
      </c>
    </row>
    <row r="349" spans="7:11" x14ac:dyDescent="0.25">
      <c r="G349">
        <v>10342</v>
      </c>
      <c r="H349" s="2">
        <v>42331.08326388889</v>
      </c>
      <c r="I349" t="s">
        <v>45</v>
      </c>
      <c r="J349" t="s">
        <v>156</v>
      </c>
      <c r="K349" s="6">
        <v>16744.02</v>
      </c>
    </row>
    <row r="350" spans="7:11" x14ac:dyDescent="0.25">
      <c r="G350">
        <v>10343</v>
      </c>
      <c r="H350" s="2">
        <v>42236.245694444442</v>
      </c>
      <c r="I350" t="s">
        <v>45</v>
      </c>
      <c r="J350" t="s">
        <v>243</v>
      </c>
      <c r="K350" s="6">
        <v>80391.55</v>
      </c>
    </row>
    <row r="351" spans="7:11" x14ac:dyDescent="0.25">
      <c r="G351">
        <v>10344</v>
      </c>
      <c r="H351" s="2">
        <v>42051.798333333332</v>
      </c>
      <c r="I351" t="s">
        <v>7</v>
      </c>
      <c r="J351" t="s">
        <v>91</v>
      </c>
      <c r="K351" s="6">
        <v>90359.81</v>
      </c>
    </row>
    <row r="352" spans="7:11" x14ac:dyDescent="0.25">
      <c r="G352">
        <v>10345</v>
      </c>
      <c r="H352" s="2">
        <v>42225.981851851851</v>
      </c>
      <c r="I352" t="s">
        <v>17</v>
      </c>
      <c r="J352" t="s">
        <v>246</v>
      </c>
      <c r="K352" s="6">
        <v>79222.98</v>
      </c>
    </row>
    <row r="353" spans="7:11" x14ac:dyDescent="0.25">
      <c r="G353">
        <v>10346</v>
      </c>
      <c r="H353" s="2">
        <v>42228.736956018518</v>
      </c>
      <c r="I353" t="s">
        <v>40</v>
      </c>
      <c r="J353" t="s">
        <v>214</v>
      </c>
      <c r="K353" s="6">
        <v>62948.43</v>
      </c>
    </row>
    <row r="354" spans="7:11" x14ac:dyDescent="0.25">
      <c r="G354">
        <v>10347</v>
      </c>
      <c r="H354" s="2">
        <v>42151.961354166669</v>
      </c>
      <c r="I354" t="s">
        <v>45</v>
      </c>
      <c r="J354" t="s">
        <v>247</v>
      </c>
      <c r="K354" s="6">
        <v>2118.0100000000002</v>
      </c>
    </row>
    <row r="355" spans="7:11" x14ac:dyDescent="0.25">
      <c r="G355">
        <v>10348</v>
      </c>
      <c r="H355" s="2">
        <v>42238.132002314815</v>
      </c>
      <c r="I355" t="s">
        <v>29</v>
      </c>
      <c r="J355" t="s">
        <v>208</v>
      </c>
      <c r="K355" s="6">
        <v>32862.71</v>
      </c>
    </row>
    <row r="356" spans="7:11" x14ac:dyDescent="0.25">
      <c r="G356">
        <v>10349</v>
      </c>
      <c r="H356" s="2">
        <v>42021.654027777775</v>
      </c>
      <c r="I356" t="s">
        <v>13</v>
      </c>
      <c r="J356" t="s">
        <v>193</v>
      </c>
      <c r="K356" s="6">
        <v>19329.990000000002</v>
      </c>
    </row>
    <row r="357" spans="7:11" x14ac:dyDescent="0.25">
      <c r="G357">
        <v>10350</v>
      </c>
      <c r="H357" s="2">
        <v>42051.291250000002</v>
      </c>
      <c r="I357" t="s">
        <v>40</v>
      </c>
      <c r="J357" t="s">
        <v>248</v>
      </c>
      <c r="K357" s="6">
        <v>65660.740000000005</v>
      </c>
    </row>
    <row r="358" spans="7:11" x14ac:dyDescent="0.25">
      <c r="G358">
        <v>10351</v>
      </c>
      <c r="H358" s="2">
        <v>42039.623553240737</v>
      </c>
      <c r="I358" t="s">
        <v>40</v>
      </c>
      <c r="J358" t="s">
        <v>184</v>
      </c>
      <c r="K358" s="6">
        <v>39834.660000000003</v>
      </c>
    </row>
    <row r="359" spans="7:11" x14ac:dyDescent="0.25">
      <c r="G359">
        <v>10352</v>
      </c>
      <c r="H359" s="2">
        <v>42284.329155092593</v>
      </c>
      <c r="I359" t="s">
        <v>61</v>
      </c>
      <c r="J359" t="s">
        <v>80</v>
      </c>
      <c r="K359" s="6">
        <v>41244.480000000003</v>
      </c>
    </row>
    <row r="360" spans="7:11" x14ac:dyDescent="0.25">
      <c r="G360">
        <v>10353</v>
      </c>
      <c r="H360" s="2">
        <v>42202.109826388885</v>
      </c>
      <c r="I360" t="s">
        <v>29</v>
      </c>
      <c r="J360" t="s">
        <v>90</v>
      </c>
      <c r="K360" s="6">
        <v>88650.34</v>
      </c>
    </row>
    <row r="361" spans="7:11" x14ac:dyDescent="0.25">
      <c r="G361">
        <v>10354</v>
      </c>
      <c r="H361" s="2">
        <v>42127.537685185183</v>
      </c>
      <c r="I361" t="s">
        <v>40</v>
      </c>
      <c r="J361" t="s">
        <v>249</v>
      </c>
      <c r="K361" s="6">
        <v>39239.879999999997</v>
      </c>
    </row>
    <row r="362" spans="7:11" x14ac:dyDescent="0.25">
      <c r="G362">
        <v>10355</v>
      </c>
      <c r="H362" s="2">
        <v>42144.661030092589</v>
      </c>
      <c r="I362" t="s">
        <v>15</v>
      </c>
      <c r="J362" t="s">
        <v>250</v>
      </c>
      <c r="K362" s="6">
        <v>60830.47</v>
      </c>
    </row>
    <row r="363" spans="7:11" x14ac:dyDescent="0.25">
      <c r="G363">
        <v>10356</v>
      </c>
      <c r="H363" s="2">
        <v>42131.294328703705</v>
      </c>
      <c r="I363" t="s">
        <v>13</v>
      </c>
      <c r="J363" t="s">
        <v>130</v>
      </c>
      <c r="K363" s="6">
        <v>68093.84</v>
      </c>
    </row>
    <row r="364" spans="7:11" x14ac:dyDescent="0.25">
      <c r="G364">
        <v>10357</v>
      </c>
      <c r="H364" s="2">
        <v>42271.787858796299</v>
      </c>
      <c r="I364" t="s">
        <v>9</v>
      </c>
      <c r="J364" t="s">
        <v>236</v>
      </c>
      <c r="K364" s="6">
        <v>84589.68</v>
      </c>
    </row>
    <row r="365" spans="7:11" x14ac:dyDescent="0.25">
      <c r="G365">
        <v>10358</v>
      </c>
      <c r="H365" s="2">
        <v>42209.08421296296</v>
      </c>
      <c r="I365" t="s">
        <v>52</v>
      </c>
      <c r="J365" t="s">
        <v>251</v>
      </c>
      <c r="K365" s="6">
        <v>9125.59</v>
      </c>
    </row>
    <row r="366" spans="7:11" x14ac:dyDescent="0.25">
      <c r="G366">
        <v>10359</v>
      </c>
      <c r="H366" s="2">
        <v>42080.167696759258</v>
      </c>
      <c r="I366" t="s">
        <v>23</v>
      </c>
      <c r="J366" t="s">
        <v>252</v>
      </c>
      <c r="K366" s="6">
        <v>4333.4799999999996</v>
      </c>
    </row>
    <row r="367" spans="7:11" x14ac:dyDescent="0.25">
      <c r="G367">
        <v>10360</v>
      </c>
      <c r="H367" s="2">
        <v>42280.184976851851</v>
      </c>
      <c r="I367" t="s">
        <v>11</v>
      </c>
      <c r="J367" t="s">
        <v>194</v>
      </c>
      <c r="K367" s="6">
        <v>54564.28</v>
      </c>
    </row>
    <row r="368" spans="7:11" x14ac:dyDescent="0.25">
      <c r="G368">
        <v>10361</v>
      </c>
      <c r="H368" s="2">
        <v>42200.079710648148</v>
      </c>
      <c r="I368" t="s">
        <v>7</v>
      </c>
      <c r="J368" t="s">
        <v>253</v>
      </c>
      <c r="K368" s="6">
        <v>6005.22</v>
      </c>
    </row>
    <row r="369" spans="7:11" x14ac:dyDescent="0.25">
      <c r="G369">
        <v>10362</v>
      </c>
      <c r="H369" s="2">
        <v>42293.788298611114</v>
      </c>
      <c r="I369" t="s">
        <v>45</v>
      </c>
      <c r="J369" t="s">
        <v>254</v>
      </c>
      <c r="K369" s="6">
        <v>81613.399999999994</v>
      </c>
    </row>
    <row r="370" spans="7:11" x14ac:dyDescent="0.25">
      <c r="G370">
        <v>10363</v>
      </c>
      <c r="H370" s="2">
        <v>42340.233576388891</v>
      </c>
      <c r="I370" t="s">
        <v>26</v>
      </c>
      <c r="J370" t="s">
        <v>113</v>
      </c>
      <c r="K370" s="6">
        <v>46310.239999999998</v>
      </c>
    </row>
    <row r="371" spans="7:11" x14ac:dyDescent="0.25">
      <c r="G371">
        <v>10364</v>
      </c>
      <c r="H371" s="2">
        <v>42257.825208333335</v>
      </c>
      <c r="I371" t="s">
        <v>11</v>
      </c>
      <c r="J371" t="s">
        <v>57</v>
      </c>
      <c r="K371" s="6">
        <v>83397.009999999995</v>
      </c>
    </row>
    <row r="372" spans="7:11" x14ac:dyDescent="0.25">
      <c r="G372">
        <v>10365</v>
      </c>
      <c r="H372" s="2">
        <v>42274.77789351852</v>
      </c>
      <c r="I372" t="s">
        <v>9</v>
      </c>
      <c r="J372" t="s">
        <v>255</v>
      </c>
      <c r="K372" s="6">
        <v>6460.65</v>
      </c>
    </row>
    <row r="373" spans="7:11" x14ac:dyDescent="0.25">
      <c r="G373">
        <v>10366</v>
      </c>
      <c r="H373" s="2">
        <v>42324.370196759257</v>
      </c>
      <c r="I373" t="s">
        <v>29</v>
      </c>
      <c r="J373" t="s">
        <v>130</v>
      </c>
      <c r="K373" s="6">
        <v>43507.4</v>
      </c>
    </row>
    <row r="374" spans="7:11" x14ac:dyDescent="0.25">
      <c r="G374">
        <v>10367</v>
      </c>
      <c r="H374" s="2">
        <v>42244.327870370369</v>
      </c>
      <c r="I374" t="s">
        <v>20</v>
      </c>
      <c r="J374" t="s">
        <v>256</v>
      </c>
      <c r="K374" s="6">
        <v>97474.84</v>
      </c>
    </row>
    <row r="375" spans="7:11" x14ac:dyDescent="0.25">
      <c r="G375">
        <v>10368</v>
      </c>
      <c r="H375" s="2">
        <v>42112.594328703701</v>
      </c>
      <c r="I375" t="s">
        <v>9</v>
      </c>
      <c r="J375" t="s">
        <v>257</v>
      </c>
      <c r="K375" s="6">
        <v>32791.620000000003</v>
      </c>
    </row>
    <row r="376" spans="7:11" x14ac:dyDescent="0.25">
      <c r="G376">
        <v>10369</v>
      </c>
      <c r="H376" s="2">
        <v>42187.284826388888</v>
      </c>
      <c r="I376" t="s">
        <v>45</v>
      </c>
      <c r="J376" t="s">
        <v>220</v>
      </c>
      <c r="K376" s="6">
        <v>56085.99</v>
      </c>
    </row>
    <row r="377" spans="7:11" x14ac:dyDescent="0.25">
      <c r="G377">
        <v>10370</v>
      </c>
      <c r="H377" s="2">
        <v>42105.311863425923</v>
      </c>
      <c r="I377" t="s">
        <v>20</v>
      </c>
      <c r="J377" t="s">
        <v>80</v>
      </c>
      <c r="K377" s="6">
        <v>29691.35</v>
      </c>
    </row>
    <row r="378" spans="7:11" x14ac:dyDescent="0.25">
      <c r="G378">
        <v>10371</v>
      </c>
      <c r="H378" s="2">
        <v>42080.775497685187</v>
      </c>
      <c r="I378" t="s">
        <v>66</v>
      </c>
      <c r="J378" t="s">
        <v>196</v>
      </c>
      <c r="K378" s="6">
        <v>54853.57</v>
      </c>
    </row>
    <row r="379" spans="7:11" x14ac:dyDescent="0.25">
      <c r="G379">
        <v>10372</v>
      </c>
      <c r="H379" s="2">
        <v>42109.045104166667</v>
      </c>
      <c r="I379" t="s">
        <v>66</v>
      </c>
      <c r="J379" t="s">
        <v>258</v>
      </c>
      <c r="K379" s="6">
        <v>12547.84</v>
      </c>
    </row>
    <row r="380" spans="7:11" x14ac:dyDescent="0.25">
      <c r="G380">
        <v>10373</v>
      </c>
      <c r="H380" s="2">
        <v>42026.04247685185</v>
      </c>
      <c r="I380" t="s">
        <v>66</v>
      </c>
      <c r="J380" t="s">
        <v>259</v>
      </c>
      <c r="K380" s="6">
        <v>89418.67</v>
      </c>
    </row>
    <row r="381" spans="7:11" x14ac:dyDescent="0.25">
      <c r="G381">
        <v>10374</v>
      </c>
      <c r="H381" s="2">
        <v>42283.96974537037</v>
      </c>
      <c r="I381" t="s">
        <v>17</v>
      </c>
      <c r="J381" t="s">
        <v>176</v>
      </c>
      <c r="K381" s="6">
        <v>36163.33</v>
      </c>
    </row>
    <row r="382" spans="7:11" x14ac:dyDescent="0.25">
      <c r="G382">
        <v>10375</v>
      </c>
      <c r="H382" s="2">
        <v>42054.44158564815</v>
      </c>
      <c r="I382" t="s">
        <v>20</v>
      </c>
      <c r="J382" t="s">
        <v>260</v>
      </c>
      <c r="K382" s="6">
        <v>50816.55</v>
      </c>
    </row>
    <row r="383" spans="7:11" x14ac:dyDescent="0.25">
      <c r="G383">
        <v>10376</v>
      </c>
      <c r="H383" s="2">
        <v>42096.235300925924</v>
      </c>
      <c r="I383" t="s">
        <v>40</v>
      </c>
      <c r="J383" t="s">
        <v>261</v>
      </c>
      <c r="K383" s="6">
        <v>57521.09</v>
      </c>
    </row>
    <row r="384" spans="7:11" x14ac:dyDescent="0.25">
      <c r="G384">
        <v>10377</v>
      </c>
      <c r="H384" s="2">
        <v>42078.126134259262</v>
      </c>
      <c r="I384" t="s">
        <v>5</v>
      </c>
      <c r="J384" t="s">
        <v>262</v>
      </c>
      <c r="K384" s="6">
        <v>78808.63</v>
      </c>
    </row>
    <row r="385" spans="7:11" x14ac:dyDescent="0.25">
      <c r="G385">
        <v>10378</v>
      </c>
      <c r="H385" s="2">
        <v>42175.604131944441</v>
      </c>
      <c r="I385" t="s">
        <v>9</v>
      </c>
      <c r="J385" t="s">
        <v>227</v>
      </c>
      <c r="K385" s="6">
        <v>99024.65</v>
      </c>
    </row>
    <row r="386" spans="7:11" x14ac:dyDescent="0.25">
      <c r="G386">
        <v>10379</v>
      </c>
      <c r="H386" s="2">
        <v>42361.557858796295</v>
      </c>
      <c r="I386" t="s">
        <v>11</v>
      </c>
      <c r="J386" t="s">
        <v>226</v>
      </c>
      <c r="K386" s="6">
        <v>49406.17</v>
      </c>
    </row>
    <row r="387" spans="7:11" x14ac:dyDescent="0.25">
      <c r="G387">
        <v>10380</v>
      </c>
      <c r="H387" s="2">
        <v>42021.931851851848</v>
      </c>
      <c r="I387" t="s">
        <v>29</v>
      </c>
      <c r="J387" t="s">
        <v>263</v>
      </c>
      <c r="K387" s="6">
        <v>82975.81</v>
      </c>
    </row>
    <row r="388" spans="7:11" x14ac:dyDescent="0.25">
      <c r="G388">
        <v>10381</v>
      </c>
      <c r="H388" s="2">
        <v>42265.856296296297</v>
      </c>
      <c r="I388" t="s">
        <v>13</v>
      </c>
      <c r="J388" t="s">
        <v>264</v>
      </c>
      <c r="K388" s="6">
        <v>91135.81</v>
      </c>
    </row>
    <row r="389" spans="7:11" x14ac:dyDescent="0.25">
      <c r="G389">
        <v>10382</v>
      </c>
      <c r="H389" s="2">
        <v>42158.412789351853</v>
      </c>
      <c r="I389" t="s">
        <v>17</v>
      </c>
      <c r="J389" t="s">
        <v>257</v>
      </c>
      <c r="K389" s="6">
        <v>84392.1</v>
      </c>
    </row>
    <row r="390" spans="7:11" x14ac:dyDescent="0.25">
      <c r="G390">
        <v>10383</v>
      </c>
      <c r="H390" s="2">
        <v>42107.376620370371</v>
      </c>
      <c r="I390" t="s">
        <v>29</v>
      </c>
      <c r="J390" t="s">
        <v>44</v>
      </c>
      <c r="K390" s="6">
        <v>59567.87</v>
      </c>
    </row>
    <row r="391" spans="7:11" x14ac:dyDescent="0.25">
      <c r="G391">
        <v>10384</v>
      </c>
      <c r="H391" s="2">
        <v>42024.511273148149</v>
      </c>
      <c r="I391" t="s">
        <v>13</v>
      </c>
      <c r="J391" t="s">
        <v>199</v>
      </c>
      <c r="K391" s="6">
        <v>75533.3</v>
      </c>
    </row>
    <row r="392" spans="7:11" x14ac:dyDescent="0.25">
      <c r="G392">
        <v>10385</v>
      </c>
      <c r="H392" s="2">
        <v>42101.673576388886</v>
      </c>
      <c r="I392" t="s">
        <v>23</v>
      </c>
      <c r="J392" t="s">
        <v>119</v>
      </c>
      <c r="K392" s="6">
        <v>81367.539999999994</v>
      </c>
    </row>
    <row r="393" spans="7:11" x14ac:dyDescent="0.25">
      <c r="G393">
        <v>10386</v>
      </c>
      <c r="H393" s="2">
        <v>42258.438472222224</v>
      </c>
      <c r="I393" t="s">
        <v>45</v>
      </c>
      <c r="J393" t="s">
        <v>80</v>
      </c>
      <c r="K393" s="6">
        <v>6003.85</v>
      </c>
    </row>
    <row r="394" spans="7:11" x14ac:dyDescent="0.25">
      <c r="G394">
        <v>10387</v>
      </c>
      <c r="H394" s="2">
        <v>42053.91982638889</v>
      </c>
      <c r="I394" t="s">
        <v>38</v>
      </c>
      <c r="J394" t="s">
        <v>265</v>
      </c>
      <c r="K394" s="6">
        <v>91100.81</v>
      </c>
    </row>
    <row r="395" spans="7:11" x14ac:dyDescent="0.25">
      <c r="G395">
        <v>10388</v>
      </c>
      <c r="H395" s="2">
        <v>42243.392731481479</v>
      </c>
      <c r="I395" t="s">
        <v>38</v>
      </c>
      <c r="J395" t="s">
        <v>129</v>
      </c>
      <c r="K395" s="6">
        <v>83673.19</v>
      </c>
    </row>
    <row r="396" spans="7:11" x14ac:dyDescent="0.25">
      <c r="G396">
        <v>10389</v>
      </c>
      <c r="H396" s="2">
        <v>42347.495555555557</v>
      </c>
      <c r="I396" t="s">
        <v>5</v>
      </c>
      <c r="J396" t="s">
        <v>34</v>
      </c>
      <c r="K396" s="6">
        <v>75902.38</v>
      </c>
    </row>
    <row r="397" spans="7:11" x14ac:dyDescent="0.25">
      <c r="G397">
        <v>10390</v>
      </c>
      <c r="H397" s="2">
        <v>42359.648634259262</v>
      </c>
      <c r="I397" t="s">
        <v>38</v>
      </c>
      <c r="J397" t="s">
        <v>229</v>
      </c>
      <c r="K397" s="6">
        <v>9999.3700000000008</v>
      </c>
    </row>
    <row r="398" spans="7:11" x14ac:dyDescent="0.25">
      <c r="G398">
        <v>10391</v>
      </c>
      <c r="H398" s="2">
        <v>42030.251863425925</v>
      </c>
      <c r="I398" t="s">
        <v>66</v>
      </c>
      <c r="J398" t="s">
        <v>266</v>
      </c>
      <c r="K398" s="6">
        <v>12377.62</v>
      </c>
    </row>
    <row r="399" spans="7:11" x14ac:dyDescent="0.25">
      <c r="G399">
        <v>10392</v>
      </c>
      <c r="H399" s="2">
        <v>42234.293749999997</v>
      </c>
      <c r="I399" t="s">
        <v>11</v>
      </c>
      <c r="J399" t="s">
        <v>150</v>
      </c>
      <c r="K399" s="6">
        <v>69859.78</v>
      </c>
    </row>
    <row r="400" spans="7:11" x14ac:dyDescent="0.25">
      <c r="G400">
        <v>10393</v>
      </c>
      <c r="H400" s="2">
        <v>42266.458136574074</v>
      </c>
      <c r="I400" t="s">
        <v>9</v>
      </c>
      <c r="J400" t="s">
        <v>267</v>
      </c>
      <c r="K400" s="6">
        <v>15356.27</v>
      </c>
    </row>
    <row r="401" spans="7:11" x14ac:dyDescent="0.25">
      <c r="G401">
        <v>10394</v>
      </c>
      <c r="H401" s="2">
        <v>42090.170023148145</v>
      </c>
      <c r="I401" t="s">
        <v>20</v>
      </c>
      <c r="J401" t="s">
        <v>268</v>
      </c>
      <c r="K401" s="6">
        <v>35480.94</v>
      </c>
    </row>
    <row r="402" spans="7:11" x14ac:dyDescent="0.25">
      <c r="G402">
        <v>10395</v>
      </c>
      <c r="H402" s="2">
        <v>42306.405243055553</v>
      </c>
      <c r="I402" t="s">
        <v>15</v>
      </c>
      <c r="J402" t="s">
        <v>258</v>
      </c>
      <c r="K402" s="6">
        <v>73470.710000000006</v>
      </c>
    </row>
    <row r="403" spans="7:11" x14ac:dyDescent="0.25">
      <c r="G403">
        <v>10396</v>
      </c>
      <c r="H403" s="2">
        <v>42129.276030092595</v>
      </c>
      <c r="I403" t="s">
        <v>15</v>
      </c>
      <c r="J403" t="s">
        <v>255</v>
      </c>
      <c r="K403" s="6">
        <v>75612.55</v>
      </c>
    </row>
    <row r="404" spans="7:11" x14ac:dyDescent="0.25">
      <c r="G404">
        <v>10397</v>
      </c>
      <c r="H404" s="2">
        <v>42241.802430555559</v>
      </c>
      <c r="I404" t="s">
        <v>38</v>
      </c>
      <c r="J404" t="s">
        <v>269</v>
      </c>
      <c r="K404" s="6">
        <v>74304.13</v>
      </c>
    </row>
    <row r="405" spans="7:11" x14ac:dyDescent="0.25">
      <c r="G405">
        <v>10398</v>
      </c>
      <c r="H405" s="2">
        <v>42109.227303240739</v>
      </c>
      <c r="I405" t="s">
        <v>40</v>
      </c>
      <c r="J405" t="s">
        <v>270</v>
      </c>
      <c r="K405" s="6">
        <v>53512.91</v>
      </c>
    </row>
    <row r="406" spans="7:11" x14ac:dyDescent="0.25">
      <c r="G406">
        <v>10399</v>
      </c>
      <c r="H406" s="2">
        <v>42116.63386574074</v>
      </c>
      <c r="I406" t="s">
        <v>23</v>
      </c>
      <c r="J406" t="s">
        <v>8</v>
      </c>
      <c r="K406" s="6">
        <v>87338.07</v>
      </c>
    </row>
    <row r="407" spans="7:11" x14ac:dyDescent="0.25">
      <c r="G407">
        <v>10400</v>
      </c>
      <c r="H407" s="2">
        <v>42249.035173611112</v>
      </c>
      <c r="I407" t="s">
        <v>13</v>
      </c>
      <c r="J407" t="s">
        <v>208</v>
      </c>
      <c r="K407" s="6">
        <v>47944.65</v>
      </c>
    </row>
    <row r="408" spans="7:11" x14ac:dyDescent="0.25">
      <c r="G408">
        <v>10401</v>
      </c>
      <c r="H408" s="2">
        <v>42219.920740740738</v>
      </c>
      <c r="I408" t="s">
        <v>13</v>
      </c>
      <c r="J408" t="s">
        <v>226</v>
      </c>
      <c r="K408" s="6">
        <v>4951.33</v>
      </c>
    </row>
    <row r="409" spans="7:11" x14ac:dyDescent="0.25">
      <c r="G409">
        <v>10402</v>
      </c>
      <c r="H409" s="2">
        <v>42083.04115740741</v>
      </c>
      <c r="I409" t="s">
        <v>5</v>
      </c>
      <c r="J409" t="s">
        <v>91</v>
      </c>
      <c r="K409" s="6">
        <v>20107.38</v>
      </c>
    </row>
    <row r="410" spans="7:11" x14ac:dyDescent="0.25">
      <c r="G410">
        <v>10403</v>
      </c>
      <c r="H410" s="2">
        <v>42206.038055555553</v>
      </c>
      <c r="I410" t="s">
        <v>9</v>
      </c>
      <c r="J410" t="s">
        <v>271</v>
      </c>
      <c r="K410" s="6">
        <v>68920.759999999995</v>
      </c>
    </row>
    <row r="411" spans="7:11" x14ac:dyDescent="0.25">
      <c r="G411">
        <v>10404</v>
      </c>
      <c r="H411" s="2">
        <v>42321.079131944447</v>
      </c>
      <c r="I411" t="s">
        <v>7</v>
      </c>
      <c r="J411" t="s">
        <v>272</v>
      </c>
      <c r="K411" s="6">
        <v>11968.75</v>
      </c>
    </row>
    <row r="412" spans="7:11" x14ac:dyDescent="0.25">
      <c r="G412">
        <v>10405</v>
      </c>
      <c r="H412" s="2">
        <v>42088.917847222219</v>
      </c>
      <c r="I412" t="s">
        <v>20</v>
      </c>
      <c r="J412" t="s">
        <v>75</v>
      </c>
      <c r="K412" s="6">
        <v>62603.31</v>
      </c>
    </row>
    <row r="413" spans="7:11" x14ac:dyDescent="0.25">
      <c r="G413">
        <v>10406</v>
      </c>
      <c r="H413" s="2">
        <v>42341.992071759261</v>
      </c>
      <c r="I413" t="s">
        <v>29</v>
      </c>
      <c r="J413" t="s">
        <v>69</v>
      </c>
      <c r="K413" s="6">
        <v>81709.09</v>
      </c>
    </row>
    <row r="414" spans="7:11" x14ac:dyDescent="0.25">
      <c r="G414">
        <v>10407</v>
      </c>
      <c r="H414" s="2">
        <v>42194.467997685184</v>
      </c>
      <c r="I414" t="s">
        <v>20</v>
      </c>
      <c r="J414" t="s">
        <v>273</v>
      </c>
      <c r="K414" s="6">
        <v>15917.69</v>
      </c>
    </row>
    <row r="415" spans="7:11" x14ac:dyDescent="0.25">
      <c r="G415">
        <v>10408</v>
      </c>
      <c r="H415" s="2">
        <v>42111.09642361111</v>
      </c>
      <c r="I415" t="s">
        <v>45</v>
      </c>
      <c r="J415" t="s">
        <v>274</v>
      </c>
      <c r="K415" s="6">
        <v>17216.68</v>
      </c>
    </row>
    <row r="416" spans="7:11" x14ac:dyDescent="0.25">
      <c r="G416">
        <v>10409</v>
      </c>
      <c r="H416" s="2">
        <v>42269.091840277775</v>
      </c>
      <c r="I416" t="s">
        <v>40</v>
      </c>
      <c r="J416" t="s">
        <v>275</v>
      </c>
      <c r="K416" s="6">
        <v>63468.44</v>
      </c>
    </row>
    <row r="417" spans="7:11" x14ac:dyDescent="0.25">
      <c r="G417">
        <v>10410</v>
      </c>
      <c r="H417" s="2">
        <v>42265.382465277777</v>
      </c>
      <c r="I417" t="s">
        <v>13</v>
      </c>
      <c r="J417" t="s">
        <v>37</v>
      </c>
      <c r="K417" s="6">
        <v>71758.47</v>
      </c>
    </row>
    <row r="418" spans="7:11" x14ac:dyDescent="0.25">
      <c r="G418">
        <v>10411</v>
      </c>
      <c r="H418" s="2">
        <v>42054.121238425927</v>
      </c>
      <c r="I418" t="s">
        <v>66</v>
      </c>
      <c r="J418" t="s">
        <v>12</v>
      </c>
      <c r="K418" s="6">
        <v>18360.3</v>
      </c>
    </row>
    <row r="419" spans="7:11" x14ac:dyDescent="0.25">
      <c r="G419">
        <v>10412</v>
      </c>
      <c r="H419" s="2">
        <v>42115.466689814813</v>
      </c>
      <c r="I419" t="s">
        <v>40</v>
      </c>
      <c r="J419" t="s">
        <v>152</v>
      </c>
      <c r="K419" s="6">
        <v>54787.16</v>
      </c>
    </row>
    <row r="420" spans="7:11" x14ac:dyDescent="0.25">
      <c r="G420">
        <v>10413</v>
      </c>
      <c r="H420" s="2">
        <v>42077.873252314814</v>
      </c>
      <c r="I420" t="s">
        <v>40</v>
      </c>
      <c r="J420" t="s">
        <v>276</v>
      </c>
      <c r="K420" s="6">
        <v>72546.28</v>
      </c>
    </row>
    <row r="421" spans="7:11" x14ac:dyDescent="0.25">
      <c r="G421">
        <v>10414</v>
      </c>
      <c r="H421" s="2">
        <v>42060.796435185184</v>
      </c>
      <c r="I421" t="s">
        <v>40</v>
      </c>
      <c r="J421" t="s">
        <v>241</v>
      </c>
      <c r="K421" s="6">
        <v>1919.83</v>
      </c>
    </row>
    <row r="422" spans="7:11" x14ac:dyDescent="0.25">
      <c r="G422">
        <v>10415</v>
      </c>
      <c r="H422" s="2">
        <v>42263.684594907405</v>
      </c>
      <c r="I422" t="s">
        <v>38</v>
      </c>
      <c r="J422" t="s">
        <v>277</v>
      </c>
      <c r="K422" s="6">
        <v>71979.820000000007</v>
      </c>
    </row>
    <row r="423" spans="7:11" x14ac:dyDescent="0.25">
      <c r="G423">
        <v>10416</v>
      </c>
      <c r="H423" s="2">
        <v>42211.993495370371</v>
      </c>
      <c r="I423" t="s">
        <v>17</v>
      </c>
      <c r="J423" t="s">
        <v>83</v>
      </c>
      <c r="K423" s="6">
        <v>43404.4</v>
      </c>
    </row>
    <row r="424" spans="7:11" x14ac:dyDescent="0.25">
      <c r="G424">
        <v>10417</v>
      </c>
      <c r="H424" s="2">
        <v>42036.015393518515</v>
      </c>
      <c r="I424" t="s">
        <v>66</v>
      </c>
      <c r="J424" t="s">
        <v>102</v>
      </c>
      <c r="K424" s="6">
        <v>46301.78</v>
      </c>
    </row>
    <row r="425" spans="7:11" x14ac:dyDescent="0.25">
      <c r="G425">
        <v>10418</v>
      </c>
      <c r="H425" s="2">
        <v>42236.646597222221</v>
      </c>
      <c r="I425" t="s">
        <v>45</v>
      </c>
      <c r="J425" t="s">
        <v>125</v>
      </c>
      <c r="K425" s="6">
        <v>89166.42</v>
      </c>
    </row>
    <row r="426" spans="7:11" x14ac:dyDescent="0.25">
      <c r="G426">
        <v>10419</v>
      </c>
      <c r="H426" s="2">
        <v>42017.544444444444</v>
      </c>
      <c r="I426" t="s">
        <v>23</v>
      </c>
      <c r="J426" t="s">
        <v>154</v>
      </c>
      <c r="K426" s="6">
        <v>72623.19</v>
      </c>
    </row>
    <row r="427" spans="7:11" x14ac:dyDescent="0.25">
      <c r="G427">
        <v>10420</v>
      </c>
      <c r="H427" s="2">
        <v>42127.09175925926</v>
      </c>
      <c r="I427" t="s">
        <v>9</v>
      </c>
      <c r="J427" t="s">
        <v>198</v>
      </c>
      <c r="K427" s="6">
        <v>25994.05</v>
      </c>
    </row>
    <row r="428" spans="7:11" x14ac:dyDescent="0.25">
      <c r="G428">
        <v>10421</v>
      </c>
      <c r="H428" s="2">
        <v>42229.294456018521</v>
      </c>
      <c r="I428" t="s">
        <v>29</v>
      </c>
      <c r="J428" t="s">
        <v>220</v>
      </c>
      <c r="K428" s="6">
        <v>77613.48</v>
      </c>
    </row>
    <row r="429" spans="7:11" x14ac:dyDescent="0.25">
      <c r="G429">
        <v>10422</v>
      </c>
      <c r="H429" s="2">
        <v>42204.499918981484</v>
      </c>
      <c r="I429" t="s">
        <v>5</v>
      </c>
      <c r="J429" t="s">
        <v>278</v>
      </c>
      <c r="K429" s="6">
        <v>34503.699999999997</v>
      </c>
    </row>
    <row r="430" spans="7:11" x14ac:dyDescent="0.25">
      <c r="G430">
        <v>10423</v>
      </c>
      <c r="H430" s="2">
        <v>42073.586273148147</v>
      </c>
      <c r="I430" t="s">
        <v>5</v>
      </c>
      <c r="J430" t="s">
        <v>163</v>
      </c>
      <c r="K430" s="6">
        <v>95741.57</v>
      </c>
    </row>
    <row r="431" spans="7:11" x14ac:dyDescent="0.25">
      <c r="G431">
        <v>10424</v>
      </c>
      <c r="H431" s="2">
        <v>42062.398032407407</v>
      </c>
      <c r="I431" t="s">
        <v>23</v>
      </c>
      <c r="J431" t="s">
        <v>101</v>
      </c>
      <c r="K431" s="6">
        <v>33318.26</v>
      </c>
    </row>
    <row r="432" spans="7:11" x14ac:dyDescent="0.25">
      <c r="G432">
        <v>10425</v>
      </c>
      <c r="H432" s="2">
        <v>42242.965682870374</v>
      </c>
      <c r="I432" t="s">
        <v>52</v>
      </c>
      <c r="J432" t="s">
        <v>189</v>
      </c>
      <c r="K432" s="6">
        <v>99895.11</v>
      </c>
    </row>
    <row r="433" spans="7:11" x14ac:dyDescent="0.25">
      <c r="G433">
        <v>10426</v>
      </c>
      <c r="H433" s="2">
        <v>42123.838912037034</v>
      </c>
      <c r="I433" t="s">
        <v>15</v>
      </c>
      <c r="J433" t="s">
        <v>47</v>
      </c>
      <c r="K433" s="6">
        <v>45221.71</v>
      </c>
    </row>
    <row r="434" spans="7:11" x14ac:dyDescent="0.25">
      <c r="G434">
        <v>10427</v>
      </c>
      <c r="H434" s="2">
        <v>42261.878993055558</v>
      </c>
      <c r="I434" t="s">
        <v>29</v>
      </c>
      <c r="J434" t="s">
        <v>279</v>
      </c>
      <c r="K434" s="6">
        <v>49165.26</v>
      </c>
    </row>
    <row r="435" spans="7:11" x14ac:dyDescent="0.25">
      <c r="G435">
        <v>10428</v>
      </c>
      <c r="H435" s="2">
        <v>42173.779108796298</v>
      </c>
      <c r="I435" t="s">
        <v>38</v>
      </c>
      <c r="J435" t="s">
        <v>280</v>
      </c>
      <c r="K435" s="6">
        <v>96813.93</v>
      </c>
    </row>
    <row r="436" spans="7:11" x14ac:dyDescent="0.25">
      <c r="G436">
        <v>10429</v>
      </c>
      <c r="H436" s="2">
        <v>42219.254328703704</v>
      </c>
      <c r="I436" t="s">
        <v>38</v>
      </c>
      <c r="J436" t="s">
        <v>234</v>
      </c>
      <c r="K436" s="6">
        <v>99783.72</v>
      </c>
    </row>
    <row r="437" spans="7:11" x14ac:dyDescent="0.25">
      <c r="G437">
        <v>10430</v>
      </c>
      <c r="H437" s="2">
        <v>42187.311493055553</v>
      </c>
      <c r="I437" t="s">
        <v>61</v>
      </c>
      <c r="J437" t="s">
        <v>206</v>
      </c>
      <c r="K437" s="6">
        <v>2193.2800000000002</v>
      </c>
    </row>
    <row r="438" spans="7:11" x14ac:dyDescent="0.25">
      <c r="G438">
        <v>10431</v>
      </c>
      <c r="H438" s="2">
        <v>42036.950416666667</v>
      </c>
      <c r="I438" t="s">
        <v>35</v>
      </c>
      <c r="J438" t="s">
        <v>281</v>
      </c>
      <c r="K438" s="6">
        <v>45962.06</v>
      </c>
    </row>
    <row r="439" spans="7:11" x14ac:dyDescent="0.25">
      <c r="G439">
        <v>10432</v>
      </c>
      <c r="H439" s="2">
        <v>42123.356446759259</v>
      </c>
      <c r="I439" t="s">
        <v>23</v>
      </c>
      <c r="J439" t="s">
        <v>44</v>
      </c>
      <c r="K439" s="6">
        <v>27807.4</v>
      </c>
    </row>
    <row r="440" spans="7:11" x14ac:dyDescent="0.25">
      <c r="G440">
        <v>10433</v>
      </c>
      <c r="H440" s="2">
        <v>42152.242731481485</v>
      </c>
      <c r="I440" t="s">
        <v>11</v>
      </c>
      <c r="J440" t="s">
        <v>280</v>
      </c>
      <c r="K440" s="6">
        <v>15358.1</v>
      </c>
    </row>
    <row r="441" spans="7:11" x14ac:dyDescent="0.25">
      <c r="G441">
        <v>10434</v>
      </c>
      <c r="H441" s="2">
        <v>42121.057256944441</v>
      </c>
      <c r="I441" t="s">
        <v>17</v>
      </c>
      <c r="J441" t="s">
        <v>172</v>
      </c>
      <c r="K441" s="6">
        <v>44619.29</v>
      </c>
    </row>
    <row r="442" spans="7:11" x14ac:dyDescent="0.25">
      <c r="G442">
        <v>10435</v>
      </c>
      <c r="H442" s="2">
        <v>42137.258460648147</v>
      </c>
      <c r="I442" t="s">
        <v>35</v>
      </c>
      <c r="J442" t="s">
        <v>282</v>
      </c>
      <c r="K442" s="6">
        <v>17247.91</v>
      </c>
    </row>
    <row r="443" spans="7:11" x14ac:dyDescent="0.25">
      <c r="G443">
        <v>10436</v>
      </c>
      <c r="H443" s="2">
        <v>42347.546388888892</v>
      </c>
      <c r="I443" t="s">
        <v>9</v>
      </c>
      <c r="J443" t="s">
        <v>132</v>
      </c>
      <c r="K443" s="6">
        <v>18185.82</v>
      </c>
    </row>
    <row r="444" spans="7:11" x14ac:dyDescent="0.25">
      <c r="G444">
        <v>10437</v>
      </c>
      <c r="H444" s="2">
        <v>42323.192037037035</v>
      </c>
      <c r="I444" t="s">
        <v>15</v>
      </c>
      <c r="J444" t="s">
        <v>182</v>
      </c>
      <c r="K444" s="6">
        <v>43592.160000000003</v>
      </c>
    </row>
    <row r="445" spans="7:11" x14ac:dyDescent="0.25">
      <c r="G445">
        <v>10438</v>
      </c>
      <c r="H445" s="2">
        <v>42158.08489583333</v>
      </c>
      <c r="I445" t="s">
        <v>26</v>
      </c>
      <c r="J445" t="s">
        <v>170</v>
      </c>
      <c r="K445" s="6">
        <v>81046.259999999995</v>
      </c>
    </row>
    <row r="446" spans="7:11" x14ac:dyDescent="0.25">
      <c r="G446">
        <v>10439</v>
      </c>
      <c r="H446" s="2">
        <v>42010.99527777778</v>
      </c>
      <c r="I446" t="s">
        <v>17</v>
      </c>
      <c r="J446" t="s">
        <v>54</v>
      </c>
      <c r="K446" s="6">
        <v>28596.28</v>
      </c>
    </row>
    <row r="447" spans="7:11" x14ac:dyDescent="0.25">
      <c r="G447">
        <v>10440</v>
      </c>
      <c r="H447" s="2">
        <v>42107.441747685189</v>
      </c>
      <c r="I447" t="s">
        <v>66</v>
      </c>
      <c r="J447" t="s">
        <v>191</v>
      </c>
      <c r="K447" s="6">
        <v>47461.440000000002</v>
      </c>
    </row>
    <row r="448" spans="7:11" x14ac:dyDescent="0.25">
      <c r="G448">
        <v>10441</v>
      </c>
      <c r="H448" s="2">
        <v>42300.403726851851</v>
      </c>
      <c r="I448" t="s">
        <v>52</v>
      </c>
      <c r="J448" t="s">
        <v>283</v>
      </c>
      <c r="K448" s="6">
        <v>54352.25</v>
      </c>
    </row>
    <row r="449" spans="7:11" x14ac:dyDescent="0.25">
      <c r="G449">
        <v>10442</v>
      </c>
      <c r="H449" s="2">
        <v>42077.240081018521</v>
      </c>
      <c r="I449" t="s">
        <v>38</v>
      </c>
      <c r="J449" t="s">
        <v>159</v>
      </c>
      <c r="K449" s="6">
        <v>99092.73</v>
      </c>
    </row>
    <row r="450" spans="7:11" x14ac:dyDescent="0.25">
      <c r="G450">
        <v>10443</v>
      </c>
      <c r="H450" s="2">
        <v>42240.717777777776</v>
      </c>
      <c r="I450" t="s">
        <v>9</v>
      </c>
      <c r="J450" t="s">
        <v>74</v>
      </c>
      <c r="K450" s="6">
        <v>50438.92</v>
      </c>
    </row>
    <row r="451" spans="7:11" x14ac:dyDescent="0.25">
      <c r="G451">
        <v>10444</v>
      </c>
      <c r="H451" s="2">
        <v>42119.364386574074</v>
      </c>
      <c r="I451" t="s">
        <v>23</v>
      </c>
      <c r="J451" t="s">
        <v>46</v>
      </c>
      <c r="K451" s="6">
        <v>81078.240000000005</v>
      </c>
    </row>
    <row r="452" spans="7:11" x14ac:dyDescent="0.25">
      <c r="G452">
        <v>10445</v>
      </c>
      <c r="H452" s="2">
        <v>42220.477256944447</v>
      </c>
      <c r="I452" t="s">
        <v>52</v>
      </c>
      <c r="J452" t="s">
        <v>284</v>
      </c>
      <c r="K452" s="6">
        <v>23205.67</v>
      </c>
    </row>
    <row r="453" spans="7:11" x14ac:dyDescent="0.25">
      <c r="G453">
        <v>10446</v>
      </c>
      <c r="H453" s="2">
        <v>42098.340451388889</v>
      </c>
      <c r="I453" t="s">
        <v>66</v>
      </c>
      <c r="J453" t="s">
        <v>285</v>
      </c>
      <c r="K453" s="6">
        <v>77000.009999999995</v>
      </c>
    </row>
    <row r="454" spans="7:11" x14ac:dyDescent="0.25">
      <c r="G454">
        <v>10447</v>
      </c>
      <c r="H454" s="2">
        <v>42005.64398148148</v>
      </c>
      <c r="I454" t="s">
        <v>11</v>
      </c>
      <c r="J454" t="s">
        <v>147</v>
      </c>
      <c r="K454" s="6">
        <v>40345.040000000001</v>
      </c>
    </row>
    <row r="455" spans="7:11" x14ac:dyDescent="0.25">
      <c r="G455">
        <v>10448</v>
      </c>
      <c r="H455" s="2">
        <v>42037.836817129632</v>
      </c>
      <c r="I455" t="s">
        <v>52</v>
      </c>
      <c r="J455" t="s">
        <v>286</v>
      </c>
      <c r="K455" s="6">
        <v>35360.1</v>
      </c>
    </row>
    <row r="456" spans="7:11" x14ac:dyDescent="0.25">
      <c r="G456">
        <v>10449</v>
      </c>
      <c r="H456" s="2">
        <v>42074.741631944446</v>
      </c>
      <c r="I456" t="s">
        <v>40</v>
      </c>
      <c r="J456" t="s">
        <v>287</v>
      </c>
      <c r="K456" s="6">
        <v>35493.53</v>
      </c>
    </row>
    <row r="457" spans="7:11" x14ac:dyDescent="0.25">
      <c r="G457">
        <v>10450</v>
      </c>
      <c r="H457" s="2">
        <v>42239.030405092592</v>
      </c>
      <c r="I457" t="s">
        <v>66</v>
      </c>
      <c r="J457" t="s">
        <v>288</v>
      </c>
      <c r="K457" s="6">
        <v>37155.79</v>
      </c>
    </row>
    <row r="458" spans="7:11" x14ac:dyDescent="0.25">
      <c r="G458">
        <v>10451</v>
      </c>
      <c r="H458" s="2">
        <v>42111.821643518517</v>
      </c>
      <c r="I458" t="s">
        <v>20</v>
      </c>
      <c r="J458" t="s">
        <v>187</v>
      </c>
      <c r="K458" s="6">
        <v>96375.62</v>
      </c>
    </row>
    <row r="459" spans="7:11" x14ac:dyDescent="0.25">
      <c r="G459">
        <v>10452</v>
      </c>
      <c r="H459" s="2">
        <v>42182.827187499999</v>
      </c>
      <c r="I459" t="s">
        <v>66</v>
      </c>
      <c r="J459" t="s">
        <v>197</v>
      </c>
      <c r="K459" s="6">
        <v>91801.2</v>
      </c>
    </row>
    <row r="460" spans="7:11" x14ac:dyDescent="0.25">
      <c r="G460">
        <v>10453</v>
      </c>
      <c r="H460" s="2">
        <v>42143.643738425926</v>
      </c>
      <c r="I460" t="s">
        <v>11</v>
      </c>
      <c r="J460" t="s">
        <v>103</v>
      </c>
      <c r="K460" s="6">
        <v>47149.56</v>
      </c>
    </row>
    <row r="461" spans="7:11" x14ac:dyDescent="0.25">
      <c r="G461">
        <v>10454</v>
      </c>
      <c r="H461" s="2">
        <v>42335.594155092593</v>
      </c>
      <c r="I461" t="s">
        <v>11</v>
      </c>
      <c r="J461" t="s">
        <v>289</v>
      </c>
      <c r="K461" s="6">
        <v>9355.7099999999991</v>
      </c>
    </row>
    <row r="462" spans="7:11" x14ac:dyDescent="0.25">
      <c r="G462">
        <v>10455</v>
      </c>
      <c r="H462" s="2">
        <v>42237.303032407406</v>
      </c>
      <c r="I462" t="s">
        <v>23</v>
      </c>
      <c r="J462" t="s">
        <v>163</v>
      </c>
      <c r="K462" s="6">
        <v>59928.69</v>
      </c>
    </row>
    <row r="463" spans="7:11" x14ac:dyDescent="0.25">
      <c r="G463">
        <v>10456</v>
      </c>
      <c r="H463" s="2">
        <v>42365.389814814815</v>
      </c>
      <c r="I463" t="s">
        <v>15</v>
      </c>
      <c r="J463" t="s">
        <v>269</v>
      </c>
      <c r="K463" s="6">
        <v>37710.67</v>
      </c>
    </row>
    <row r="464" spans="7:11" x14ac:dyDescent="0.25">
      <c r="G464">
        <v>10457</v>
      </c>
      <c r="H464" s="2">
        <v>42186.307395833333</v>
      </c>
      <c r="I464" t="s">
        <v>35</v>
      </c>
      <c r="J464" t="s">
        <v>244</v>
      </c>
      <c r="K464" s="6">
        <v>73539.02</v>
      </c>
    </row>
    <row r="465" spans="7:11" x14ac:dyDescent="0.25">
      <c r="G465">
        <v>10458</v>
      </c>
      <c r="H465" s="2">
        <v>42105.488865740743</v>
      </c>
      <c r="I465" t="s">
        <v>29</v>
      </c>
      <c r="J465" t="s">
        <v>290</v>
      </c>
      <c r="K465" s="6">
        <v>15020.61</v>
      </c>
    </row>
    <row r="466" spans="7:11" x14ac:dyDescent="0.25">
      <c r="G466">
        <v>10459</v>
      </c>
      <c r="H466" s="2">
        <v>42165.897407407407</v>
      </c>
      <c r="I466" t="s">
        <v>61</v>
      </c>
      <c r="J466" t="s">
        <v>277</v>
      </c>
      <c r="K466" s="6">
        <v>82702.91</v>
      </c>
    </row>
    <row r="467" spans="7:11" x14ac:dyDescent="0.25">
      <c r="G467">
        <v>10460</v>
      </c>
      <c r="H467" s="2">
        <v>42075.897719907407</v>
      </c>
      <c r="I467" t="s">
        <v>15</v>
      </c>
      <c r="J467" t="s">
        <v>291</v>
      </c>
      <c r="K467" s="6">
        <v>53958.35</v>
      </c>
    </row>
    <row r="468" spans="7:11" x14ac:dyDescent="0.25">
      <c r="G468">
        <v>10461</v>
      </c>
      <c r="H468" s="2">
        <v>42104.522928240738</v>
      </c>
      <c r="I468" t="s">
        <v>7</v>
      </c>
      <c r="J468" t="s">
        <v>239</v>
      </c>
      <c r="K468" s="6">
        <v>99451.88</v>
      </c>
    </row>
    <row r="469" spans="7:11" x14ac:dyDescent="0.25">
      <c r="G469">
        <v>10462</v>
      </c>
      <c r="H469" s="2">
        <v>42115.758194444446</v>
      </c>
      <c r="I469" t="s">
        <v>66</v>
      </c>
      <c r="J469" t="s">
        <v>292</v>
      </c>
      <c r="K469" s="6">
        <v>2101.0700000000002</v>
      </c>
    </row>
    <row r="470" spans="7:11" x14ac:dyDescent="0.25">
      <c r="G470">
        <v>10463</v>
      </c>
      <c r="H470" s="2">
        <v>42108.358356481483</v>
      </c>
      <c r="I470" t="s">
        <v>11</v>
      </c>
      <c r="J470" t="s">
        <v>34</v>
      </c>
      <c r="K470" s="6">
        <v>44469.03</v>
      </c>
    </row>
    <row r="471" spans="7:11" x14ac:dyDescent="0.25">
      <c r="G471">
        <v>10464</v>
      </c>
      <c r="H471" s="2">
        <v>42107.699166666665</v>
      </c>
      <c r="I471" t="s">
        <v>13</v>
      </c>
      <c r="J471" t="s">
        <v>145</v>
      </c>
      <c r="K471" s="6">
        <v>98505.42</v>
      </c>
    </row>
    <row r="472" spans="7:11" x14ac:dyDescent="0.25">
      <c r="G472">
        <v>10465</v>
      </c>
      <c r="H472" s="2">
        <v>42011.257754629631</v>
      </c>
      <c r="I472" t="s">
        <v>11</v>
      </c>
      <c r="J472" t="s">
        <v>203</v>
      </c>
      <c r="K472" s="6">
        <v>59393.31</v>
      </c>
    </row>
    <row r="473" spans="7:11" x14ac:dyDescent="0.25">
      <c r="G473">
        <v>10466</v>
      </c>
      <c r="H473" s="2">
        <v>42248.093425925923</v>
      </c>
      <c r="I473" t="s">
        <v>61</v>
      </c>
      <c r="J473" t="s">
        <v>276</v>
      </c>
      <c r="K473" s="6">
        <v>43598.8</v>
      </c>
    </row>
    <row r="474" spans="7:11" x14ac:dyDescent="0.25">
      <c r="G474">
        <v>10467</v>
      </c>
      <c r="H474" s="2">
        <v>42188.443159722221</v>
      </c>
      <c r="I474" t="s">
        <v>11</v>
      </c>
      <c r="J474" t="s">
        <v>192</v>
      </c>
      <c r="K474" s="6">
        <v>91679.52</v>
      </c>
    </row>
    <row r="475" spans="7:11" x14ac:dyDescent="0.25">
      <c r="G475">
        <v>10468</v>
      </c>
      <c r="H475" s="2">
        <v>42069.366562499999</v>
      </c>
      <c r="I475" t="s">
        <v>40</v>
      </c>
      <c r="J475" t="s">
        <v>220</v>
      </c>
      <c r="K475" s="6">
        <v>96087.56</v>
      </c>
    </row>
    <row r="476" spans="7:11" x14ac:dyDescent="0.25">
      <c r="G476">
        <v>10469</v>
      </c>
      <c r="H476" s="2">
        <v>42263.566550925927</v>
      </c>
      <c r="I476" t="s">
        <v>15</v>
      </c>
      <c r="J476" t="s">
        <v>209</v>
      </c>
      <c r="K476" s="6">
        <v>4666.4399999999996</v>
      </c>
    </row>
    <row r="477" spans="7:11" x14ac:dyDescent="0.25">
      <c r="G477">
        <v>10470</v>
      </c>
      <c r="H477" s="2">
        <v>42042.97997685185</v>
      </c>
      <c r="I477" t="s">
        <v>40</v>
      </c>
      <c r="J477" t="s">
        <v>247</v>
      </c>
      <c r="K477" s="6">
        <v>20988.54</v>
      </c>
    </row>
    <row r="478" spans="7:11" x14ac:dyDescent="0.25">
      <c r="G478">
        <v>10471</v>
      </c>
      <c r="H478" s="2">
        <v>42252.531886574077</v>
      </c>
      <c r="I478" t="s">
        <v>61</v>
      </c>
      <c r="J478" t="s">
        <v>206</v>
      </c>
      <c r="K478" s="6">
        <v>62622.78</v>
      </c>
    </row>
    <row r="479" spans="7:11" x14ac:dyDescent="0.25">
      <c r="G479">
        <v>10472</v>
      </c>
      <c r="H479" s="2">
        <v>42356.892824074072</v>
      </c>
      <c r="I479" t="s">
        <v>5</v>
      </c>
      <c r="J479" t="s">
        <v>138</v>
      </c>
      <c r="K479" s="6">
        <v>13294.86</v>
      </c>
    </row>
    <row r="480" spans="7:11" x14ac:dyDescent="0.25">
      <c r="G480">
        <v>10473</v>
      </c>
      <c r="H480" s="2">
        <v>42365.190798611111</v>
      </c>
      <c r="I480" t="s">
        <v>9</v>
      </c>
      <c r="J480" t="s">
        <v>267</v>
      </c>
      <c r="K480" s="6">
        <v>30581.14</v>
      </c>
    </row>
    <row r="481" spans="7:11" x14ac:dyDescent="0.25">
      <c r="G481">
        <v>10474</v>
      </c>
      <c r="H481" s="2">
        <v>42132.704965277779</v>
      </c>
      <c r="I481" t="s">
        <v>7</v>
      </c>
      <c r="J481" t="s">
        <v>160</v>
      </c>
      <c r="K481" s="6">
        <v>30561.31</v>
      </c>
    </row>
    <row r="482" spans="7:11" x14ac:dyDescent="0.25">
      <c r="G482">
        <v>10475</v>
      </c>
      <c r="H482" s="2">
        <v>42216.680868055555</v>
      </c>
      <c r="I482" t="s">
        <v>15</v>
      </c>
      <c r="J482" t="s">
        <v>176</v>
      </c>
      <c r="K482" s="6">
        <v>43330.79</v>
      </c>
    </row>
    <row r="483" spans="7:11" x14ac:dyDescent="0.25">
      <c r="G483">
        <v>10476</v>
      </c>
      <c r="H483" s="2">
        <v>42281.325752314813</v>
      </c>
      <c r="I483" t="s">
        <v>45</v>
      </c>
      <c r="J483" t="s">
        <v>293</v>
      </c>
      <c r="K483" s="6">
        <v>36451.68</v>
      </c>
    </row>
    <row r="484" spans="7:11" x14ac:dyDescent="0.25">
      <c r="G484">
        <v>10477</v>
      </c>
      <c r="H484" s="2">
        <v>42166.218252314815</v>
      </c>
      <c r="I484" t="s">
        <v>29</v>
      </c>
      <c r="J484" t="s">
        <v>37</v>
      </c>
      <c r="K484" s="6">
        <v>77057.09</v>
      </c>
    </row>
    <row r="485" spans="7:11" x14ac:dyDescent="0.25">
      <c r="G485">
        <v>10478</v>
      </c>
      <c r="H485" s="2">
        <v>42079.757025462961</v>
      </c>
      <c r="I485" t="s">
        <v>29</v>
      </c>
      <c r="J485" t="s">
        <v>22</v>
      </c>
      <c r="K485" s="6">
        <v>48726.15</v>
      </c>
    </row>
    <row r="486" spans="7:11" x14ac:dyDescent="0.25">
      <c r="G486">
        <v>10479</v>
      </c>
      <c r="H486" s="2">
        <v>42343.174201388887</v>
      </c>
      <c r="I486" t="s">
        <v>26</v>
      </c>
      <c r="J486" t="s">
        <v>222</v>
      </c>
      <c r="K486" s="6">
        <v>40961.22</v>
      </c>
    </row>
    <row r="487" spans="7:11" x14ac:dyDescent="0.25">
      <c r="G487">
        <v>10480</v>
      </c>
      <c r="H487" s="2">
        <v>42226.481689814813</v>
      </c>
      <c r="I487" t="s">
        <v>66</v>
      </c>
      <c r="J487" t="s">
        <v>57</v>
      </c>
      <c r="K487" s="6">
        <v>75676.39</v>
      </c>
    </row>
    <row r="488" spans="7:11" x14ac:dyDescent="0.25">
      <c r="G488">
        <v>10481</v>
      </c>
      <c r="H488" s="2">
        <v>42328.685185185182</v>
      </c>
      <c r="I488" t="s">
        <v>29</v>
      </c>
      <c r="J488" t="s">
        <v>294</v>
      </c>
      <c r="K488" s="6">
        <v>66745.919999999998</v>
      </c>
    </row>
    <row r="489" spans="7:11" x14ac:dyDescent="0.25">
      <c r="G489">
        <v>10482</v>
      </c>
      <c r="H489" s="2">
        <v>42288.264467592591</v>
      </c>
      <c r="I489" t="s">
        <v>66</v>
      </c>
      <c r="J489" t="s">
        <v>295</v>
      </c>
      <c r="K489" s="6">
        <v>36824.07</v>
      </c>
    </row>
    <row r="490" spans="7:11" x14ac:dyDescent="0.25">
      <c r="G490">
        <v>10483</v>
      </c>
      <c r="H490" s="2">
        <v>42251.465879629628</v>
      </c>
      <c r="I490" t="s">
        <v>29</v>
      </c>
      <c r="J490" t="s">
        <v>50</v>
      </c>
      <c r="K490" s="6">
        <v>98376.11</v>
      </c>
    </row>
    <row r="491" spans="7:11" x14ac:dyDescent="0.25">
      <c r="G491">
        <v>10484</v>
      </c>
      <c r="H491" s="2">
        <v>42277.720902777779</v>
      </c>
      <c r="I491" t="s">
        <v>29</v>
      </c>
      <c r="J491" t="s">
        <v>206</v>
      </c>
      <c r="K491" s="6">
        <v>36074.949999999997</v>
      </c>
    </row>
    <row r="492" spans="7:11" x14ac:dyDescent="0.25">
      <c r="G492">
        <v>10485</v>
      </c>
      <c r="H492" s="2">
        <v>42211.085960648146</v>
      </c>
      <c r="I492" t="s">
        <v>61</v>
      </c>
      <c r="J492" t="s">
        <v>296</v>
      </c>
      <c r="K492" s="6">
        <v>65959.7</v>
      </c>
    </row>
    <row r="493" spans="7:11" x14ac:dyDescent="0.25">
      <c r="G493">
        <v>10486</v>
      </c>
      <c r="H493" s="2">
        <v>42335.733611111114</v>
      </c>
      <c r="I493" t="s">
        <v>20</v>
      </c>
      <c r="J493" t="s">
        <v>32</v>
      </c>
      <c r="K493" s="6">
        <v>73704.95</v>
      </c>
    </row>
    <row r="494" spans="7:11" x14ac:dyDescent="0.25">
      <c r="G494">
        <v>10487</v>
      </c>
      <c r="H494" s="2">
        <v>42230.297037037039</v>
      </c>
      <c r="I494" t="s">
        <v>26</v>
      </c>
      <c r="J494" t="s">
        <v>67</v>
      </c>
      <c r="K494" s="6">
        <v>44338.18</v>
      </c>
    </row>
    <row r="495" spans="7:11" x14ac:dyDescent="0.25">
      <c r="G495">
        <v>10488</v>
      </c>
      <c r="H495" s="2">
        <v>42364.652638888889</v>
      </c>
      <c r="I495" t="s">
        <v>38</v>
      </c>
      <c r="J495" t="s">
        <v>297</v>
      </c>
      <c r="K495" s="6">
        <v>88914.240000000005</v>
      </c>
    </row>
    <row r="496" spans="7:11" x14ac:dyDescent="0.25">
      <c r="G496">
        <v>10489</v>
      </c>
      <c r="H496" s="2">
        <v>42294.724733796298</v>
      </c>
      <c r="I496" t="s">
        <v>17</v>
      </c>
      <c r="J496" t="s">
        <v>205</v>
      </c>
      <c r="K496" s="6">
        <v>7999.07</v>
      </c>
    </row>
    <row r="497" spans="7:11" x14ac:dyDescent="0.25">
      <c r="G497">
        <v>10490</v>
      </c>
      <c r="H497" s="2">
        <v>42312.526516203703</v>
      </c>
      <c r="I497" t="s">
        <v>45</v>
      </c>
      <c r="J497" t="s">
        <v>298</v>
      </c>
      <c r="K497" s="6">
        <v>96046.23</v>
      </c>
    </row>
    <row r="498" spans="7:11" x14ac:dyDescent="0.25">
      <c r="G498">
        <v>10491</v>
      </c>
      <c r="H498" s="2">
        <v>42264.22111111111</v>
      </c>
      <c r="I498" t="s">
        <v>15</v>
      </c>
      <c r="J498" t="s">
        <v>161</v>
      </c>
      <c r="K498" s="6">
        <v>45771.34</v>
      </c>
    </row>
    <row r="499" spans="7:11" x14ac:dyDescent="0.25">
      <c r="G499">
        <v>10492</v>
      </c>
      <c r="H499" s="2">
        <v>42175.303252314814</v>
      </c>
      <c r="I499" t="s">
        <v>45</v>
      </c>
      <c r="J499" t="s">
        <v>299</v>
      </c>
      <c r="K499" s="6">
        <v>51601.53</v>
      </c>
    </row>
    <row r="500" spans="7:11" x14ac:dyDescent="0.25">
      <c r="G500">
        <v>10493</v>
      </c>
      <c r="H500" s="2">
        <v>42207.483842592592</v>
      </c>
      <c r="I500" t="s">
        <v>26</v>
      </c>
      <c r="J500" t="s">
        <v>84</v>
      </c>
      <c r="K500" s="6">
        <v>10398.049999999999</v>
      </c>
    </row>
    <row r="501" spans="7:11" x14ac:dyDescent="0.25">
      <c r="G501">
        <v>10494</v>
      </c>
      <c r="H501" s="2">
        <v>42135.921458333331</v>
      </c>
      <c r="I501" t="s">
        <v>5</v>
      </c>
      <c r="J501" t="s">
        <v>300</v>
      </c>
      <c r="K501" s="6">
        <v>44012.86</v>
      </c>
    </row>
    <row r="502" spans="7:11" x14ac:dyDescent="0.25">
      <c r="G502">
        <v>10495</v>
      </c>
      <c r="H502" s="2">
        <v>42229.404861111114</v>
      </c>
      <c r="I502" t="s">
        <v>13</v>
      </c>
      <c r="J502" t="s">
        <v>170</v>
      </c>
      <c r="K502" s="6">
        <v>67914.52</v>
      </c>
    </row>
    <row r="503" spans="7:11" x14ac:dyDescent="0.25">
      <c r="G503">
        <v>10496</v>
      </c>
      <c r="H503" s="2">
        <v>42041.93372685185</v>
      </c>
      <c r="I503" t="s">
        <v>45</v>
      </c>
      <c r="J503" t="s">
        <v>6</v>
      </c>
      <c r="K503" s="6">
        <v>82159.820000000007</v>
      </c>
    </row>
    <row r="504" spans="7:11" x14ac:dyDescent="0.25">
      <c r="G504">
        <v>10497</v>
      </c>
      <c r="H504" s="2">
        <v>42237.439710648148</v>
      </c>
      <c r="I504" t="s">
        <v>11</v>
      </c>
      <c r="J504" t="s">
        <v>141</v>
      </c>
      <c r="K504" s="6">
        <v>96476.27</v>
      </c>
    </row>
    <row r="505" spans="7:11" x14ac:dyDescent="0.25">
      <c r="G505">
        <v>10498</v>
      </c>
      <c r="H505" s="2">
        <v>42181.107777777775</v>
      </c>
      <c r="I505" t="s">
        <v>15</v>
      </c>
      <c r="J505" t="s">
        <v>184</v>
      </c>
      <c r="K505" s="6">
        <v>46708.61</v>
      </c>
    </row>
    <row r="506" spans="7:11" x14ac:dyDescent="0.25">
      <c r="G506">
        <v>10499</v>
      </c>
      <c r="H506" s="2">
        <v>42097.899016203701</v>
      </c>
      <c r="I506" t="s">
        <v>13</v>
      </c>
      <c r="J506" t="s">
        <v>301</v>
      </c>
      <c r="K506" s="6">
        <v>29468.02</v>
      </c>
    </row>
    <row r="507" spans="7:11" x14ac:dyDescent="0.25">
      <c r="G507">
        <v>10500</v>
      </c>
      <c r="H507" s="2">
        <v>42080.013437499998</v>
      </c>
      <c r="I507" t="s">
        <v>52</v>
      </c>
      <c r="J507" t="s">
        <v>10</v>
      </c>
      <c r="K507" s="6">
        <v>92474.34</v>
      </c>
    </row>
    <row r="508" spans="7:11" x14ac:dyDescent="0.25">
      <c r="G508">
        <v>10501</v>
      </c>
      <c r="H508" s="2">
        <v>42141.116805555554</v>
      </c>
      <c r="I508" t="s">
        <v>29</v>
      </c>
      <c r="J508" t="s">
        <v>172</v>
      </c>
      <c r="K508" s="6">
        <v>49640.32</v>
      </c>
    </row>
    <row r="509" spans="7:11" x14ac:dyDescent="0.25">
      <c r="G509">
        <v>10502</v>
      </c>
      <c r="H509" s="2">
        <v>42081.327870370369</v>
      </c>
      <c r="I509" t="s">
        <v>45</v>
      </c>
      <c r="J509" t="s">
        <v>98</v>
      </c>
      <c r="K509" s="6">
        <v>65493.65</v>
      </c>
    </row>
    <row r="510" spans="7:11" x14ac:dyDescent="0.25">
      <c r="G510">
        <v>10503</v>
      </c>
      <c r="H510" s="2">
        <v>42104.171249999999</v>
      </c>
      <c r="I510" t="s">
        <v>66</v>
      </c>
      <c r="J510" t="s">
        <v>302</v>
      </c>
      <c r="K510" s="6">
        <v>68482.16</v>
      </c>
    </row>
    <row r="511" spans="7:11" x14ac:dyDescent="0.25">
      <c r="G511">
        <v>10504</v>
      </c>
      <c r="H511" s="2">
        <v>42161.122037037036</v>
      </c>
      <c r="I511" t="s">
        <v>7</v>
      </c>
      <c r="J511" t="s">
        <v>144</v>
      </c>
      <c r="K511" s="6">
        <v>54636.83</v>
      </c>
    </row>
    <row r="512" spans="7:11" x14ac:dyDescent="0.25">
      <c r="G512">
        <v>10505</v>
      </c>
      <c r="H512" s="2">
        <v>42053.969953703701</v>
      </c>
      <c r="I512" t="s">
        <v>23</v>
      </c>
      <c r="J512" t="s">
        <v>303</v>
      </c>
      <c r="K512" s="6">
        <v>67868.88</v>
      </c>
    </row>
    <row r="513" spans="7:11" x14ac:dyDescent="0.25">
      <c r="G513">
        <v>10506</v>
      </c>
      <c r="H513" s="2">
        <v>42195.658946759257</v>
      </c>
      <c r="I513" t="s">
        <v>17</v>
      </c>
      <c r="J513" t="s">
        <v>304</v>
      </c>
      <c r="K513" s="6">
        <v>78421.87</v>
      </c>
    </row>
    <row r="514" spans="7:11" x14ac:dyDescent="0.25">
      <c r="G514">
        <v>10507</v>
      </c>
      <c r="H514" s="2">
        <v>42325.125069444446</v>
      </c>
      <c r="I514" t="s">
        <v>38</v>
      </c>
      <c r="J514" t="s">
        <v>88</v>
      </c>
      <c r="K514" s="6">
        <v>81863.61</v>
      </c>
    </row>
    <row r="515" spans="7:11" x14ac:dyDescent="0.25">
      <c r="G515">
        <v>10508</v>
      </c>
      <c r="H515" s="2">
        <v>42310.533877314818</v>
      </c>
      <c r="I515" t="s">
        <v>7</v>
      </c>
      <c r="J515" t="s">
        <v>267</v>
      </c>
      <c r="K515" s="6">
        <v>21792.18</v>
      </c>
    </row>
    <row r="516" spans="7:11" x14ac:dyDescent="0.25">
      <c r="G516">
        <v>10509</v>
      </c>
      <c r="H516" s="2">
        <v>42149.14267361111</v>
      </c>
      <c r="I516" t="s">
        <v>17</v>
      </c>
      <c r="J516" t="s">
        <v>305</v>
      </c>
      <c r="K516" s="6">
        <v>99158.61</v>
      </c>
    </row>
    <row r="517" spans="7:11" x14ac:dyDescent="0.25">
      <c r="G517">
        <v>10510</v>
      </c>
      <c r="H517" s="2">
        <v>42247.768159722225</v>
      </c>
      <c r="I517" t="s">
        <v>20</v>
      </c>
      <c r="J517" t="s">
        <v>263</v>
      </c>
      <c r="K517" s="6">
        <v>88431.74</v>
      </c>
    </row>
    <row r="518" spans="7:11" x14ac:dyDescent="0.25">
      <c r="G518">
        <v>10511</v>
      </c>
      <c r="H518" s="2">
        <v>42082.708252314813</v>
      </c>
      <c r="I518" t="s">
        <v>26</v>
      </c>
      <c r="J518" t="s">
        <v>173</v>
      </c>
      <c r="K518" s="6">
        <v>55440.78</v>
      </c>
    </row>
    <row r="519" spans="7:11" x14ac:dyDescent="0.25">
      <c r="G519">
        <v>10512</v>
      </c>
      <c r="H519" s="2">
        <v>42201.515335648146</v>
      </c>
      <c r="I519" t="s">
        <v>45</v>
      </c>
      <c r="J519" t="s">
        <v>69</v>
      </c>
      <c r="K519" s="6">
        <v>6674.33</v>
      </c>
    </row>
    <row r="520" spans="7:11" x14ac:dyDescent="0.25">
      <c r="G520">
        <v>10513</v>
      </c>
      <c r="H520" s="2">
        <v>42344.508310185185</v>
      </c>
      <c r="I520" t="s">
        <v>61</v>
      </c>
      <c r="J520" t="s">
        <v>180</v>
      </c>
      <c r="K520" s="6">
        <v>8014.57</v>
      </c>
    </row>
    <row r="521" spans="7:11" x14ac:dyDescent="0.25">
      <c r="G521">
        <v>10514</v>
      </c>
      <c r="H521" s="2">
        <v>42236.217905092592</v>
      </c>
      <c r="I521" t="s">
        <v>61</v>
      </c>
      <c r="J521" t="s">
        <v>84</v>
      </c>
      <c r="K521" s="6">
        <v>12565.47</v>
      </c>
    </row>
    <row r="522" spans="7:11" x14ac:dyDescent="0.25">
      <c r="G522">
        <v>10515</v>
      </c>
      <c r="H522" s="2">
        <v>42231.493333333332</v>
      </c>
      <c r="I522" t="s">
        <v>45</v>
      </c>
      <c r="J522" t="s">
        <v>303</v>
      </c>
      <c r="K522" s="6">
        <v>87650.91</v>
      </c>
    </row>
    <row r="523" spans="7:11" x14ac:dyDescent="0.25">
      <c r="G523">
        <v>10516</v>
      </c>
      <c r="H523" s="2">
        <v>42199.016840277778</v>
      </c>
      <c r="I523" t="s">
        <v>66</v>
      </c>
      <c r="J523" t="s">
        <v>306</v>
      </c>
      <c r="K523" s="6">
        <v>16682.099999999999</v>
      </c>
    </row>
    <row r="524" spans="7:11" x14ac:dyDescent="0.25">
      <c r="G524">
        <v>10517</v>
      </c>
      <c r="H524" s="2">
        <v>42211.902696759258</v>
      </c>
      <c r="I524" t="s">
        <v>23</v>
      </c>
      <c r="J524" t="s">
        <v>307</v>
      </c>
      <c r="K524" s="6">
        <v>17317.03</v>
      </c>
    </row>
    <row r="525" spans="7:11" x14ac:dyDescent="0.25">
      <c r="G525">
        <v>10518</v>
      </c>
      <c r="H525" s="2">
        <v>42143.522291666668</v>
      </c>
      <c r="I525" t="s">
        <v>13</v>
      </c>
      <c r="J525" t="s">
        <v>308</v>
      </c>
      <c r="K525" s="6">
        <v>6752.1</v>
      </c>
    </row>
    <row r="526" spans="7:11" x14ac:dyDescent="0.25">
      <c r="G526">
        <v>10519</v>
      </c>
      <c r="H526" s="2">
        <v>42061.283020833333</v>
      </c>
      <c r="I526" t="s">
        <v>13</v>
      </c>
      <c r="J526" t="s">
        <v>128</v>
      </c>
      <c r="K526" s="6">
        <v>43882.54</v>
      </c>
    </row>
    <row r="527" spans="7:11" x14ac:dyDescent="0.25">
      <c r="G527">
        <v>10520</v>
      </c>
      <c r="H527" s="2">
        <v>42291.73578703704</v>
      </c>
      <c r="I527" t="s">
        <v>61</v>
      </c>
      <c r="J527" t="s">
        <v>22</v>
      </c>
      <c r="K527" s="6">
        <v>80592.17</v>
      </c>
    </row>
    <row r="528" spans="7:11" x14ac:dyDescent="0.25">
      <c r="G528">
        <v>10521</v>
      </c>
      <c r="H528" s="2">
        <v>42287.128703703704</v>
      </c>
      <c r="I528" t="s">
        <v>38</v>
      </c>
      <c r="J528" t="s">
        <v>309</v>
      </c>
      <c r="K528" s="6">
        <v>60436.58</v>
      </c>
    </row>
    <row r="529" spans="7:11" x14ac:dyDescent="0.25">
      <c r="G529">
        <v>10522</v>
      </c>
      <c r="H529" s="2">
        <v>42339.091817129629</v>
      </c>
      <c r="I529" t="s">
        <v>40</v>
      </c>
      <c r="J529" t="s">
        <v>68</v>
      </c>
      <c r="K529" s="6">
        <v>74261.16</v>
      </c>
    </row>
    <row r="530" spans="7:11" x14ac:dyDescent="0.25">
      <c r="G530">
        <v>10523</v>
      </c>
      <c r="H530" s="2">
        <v>42005.760266203702</v>
      </c>
      <c r="I530" t="s">
        <v>61</v>
      </c>
      <c r="J530" t="s">
        <v>236</v>
      </c>
      <c r="K530" s="6">
        <v>47701.39</v>
      </c>
    </row>
    <row r="531" spans="7:11" x14ac:dyDescent="0.25">
      <c r="G531">
        <v>10524</v>
      </c>
      <c r="H531" s="2">
        <v>42204.100706018522</v>
      </c>
      <c r="I531" t="s">
        <v>66</v>
      </c>
      <c r="J531" t="s">
        <v>101</v>
      </c>
      <c r="K531" s="6">
        <v>9139.5499999999993</v>
      </c>
    </row>
    <row r="532" spans="7:11" x14ac:dyDescent="0.25">
      <c r="G532">
        <v>10525</v>
      </c>
      <c r="H532" s="2">
        <v>42301.460868055554</v>
      </c>
      <c r="I532" t="s">
        <v>20</v>
      </c>
      <c r="J532" t="s">
        <v>39</v>
      </c>
      <c r="K532" s="6">
        <v>29145.05</v>
      </c>
    </row>
    <row r="533" spans="7:11" x14ac:dyDescent="0.25">
      <c r="G533">
        <v>10526</v>
      </c>
      <c r="H533" s="2">
        <v>42164.477303240739</v>
      </c>
      <c r="I533" t="s">
        <v>5</v>
      </c>
      <c r="J533" t="s">
        <v>174</v>
      </c>
      <c r="K533" s="6">
        <v>36087.129999999997</v>
      </c>
    </row>
    <row r="534" spans="7:11" x14ac:dyDescent="0.25">
      <c r="G534">
        <v>10527</v>
      </c>
      <c r="H534" s="2">
        <v>42201.833935185183</v>
      </c>
      <c r="I534" t="s">
        <v>61</v>
      </c>
      <c r="J534" t="s">
        <v>140</v>
      </c>
      <c r="K534" s="6">
        <v>69999.98</v>
      </c>
    </row>
    <row r="535" spans="7:11" x14ac:dyDescent="0.25">
      <c r="G535">
        <v>10528</v>
      </c>
      <c r="H535" s="2">
        <v>42140.555590277778</v>
      </c>
      <c r="I535" t="s">
        <v>35</v>
      </c>
      <c r="J535" t="s">
        <v>34</v>
      </c>
      <c r="K535" s="6">
        <v>12448.15</v>
      </c>
    </row>
    <row r="536" spans="7:11" x14ac:dyDescent="0.25">
      <c r="G536">
        <v>10529</v>
      </c>
      <c r="H536" s="2">
        <v>42160.086539351854</v>
      </c>
      <c r="I536" t="s">
        <v>9</v>
      </c>
      <c r="J536" t="s">
        <v>200</v>
      </c>
      <c r="K536" s="6">
        <v>54559.35</v>
      </c>
    </row>
    <row r="537" spans="7:11" x14ac:dyDescent="0.25">
      <c r="G537">
        <v>10530</v>
      </c>
      <c r="H537" s="2">
        <v>42127.923506944448</v>
      </c>
      <c r="I537" t="s">
        <v>26</v>
      </c>
      <c r="J537" t="s">
        <v>90</v>
      </c>
      <c r="K537" s="6">
        <v>16698.34</v>
      </c>
    </row>
    <row r="538" spans="7:11" x14ac:dyDescent="0.25">
      <c r="G538">
        <v>10531</v>
      </c>
      <c r="H538" s="2">
        <v>42131.252523148149</v>
      </c>
      <c r="I538" t="s">
        <v>38</v>
      </c>
      <c r="J538" t="s">
        <v>104</v>
      </c>
      <c r="K538" s="6">
        <v>80024.3</v>
      </c>
    </row>
    <row r="539" spans="7:11" x14ac:dyDescent="0.25">
      <c r="G539">
        <v>10532</v>
      </c>
      <c r="H539" s="2">
        <v>42203.495034722226</v>
      </c>
      <c r="I539" t="s">
        <v>13</v>
      </c>
      <c r="J539" t="s">
        <v>49</v>
      </c>
      <c r="K539" s="6">
        <v>22148.06</v>
      </c>
    </row>
    <row r="540" spans="7:11" x14ac:dyDescent="0.25">
      <c r="G540">
        <v>10533</v>
      </c>
      <c r="H540" s="2">
        <v>42028.484375</v>
      </c>
      <c r="I540" t="s">
        <v>38</v>
      </c>
      <c r="J540" t="s">
        <v>310</v>
      </c>
      <c r="K540" s="6">
        <v>10531.62</v>
      </c>
    </row>
    <row r="541" spans="7:11" x14ac:dyDescent="0.25">
      <c r="G541">
        <v>10534</v>
      </c>
      <c r="H541" s="2">
        <v>42173.450104166666</v>
      </c>
      <c r="I541" t="s">
        <v>26</v>
      </c>
      <c r="J541" t="s">
        <v>109</v>
      </c>
      <c r="K541" s="6">
        <v>63515.69</v>
      </c>
    </row>
    <row r="542" spans="7:11" x14ac:dyDescent="0.25">
      <c r="G542">
        <v>10535</v>
      </c>
      <c r="H542" s="2">
        <v>42228.856631944444</v>
      </c>
      <c r="I542" t="s">
        <v>5</v>
      </c>
      <c r="J542" t="s">
        <v>311</v>
      </c>
      <c r="K542" s="6">
        <v>55789.24</v>
      </c>
    </row>
    <row r="543" spans="7:11" x14ac:dyDescent="0.25">
      <c r="G543">
        <v>10536</v>
      </c>
      <c r="H543" s="2">
        <v>42169.149259259262</v>
      </c>
      <c r="I543" t="s">
        <v>11</v>
      </c>
      <c r="J543" t="s">
        <v>312</v>
      </c>
      <c r="K543" s="6">
        <v>32959.65</v>
      </c>
    </row>
    <row r="544" spans="7:11" x14ac:dyDescent="0.25">
      <c r="G544">
        <v>10537</v>
      </c>
      <c r="H544" s="2">
        <v>42316.953553240739</v>
      </c>
      <c r="I544" t="s">
        <v>5</v>
      </c>
      <c r="J544" t="s">
        <v>128</v>
      </c>
      <c r="K544" s="6">
        <v>43191.17</v>
      </c>
    </row>
    <row r="545" spans="7:11" x14ac:dyDescent="0.25">
      <c r="G545">
        <v>10538</v>
      </c>
      <c r="H545" s="2">
        <v>42231.201828703706</v>
      </c>
      <c r="I545" t="s">
        <v>20</v>
      </c>
      <c r="J545" t="s">
        <v>129</v>
      </c>
      <c r="K545" s="6">
        <v>32282.03</v>
      </c>
    </row>
    <row r="546" spans="7:11" x14ac:dyDescent="0.25">
      <c r="G546">
        <v>10539</v>
      </c>
      <c r="H546" s="2">
        <v>42085.906886574077</v>
      </c>
      <c r="I546" t="s">
        <v>11</v>
      </c>
      <c r="J546" t="s">
        <v>313</v>
      </c>
      <c r="K546" s="6">
        <v>62782.01</v>
      </c>
    </row>
    <row r="547" spans="7:11" x14ac:dyDescent="0.25">
      <c r="G547">
        <v>10540</v>
      </c>
      <c r="H547" s="2">
        <v>42092.516608796293</v>
      </c>
      <c r="I547" t="s">
        <v>35</v>
      </c>
      <c r="J547" t="s">
        <v>65</v>
      </c>
      <c r="K547" s="6">
        <v>7815.88</v>
      </c>
    </row>
    <row r="548" spans="7:11" x14ac:dyDescent="0.25">
      <c r="G548">
        <v>10541</v>
      </c>
      <c r="H548" s="2">
        <v>42331.021724537037</v>
      </c>
      <c r="I548" t="s">
        <v>26</v>
      </c>
      <c r="J548" t="s">
        <v>314</v>
      </c>
      <c r="K548" s="6">
        <v>36372.620000000003</v>
      </c>
    </row>
    <row r="549" spans="7:11" x14ac:dyDescent="0.25">
      <c r="G549">
        <v>10542</v>
      </c>
      <c r="H549" s="2">
        <v>42022.184583333335</v>
      </c>
      <c r="I549" t="s">
        <v>11</v>
      </c>
      <c r="J549" t="s">
        <v>315</v>
      </c>
      <c r="K549" s="6">
        <v>94362.75</v>
      </c>
    </row>
    <row r="550" spans="7:11" x14ac:dyDescent="0.25">
      <c r="G550">
        <v>10543</v>
      </c>
      <c r="H550" s="2">
        <v>42248.563715277778</v>
      </c>
      <c r="I550" t="s">
        <v>66</v>
      </c>
      <c r="J550" t="s">
        <v>89</v>
      </c>
      <c r="K550" s="6">
        <v>68803.8</v>
      </c>
    </row>
    <row r="551" spans="7:11" x14ac:dyDescent="0.25">
      <c r="G551">
        <v>10544</v>
      </c>
      <c r="H551" s="2">
        <v>42300.517083333332</v>
      </c>
      <c r="I551" t="s">
        <v>52</v>
      </c>
      <c r="J551" t="s">
        <v>316</v>
      </c>
      <c r="K551" s="6">
        <v>51295.35</v>
      </c>
    </row>
    <row r="552" spans="7:11" x14ac:dyDescent="0.25">
      <c r="G552">
        <v>10545</v>
      </c>
      <c r="H552" s="2">
        <v>42271.772812499999</v>
      </c>
      <c r="I552" t="s">
        <v>9</v>
      </c>
      <c r="J552" t="s">
        <v>239</v>
      </c>
      <c r="K552" s="6">
        <v>80246.41</v>
      </c>
    </row>
    <row r="553" spans="7:11" x14ac:dyDescent="0.25">
      <c r="G553">
        <v>10546</v>
      </c>
      <c r="H553" s="2">
        <v>42049.337754629632</v>
      </c>
      <c r="I553" t="s">
        <v>38</v>
      </c>
      <c r="J553" t="s">
        <v>194</v>
      </c>
      <c r="K553" s="6">
        <v>30720.53</v>
      </c>
    </row>
    <row r="554" spans="7:11" x14ac:dyDescent="0.25">
      <c r="G554">
        <v>10547</v>
      </c>
      <c r="H554" s="2">
        <v>42296.431180555555</v>
      </c>
      <c r="I554" t="s">
        <v>29</v>
      </c>
      <c r="J554" t="s">
        <v>274</v>
      </c>
      <c r="K554" s="6">
        <v>43030.06</v>
      </c>
    </row>
    <row r="555" spans="7:11" x14ac:dyDescent="0.25">
      <c r="G555">
        <v>10548</v>
      </c>
      <c r="H555" s="2">
        <v>42337.08457175926</v>
      </c>
      <c r="I555" t="s">
        <v>9</v>
      </c>
      <c r="J555" t="s">
        <v>108</v>
      </c>
      <c r="K555" s="6">
        <v>5960.84</v>
      </c>
    </row>
    <row r="556" spans="7:11" x14ac:dyDescent="0.25">
      <c r="G556">
        <v>10549</v>
      </c>
      <c r="H556" s="2">
        <v>42206.493888888886</v>
      </c>
      <c r="I556" t="s">
        <v>5</v>
      </c>
      <c r="J556" t="s">
        <v>259</v>
      </c>
      <c r="K556" s="6">
        <v>65168.94</v>
      </c>
    </row>
    <row r="557" spans="7:11" x14ac:dyDescent="0.25">
      <c r="G557">
        <v>10550</v>
      </c>
      <c r="H557" s="2">
        <v>42106.717430555553</v>
      </c>
      <c r="I557" t="s">
        <v>45</v>
      </c>
      <c r="J557" t="s">
        <v>162</v>
      </c>
      <c r="K557" s="6">
        <v>18261.009999999998</v>
      </c>
    </row>
    <row r="558" spans="7:11" x14ac:dyDescent="0.25">
      <c r="G558">
        <v>10551</v>
      </c>
      <c r="H558" s="2">
        <v>42019.46434027778</v>
      </c>
      <c r="I558" t="s">
        <v>20</v>
      </c>
      <c r="J558" t="s">
        <v>25</v>
      </c>
      <c r="K558" s="6">
        <v>66872.81</v>
      </c>
    </row>
    <row r="559" spans="7:11" x14ac:dyDescent="0.25">
      <c r="G559">
        <v>10552</v>
      </c>
      <c r="H559" s="2">
        <v>42291.157962962963</v>
      </c>
      <c r="I559" t="s">
        <v>17</v>
      </c>
      <c r="J559" t="s">
        <v>317</v>
      </c>
      <c r="K559" s="6">
        <v>9367.75</v>
      </c>
    </row>
    <row r="560" spans="7:11" x14ac:dyDescent="0.25">
      <c r="G560">
        <v>10553</v>
      </c>
      <c r="H560" s="2">
        <v>42329.067164351851</v>
      </c>
      <c r="I560" t="s">
        <v>35</v>
      </c>
      <c r="J560" t="s">
        <v>42</v>
      </c>
      <c r="K560" s="6">
        <v>60292.98</v>
      </c>
    </row>
    <row r="561" spans="7:11" x14ac:dyDescent="0.25">
      <c r="G561">
        <v>10554</v>
      </c>
      <c r="H561" s="2">
        <v>42038.469085648147</v>
      </c>
      <c r="I561" t="s">
        <v>38</v>
      </c>
      <c r="J561" t="s">
        <v>14</v>
      </c>
      <c r="K561" s="6">
        <v>85237.19</v>
      </c>
    </row>
    <row r="562" spans="7:11" x14ac:dyDescent="0.25">
      <c r="G562">
        <v>10555</v>
      </c>
      <c r="H562" s="2">
        <v>42074.240833333337</v>
      </c>
      <c r="I562" t="s">
        <v>61</v>
      </c>
      <c r="J562" t="s">
        <v>179</v>
      </c>
      <c r="K562" s="6">
        <v>79224.42</v>
      </c>
    </row>
    <row r="563" spans="7:11" x14ac:dyDescent="0.25">
      <c r="G563">
        <v>10556</v>
      </c>
      <c r="H563" s="2">
        <v>42079.331238425926</v>
      </c>
      <c r="I563" t="s">
        <v>26</v>
      </c>
      <c r="J563" t="s">
        <v>85</v>
      </c>
      <c r="K563" s="6">
        <v>14209.35</v>
      </c>
    </row>
    <row r="564" spans="7:11" x14ac:dyDescent="0.25">
      <c r="G564">
        <v>10557</v>
      </c>
      <c r="H564" s="2">
        <v>42351.505312499998</v>
      </c>
      <c r="I564" t="s">
        <v>35</v>
      </c>
      <c r="J564" t="s">
        <v>79</v>
      </c>
      <c r="K564" s="6">
        <v>75478.850000000006</v>
      </c>
    </row>
    <row r="565" spans="7:11" x14ac:dyDescent="0.25">
      <c r="G565">
        <v>10558</v>
      </c>
      <c r="H565" s="2">
        <v>42028.001354166663</v>
      </c>
      <c r="I565" t="s">
        <v>26</v>
      </c>
      <c r="J565" t="s">
        <v>295</v>
      </c>
      <c r="K565" s="6">
        <v>50617.54</v>
      </c>
    </row>
    <row r="566" spans="7:11" x14ac:dyDescent="0.25">
      <c r="G566">
        <v>10559</v>
      </c>
      <c r="H566" s="2">
        <v>42176.302858796298</v>
      </c>
      <c r="I566" t="s">
        <v>38</v>
      </c>
      <c r="J566" t="s">
        <v>298</v>
      </c>
      <c r="K566" s="6">
        <v>59659.38</v>
      </c>
    </row>
    <row r="567" spans="7:11" x14ac:dyDescent="0.25">
      <c r="G567">
        <v>10560</v>
      </c>
      <c r="H567" s="2">
        <v>42048.221192129633</v>
      </c>
      <c r="I567" t="s">
        <v>29</v>
      </c>
      <c r="J567" t="s">
        <v>200</v>
      </c>
      <c r="K567" s="6">
        <v>21614.62</v>
      </c>
    </row>
    <row r="568" spans="7:11" x14ac:dyDescent="0.25">
      <c r="G568">
        <v>10561</v>
      </c>
      <c r="H568" s="2">
        <v>42165.377928240741</v>
      </c>
      <c r="I568" t="s">
        <v>17</v>
      </c>
      <c r="J568" t="s">
        <v>145</v>
      </c>
      <c r="K568" s="6">
        <v>70240.009999999995</v>
      </c>
    </row>
    <row r="569" spans="7:11" x14ac:dyDescent="0.25">
      <c r="G569">
        <v>10562</v>
      </c>
      <c r="H569" s="2">
        <v>42192.677673611113</v>
      </c>
      <c r="I569" t="s">
        <v>7</v>
      </c>
      <c r="J569" t="s">
        <v>193</v>
      </c>
      <c r="K569" s="6">
        <v>72186.62</v>
      </c>
    </row>
    <row r="570" spans="7:11" x14ac:dyDescent="0.25">
      <c r="G570">
        <v>10563</v>
      </c>
      <c r="H570" s="2">
        <v>42251.60434027778</v>
      </c>
      <c r="I570" t="s">
        <v>38</v>
      </c>
      <c r="J570" t="s">
        <v>142</v>
      </c>
      <c r="K570" s="6">
        <v>9507.99</v>
      </c>
    </row>
    <row r="571" spans="7:11" x14ac:dyDescent="0.25">
      <c r="G571">
        <v>10564</v>
      </c>
      <c r="H571" s="2">
        <v>42141.341192129628</v>
      </c>
      <c r="I571" t="s">
        <v>38</v>
      </c>
      <c r="J571" t="s">
        <v>181</v>
      </c>
      <c r="K571" s="6">
        <v>23506.86</v>
      </c>
    </row>
    <row r="572" spans="7:11" x14ac:dyDescent="0.25">
      <c r="G572">
        <v>10565</v>
      </c>
      <c r="H572" s="2">
        <v>42313.846724537034</v>
      </c>
      <c r="I572" t="s">
        <v>35</v>
      </c>
      <c r="J572" t="s">
        <v>204</v>
      </c>
      <c r="K572" s="6">
        <v>87206.88</v>
      </c>
    </row>
    <row r="573" spans="7:11" x14ac:dyDescent="0.25">
      <c r="G573">
        <v>10566</v>
      </c>
      <c r="H573" s="2">
        <v>42349.509826388887</v>
      </c>
      <c r="I573" t="s">
        <v>52</v>
      </c>
      <c r="J573" t="s">
        <v>31</v>
      </c>
      <c r="K573" s="6">
        <v>85428.13</v>
      </c>
    </row>
    <row r="574" spans="7:11" x14ac:dyDescent="0.25">
      <c r="G574">
        <v>10567</v>
      </c>
      <c r="H574" s="2">
        <v>42150.688020833331</v>
      </c>
      <c r="I574" t="s">
        <v>35</v>
      </c>
      <c r="J574" t="s">
        <v>105</v>
      </c>
      <c r="K574" s="6">
        <v>90632.81</v>
      </c>
    </row>
    <row r="575" spans="7:11" x14ac:dyDescent="0.25">
      <c r="G575">
        <v>10568</v>
      </c>
      <c r="H575" s="2">
        <v>42034.152881944443</v>
      </c>
      <c r="I575" t="s">
        <v>23</v>
      </c>
      <c r="J575" t="s">
        <v>258</v>
      </c>
      <c r="K575" s="6">
        <v>34324.089999999997</v>
      </c>
    </row>
    <row r="576" spans="7:11" x14ac:dyDescent="0.25">
      <c r="G576">
        <v>10569</v>
      </c>
      <c r="H576" s="2">
        <v>42018.09002314815</v>
      </c>
      <c r="I576" t="s">
        <v>20</v>
      </c>
      <c r="J576" t="s">
        <v>58</v>
      </c>
      <c r="K576" s="6">
        <v>97538.14</v>
      </c>
    </row>
    <row r="577" spans="7:11" x14ac:dyDescent="0.25">
      <c r="G577">
        <v>10570</v>
      </c>
      <c r="H577" s="2">
        <v>42261.655266203707</v>
      </c>
      <c r="I577" t="s">
        <v>35</v>
      </c>
      <c r="J577" t="s">
        <v>118</v>
      </c>
      <c r="K577" s="6">
        <v>87063.39</v>
      </c>
    </row>
    <row r="578" spans="7:11" x14ac:dyDescent="0.25">
      <c r="G578">
        <v>10571</v>
      </c>
      <c r="H578" s="2">
        <v>42107.527592592596</v>
      </c>
      <c r="I578" t="s">
        <v>11</v>
      </c>
      <c r="J578" t="s">
        <v>318</v>
      </c>
      <c r="K578" s="6">
        <v>2825.42</v>
      </c>
    </row>
    <row r="579" spans="7:11" x14ac:dyDescent="0.25">
      <c r="G579">
        <v>10572</v>
      </c>
      <c r="H579" s="2">
        <v>42035.753784722219</v>
      </c>
      <c r="I579" t="s">
        <v>66</v>
      </c>
      <c r="J579" t="s">
        <v>155</v>
      </c>
      <c r="K579" s="6">
        <v>4498.37</v>
      </c>
    </row>
    <row r="580" spans="7:11" x14ac:dyDescent="0.25">
      <c r="G580">
        <v>10573</v>
      </c>
      <c r="H580" s="2">
        <v>42261.770636574074</v>
      </c>
      <c r="I580" t="s">
        <v>35</v>
      </c>
      <c r="J580" t="s">
        <v>242</v>
      </c>
      <c r="K580" s="6">
        <v>61875.51</v>
      </c>
    </row>
    <row r="581" spans="7:11" x14ac:dyDescent="0.25">
      <c r="G581">
        <v>10574</v>
      </c>
      <c r="H581" s="2">
        <v>42196.460474537038</v>
      </c>
      <c r="I581" t="s">
        <v>52</v>
      </c>
      <c r="J581" t="s">
        <v>65</v>
      </c>
      <c r="K581" s="6">
        <v>78799.62</v>
      </c>
    </row>
    <row r="582" spans="7:11" x14ac:dyDescent="0.25">
      <c r="G582">
        <v>10575</v>
      </c>
      <c r="H582" s="2">
        <v>42058.418263888889</v>
      </c>
      <c r="I582" t="s">
        <v>5</v>
      </c>
      <c r="J582" t="s">
        <v>176</v>
      </c>
      <c r="K582" s="6">
        <v>6096.69</v>
      </c>
    </row>
    <row r="583" spans="7:11" x14ac:dyDescent="0.25">
      <c r="G583">
        <v>10576</v>
      </c>
      <c r="H583" s="2">
        <v>42261.549780092595</v>
      </c>
      <c r="I583" t="s">
        <v>15</v>
      </c>
      <c r="J583" t="s">
        <v>149</v>
      </c>
      <c r="K583" s="6">
        <v>23445.9</v>
      </c>
    </row>
    <row r="584" spans="7:11" x14ac:dyDescent="0.25">
      <c r="G584">
        <v>10577</v>
      </c>
      <c r="H584" s="2">
        <v>42324.060740740744</v>
      </c>
      <c r="I584" t="s">
        <v>52</v>
      </c>
      <c r="J584" t="s">
        <v>47</v>
      </c>
      <c r="K584" s="6">
        <v>77304.83</v>
      </c>
    </row>
    <row r="585" spans="7:11" x14ac:dyDescent="0.25">
      <c r="G585">
        <v>10578</v>
      </c>
      <c r="H585" s="2">
        <v>42239.862592592595</v>
      </c>
      <c r="I585" t="s">
        <v>26</v>
      </c>
      <c r="J585" t="s">
        <v>41</v>
      </c>
      <c r="K585" s="6">
        <v>59381.99</v>
      </c>
    </row>
    <row r="586" spans="7:11" x14ac:dyDescent="0.25">
      <c r="G586">
        <v>10579</v>
      </c>
      <c r="H586" s="2">
        <v>42270.64025462963</v>
      </c>
      <c r="I586" t="s">
        <v>38</v>
      </c>
      <c r="J586" t="s">
        <v>319</v>
      </c>
      <c r="K586" s="6">
        <v>13422.97</v>
      </c>
    </row>
    <row r="587" spans="7:11" x14ac:dyDescent="0.25">
      <c r="G587">
        <v>10580</v>
      </c>
      <c r="H587" s="2">
        <v>42270.357245370367</v>
      </c>
      <c r="I587" t="s">
        <v>7</v>
      </c>
      <c r="J587" t="s">
        <v>90</v>
      </c>
      <c r="K587" s="6">
        <v>47733.85</v>
      </c>
    </row>
    <row r="588" spans="7:11" x14ac:dyDescent="0.25">
      <c r="G588">
        <v>10581</v>
      </c>
      <c r="H588" s="2">
        <v>42044.005902777775</v>
      </c>
      <c r="I588" t="s">
        <v>66</v>
      </c>
      <c r="J588" t="s">
        <v>232</v>
      </c>
      <c r="K588" s="6">
        <v>84571.4</v>
      </c>
    </row>
    <row r="589" spans="7:11" x14ac:dyDescent="0.25">
      <c r="G589">
        <v>10582</v>
      </c>
      <c r="H589" s="2">
        <v>42073.705972222226</v>
      </c>
      <c r="I589" t="s">
        <v>15</v>
      </c>
      <c r="J589" t="s">
        <v>320</v>
      </c>
      <c r="K589" s="6">
        <v>55381.79</v>
      </c>
    </row>
    <row r="590" spans="7:11" x14ac:dyDescent="0.25">
      <c r="G590">
        <v>10583</v>
      </c>
      <c r="H590" s="2">
        <v>42023.462858796294</v>
      </c>
      <c r="I590" t="s">
        <v>13</v>
      </c>
      <c r="J590" t="s">
        <v>321</v>
      </c>
      <c r="K590" s="6">
        <v>92733.97</v>
      </c>
    </row>
    <row r="591" spans="7:11" x14ac:dyDescent="0.25">
      <c r="G591">
        <v>10584</v>
      </c>
      <c r="H591" s="2">
        <v>42123.113009259258</v>
      </c>
      <c r="I591" t="s">
        <v>35</v>
      </c>
      <c r="J591" t="s">
        <v>189</v>
      </c>
      <c r="K591" s="6">
        <v>41339.4</v>
      </c>
    </row>
    <row r="592" spans="7:11" x14ac:dyDescent="0.25">
      <c r="G592">
        <v>10585</v>
      </c>
      <c r="H592" s="2">
        <v>42283.047893518517</v>
      </c>
      <c r="I592" t="s">
        <v>35</v>
      </c>
      <c r="J592" t="s">
        <v>257</v>
      </c>
      <c r="K592" s="6">
        <v>52990.47</v>
      </c>
    </row>
    <row r="593" spans="7:11" x14ac:dyDescent="0.25">
      <c r="G593">
        <v>10586</v>
      </c>
      <c r="H593" s="2">
        <v>42061.28261574074</v>
      </c>
      <c r="I593" t="s">
        <v>66</v>
      </c>
      <c r="J593" t="s">
        <v>250</v>
      </c>
      <c r="K593" s="6">
        <v>74856.47</v>
      </c>
    </row>
    <row r="594" spans="7:11" x14ac:dyDescent="0.25">
      <c r="G594">
        <v>10587</v>
      </c>
      <c r="H594" s="2">
        <v>42238.441064814811</v>
      </c>
      <c r="I594" t="s">
        <v>38</v>
      </c>
      <c r="J594" t="s">
        <v>118</v>
      </c>
      <c r="K594" s="6">
        <v>18987.63</v>
      </c>
    </row>
    <row r="595" spans="7:11" x14ac:dyDescent="0.25">
      <c r="G595">
        <v>10588</v>
      </c>
      <c r="H595" s="2">
        <v>42311.541030092594</v>
      </c>
      <c r="I595" t="s">
        <v>17</v>
      </c>
      <c r="J595" t="s">
        <v>134</v>
      </c>
      <c r="K595" s="6">
        <v>34961.760000000002</v>
      </c>
    </row>
    <row r="596" spans="7:11" x14ac:dyDescent="0.25">
      <c r="G596">
        <v>10589</v>
      </c>
      <c r="H596" s="2">
        <v>42344.491307870368</v>
      </c>
      <c r="I596" t="s">
        <v>52</v>
      </c>
      <c r="J596" t="s">
        <v>167</v>
      </c>
      <c r="K596" s="6">
        <v>35392.39</v>
      </c>
    </row>
    <row r="597" spans="7:11" x14ac:dyDescent="0.25">
      <c r="G597">
        <v>10590</v>
      </c>
      <c r="H597" s="2">
        <v>42108.854305555556</v>
      </c>
      <c r="I597" t="s">
        <v>11</v>
      </c>
      <c r="J597" t="s">
        <v>58</v>
      </c>
      <c r="K597" s="6">
        <v>29776.880000000001</v>
      </c>
    </row>
    <row r="598" spans="7:11" x14ac:dyDescent="0.25">
      <c r="G598">
        <v>10591</v>
      </c>
      <c r="H598" s="2">
        <v>42322.819398148145</v>
      </c>
      <c r="I598" t="s">
        <v>17</v>
      </c>
      <c r="J598" t="s">
        <v>322</v>
      </c>
      <c r="K598" s="6">
        <v>89073.64</v>
      </c>
    </row>
    <row r="599" spans="7:11" x14ac:dyDescent="0.25">
      <c r="G599">
        <v>10592</v>
      </c>
      <c r="H599" s="2">
        <v>42305.5937037037</v>
      </c>
      <c r="I599" t="s">
        <v>9</v>
      </c>
      <c r="J599" t="s">
        <v>106</v>
      </c>
      <c r="K599" s="6">
        <v>76932.429999999993</v>
      </c>
    </row>
    <row r="600" spans="7:11" x14ac:dyDescent="0.25">
      <c r="G600">
        <v>10593</v>
      </c>
      <c r="H600" s="2">
        <v>42309.683333333334</v>
      </c>
      <c r="I600" t="s">
        <v>29</v>
      </c>
      <c r="J600" t="s">
        <v>299</v>
      </c>
      <c r="K600" s="6">
        <v>60992.44</v>
      </c>
    </row>
    <row r="601" spans="7:11" x14ac:dyDescent="0.25">
      <c r="G601">
        <v>10594</v>
      </c>
      <c r="H601" s="2">
        <v>42072.645567129628</v>
      </c>
      <c r="I601" t="s">
        <v>29</v>
      </c>
      <c r="J601" t="s">
        <v>168</v>
      </c>
      <c r="K601" s="6">
        <v>59875.98</v>
      </c>
    </row>
    <row r="602" spans="7:11" x14ac:dyDescent="0.25">
      <c r="G602">
        <v>10595</v>
      </c>
      <c r="H602" s="2">
        <v>42061.198263888888</v>
      </c>
      <c r="I602" t="s">
        <v>20</v>
      </c>
      <c r="J602" t="s">
        <v>323</v>
      </c>
      <c r="K602" s="6">
        <v>50496.55</v>
      </c>
    </row>
    <row r="603" spans="7:11" x14ac:dyDescent="0.25">
      <c r="G603">
        <v>10596</v>
      </c>
      <c r="H603" s="2">
        <v>42222.887384259258</v>
      </c>
      <c r="I603" t="s">
        <v>11</v>
      </c>
      <c r="J603" t="s">
        <v>324</v>
      </c>
      <c r="K603" s="6">
        <v>3181.82</v>
      </c>
    </row>
    <row r="604" spans="7:11" x14ac:dyDescent="0.25">
      <c r="G604">
        <v>10597</v>
      </c>
      <c r="H604" s="2">
        <v>42212.559027777781</v>
      </c>
      <c r="I604" t="s">
        <v>40</v>
      </c>
      <c r="J604" t="s">
        <v>155</v>
      </c>
      <c r="K604" s="6">
        <v>83098.820000000007</v>
      </c>
    </row>
    <row r="605" spans="7:11" x14ac:dyDescent="0.25">
      <c r="G605">
        <v>10598</v>
      </c>
      <c r="H605" s="2">
        <v>42163.662465277775</v>
      </c>
      <c r="I605" t="s">
        <v>11</v>
      </c>
      <c r="J605" t="s">
        <v>268</v>
      </c>
      <c r="K605" s="6">
        <v>54739.51</v>
      </c>
    </row>
    <row r="606" spans="7:11" x14ac:dyDescent="0.25">
      <c r="G606">
        <v>10599</v>
      </c>
      <c r="H606" s="2">
        <v>42360.923067129632</v>
      </c>
      <c r="I606" t="s">
        <v>5</v>
      </c>
      <c r="J606" t="s">
        <v>325</v>
      </c>
      <c r="K606" s="6">
        <v>29234.95</v>
      </c>
    </row>
    <row r="607" spans="7:11" x14ac:dyDescent="0.25">
      <c r="G607">
        <v>10600</v>
      </c>
      <c r="H607" s="2">
        <v>42256.529791666668</v>
      </c>
      <c r="I607" t="s">
        <v>23</v>
      </c>
      <c r="J607" t="s">
        <v>44</v>
      </c>
      <c r="K607" s="6">
        <v>88746.05</v>
      </c>
    </row>
    <row r="608" spans="7:11" x14ac:dyDescent="0.25">
      <c r="G608">
        <v>10601</v>
      </c>
      <c r="H608" s="2">
        <v>42294.123981481483</v>
      </c>
      <c r="I608" t="s">
        <v>66</v>
      </c>
      <c r="J608" t="s">
        <v>326</v>
      </c>
      <c r="K608" s="6">
        <v>93573.35</v>
      </c>
    </row>
    <row r="609" spans="7:11" x14ac:dyDescent="0.25">
      <c r="G609">
        <v>10602</v>
      </c>
      <c r="H609" s="2">
        <v>42307.121701388889</v>
      </c>
      <c r="I609" t="s">
        <v>9</v>
      </c>
      <c r="J609" t="s">
        <v>105</v>
      </c>
      <c r="K609" s="6">
        <v>6094.92</v>
      </c>
    </row>
    <row r="610" spans="7:11" x14ac:dyDescent="0.25">
      <c r="G610">
        <v>10603</v>
      </c>
      <c r="H610" s="2">
        <v>42253.006979166668</v>
      </c>
      <c r="I610" t="s">
        <v>45</v>
      </c>
      <c r="J610" t="s">
        <v>94</v>
      </c>
      <c r="K610" s="6">
        <v>41043.980000000003</v>
      </c>
    </row>
    <row r="611" spans="7:11" x14ac:dyDescent="0.25">
      <c r="G611">
        <v>10604</v>
      </c>
      <c r="H611" s="2">
        <v>42226.051608796297</v>
      </c>
      <c r="I611" t="s">
        <v>13</v>
      </c>
      <c r="J611" t="s">
        <v>246</v>
      </c>
      <c r="K611" s="6">
        <v>3039.39</v>
      </c>
    </row>
    <row r="612" spans="7:11" x14ac:dyDescent="0.25">
      <c r="G612">
        <v>10605</v>
      </c>
      <c r="H612" s="2">
        <v>42189.204780092594</v>
      </c>
      <c r="I612" t="s">
        <v>52</v>
      </c>
      <c r="J612" t="s">
        <v>137</v>
      </c>
      <c r="K612" s="6">
        <v>34058.99</v>
      </c>
    </row>
    <row r="613" spans="7:11" x14ac:dyDescent="0.25">
      <c r="G613">
        <v>10606</v>
      </c>
      <c r="H613" s="2">
        <v>42336.650254629632</v>
      </c>
      <c r="I613" t="s">
        <v>11</v>
      </c>
      <c r="J613" t="s">
        <v>327</v>
      </c>
      <c r="K613" s="6">
        <v>1659.77</v>
      </c>
    </row>
    <row r="614" spans="7:11" x14ac:dyDescent="0.25">
      <c r="G614">
        <v>10607</v>
      </c>
      <c r="H614" s="2">
        <v>42152.441018518519</v>
      </c>
      <c r="I614" t="s">
        <v>66</v>
      </c>
      <c r="J614" t="s">
        <v>207</v>
      </c>
      <c r="K614" s="6">
        <v>74731.37</v>
      </c>
    </row>
    <row r="615" spans="7:11" x14ac:dyDescent="0.25">
      <c r="G615">
        <v>10608</v>
      </c>
      <c r="H615" s="2">
        <v>42136.687604166669</v>
      </c>
      <c r="I615" t="s">
        <v>7</v>
      </c>
      <c r="J615" t="s">
        <v>211</v>
      </c>
      <c r="K615" s="6">
        <v>6679.07</v>
      </c>
    </row>
    <row r="616" spans="7:11" x14ac:dyDescent="0.25">
      <c r="G616">
        <v>10609</v>
      </c>
      <c r="H616" s="2">
        <v>42220.00854166667</v>
      </c>
      <c r="I616" t="s">
        <v>45</v>
      </c>
      <c r="J616" t="s">
        <v>328</v>
      </c>
      <c r="K616" s="6">
        <v>54394.15</v>
      </c>
    </row>
    <row r="617" spans="7:11" x14ac:dyDescent="0.25">
      <c r="G617">
        <v>10610</v>
      </c>
      <c r="H617" s="2">
        <v>42246.277685185189</v>
      </c>
      <c r="I617" t="s">
        <v>61</v>
      </c>
      <c r="J617" t="s">
        <v>300</v>
      </c>
      <c r="K617" s="6">
        <v>1503.3</v>
      </c>
    </row>
    <row r="618" spans="7:11" x14ac:dyDescent="0.25">
      <c r="G618">
        <v>10611</v>
      </c>
      <c r="H618" s="2">
        <v>42102.352638888886</v>
      </c>
      <c r="I618" t="s">
        <v>52</v>
      </c>
      <c r="J618" t="s">
        <v>306</v>
      </c>
      <c r="K618" s="6">
        <v>92348.36</v>
      </c>
    </row>
    <row r="619" spans="7:11" x14ac:dyDescent="0.25">
      <c r="G619">
        <v>10612</v>
      </c>
      <c r="H619" s="2">
        <v>42044.575011574074</v>
      </c>
      <c r="I619" t="s">
        <v>9</v>
      </c>
      <c r="J619" t="s">
        <v>57</v>
      </c>
      <c r="K619" s="6">
        <v>2564.0300000000002</v>
      </c>
    </row>
    <row r="620" spans="7:11" x14ac:dyDescent="0.25">
      <c r="G620">
        <v>10613</v>
      </c>
      <c r="H620" s="2">
        <v>42048.53224537037</v>
      </c>
      <c r="I620" t="s">
        <v>61</v>
      </c>
      <c r="J620" t="s">
        <v>257</v>
      </c>
      <c r="K620" s="6">
        <v>67955.509999999995</v>
      </c>
    </row>
    <row r="621" spans="7:11" x14ac:dyDescent="0.25">
      <c r="G621">
        <v>10614</v>
      </c>
      <c r="H621" s="2">
        <v>42015.50037037037</v>
      </c>
      <c r="I621" t="s">
        <v>45</v>
      </c>
      <c r="J621" t="s">
        <v>134</v>
      </c>
      <c r="K621" s="6">
        <v>60671.5</v>
      </c>
    </row>
    <row r="622" spans="7:11" x14ac:dyDescent="0.25">
      <c r="G622">
        <v>10615</v>
      </c>
      <c r="H622" s="2">
        <v>42109.207627314812</v>
      </c>
      <c r="I622" t="s">
        <v>66</v>
      </c>
      <c r="J622" t="s">
        <v>192</v>
      </c>
      <c r="K622" s="6">
        <v>63822.26</v>
      </c>
    </row>
    <row r="623" spans="7:11" x14ac:dyDescent="0.25">
      <c r="G623">
        <v>10616</v>
      </c>
      <c r="H623" s="2">
        <v>42016.678043981483</v>
      </c>
      <c r="I623" t="s">
        <v>29</v>
      </c>
      <c r="J623" t="s">
        <v>287</v>
      </c>
      <c r="K623" s="6">
        <v>87238.56</v>
      </c>
    </row>
    <row r="624" spans="7:11" x14ac:dyDescent="0.25">
      <c r="G624">
        <v>10617</v>
      </c>
      <c r="H624" s="2">
        <v>42006.988842592589</v>
      </c>
      <c r="I624" t="s">
        <v>17</v>
      </c>
      <c r="J624" t="s">
        <v>145</v>
      </c>
      <c r="K624" s="6">
        <v>43889.42</v>
      </c>
    </row>
    <row r="625" spans="7:11" x14ac:dyDescent="0.25">
      <c r="G625">
        <v>10618</v>
      </c>
      <c r="H625" s="2">
        <v>42206.124895833331</v>
      </c>
      <c r="I625" t="s">
        <v>26</v>
      </c>
      <c r="J625" t="s">
        <v>329</v>
      </c>
      <c r="K625" s="6">
        <v>31778.799999999999</v>
      </c>
    </row>
    <row r="626" spans="7:11" x14ac:dyDescent="0.25">
      <c r="G626">
        <v>10619</v>
      </c>
      <c r="H626" s="2">
        <v>42364.711087962962</v>
      </c>
      <c r="I626" t="s">
        <v>29</v>
      </c>
      <c r="J626" t="s">
        <v>196</v>
      </c>
      <c r="K626" s="6">
        <v>94792.28</v>
      </c>
    </row>
    <row r="627" spans="7:11" x14ac:dyDescent="0.25">
      <c r="G627">
        <v>10620</v>
      </c>
      <c r="H627" s="2">
        <v>42153.81486111111</v>
      </c>
      <c r="I627" t="s">
        <v>23</v>
      </c>
      <c r="J627" t="s">
        <v>232</v>
      </c>
      <c r="K627" s="6">
        <v>90527.61</v>
      </c>
    </row>
    <row r="628" spans="7:11" x14ac:dyDescent="0.25">
      <c r="G628">
        <v>10621</v>
      </c>
      <c r="H628" s="2">
        <v>42184.143969907411</v>
      </c>
      <c r="I628" t="s">
        <v>45</v>
      </c>
      <c r="J628" t="s">
        <v>318</v>
      </c>
      <c r="K628" s="6">
        <v>98214.22</v>
      </c>
    </row>
    <row r="629" spans="7:11" x14ac:dyDescent="0.25">
      <c r="G629">
        <v>10622</v>
      </c>
      <c r="H629" s="2">
        <v>42096.122337962966</v>
      </c>
      <c r="I629" t="s">
        <v>13</v>
      </c>
      <c r="J629" t="s">
        <v>330</v>
      </c>
      <c r="K629" s="6">
        <v>34025.15</v>
      </c>
    </row>
    <row r="630" spans="7:11" x14ac:dyDescent="0.25">
      <c r="G630">
        <v>10623</v>
      </c>
      <c r="H630" s="2">
        <v>42288.900868055556</v>
      </c>
      <c r="I630" t="s">
        <v>5</v>
      </c>
      <c r="J630" t="s">
        <v>247</v>
      </c>
      <c r="K630" s="6">
        <v>39712.629999999997</v>
      </c>
    </row>
    <row r="631" spans="7:11" x14ac:dyDescent="0.25">
      <c r="G631">
        <v>10624</v>
      </c>
      <c r="H631" s="2">
        <v>42184.022465277776</v>
      </c>
      <c r="I631" t="s">
        <v>9</v>
      </c>
      <c r="J631" t="s">
        <v>287</v>
      </c>
      <c r="K631" s="6">
        <v>55730.69</v>
      </c>
    </row>
    <row r="632" spans="7:11" x14ac:dyDescent="0.25">
      <c r="G632">
        <v>10625</v>
      </c>
      <c r="H632" s="2">
        <v>42356.899386574078</v>
      </c>
      <c r="I632" t="s">
        <v>26</v>
      </c>
      <c r="J632" t="s">
        <v>56</v>
      </c>
      <c r="K632" s="6">
        <v>31277.07</v>
      </c>
    </row>
    <row r="633" spans="7:11" x14ac:dyDescent="0.25">
      <c r="G633">
        <v>10626</v>
      </c>
      <c r="H633" s="2">
        <v>42310.569432870368</v>
      </c>
      <c r="I633" t="s">
        <v>23</v>
      </c>
      <c r="J633" t="s">
        <v>285</v>
      </c>
      <c r="K633" s="6">
        <v>18949.77</v>
      </c>
    </row>
    <row r="634" spans="7:11" x14ac:dyDescent="0.25">
      <c r="G634">
        <v>10627</v>
      </c>
      <c r="H634" s="2">
        <v>42083.107627314814</v>
      </c>
      <c r="I634" t="s">
        <v>15</v>
      </c>
      <c r="J634" t="s">
        <v>268</v>
      </c>
      <c r="K634" s="6">
        <v>64637.41</v>
      </c>
    </row>
    <row r="635" spans="7:11" x14ac:dyDescent="0.25">
      <c r="G635">
        <v>10628</v>
      </c>
      <c r="H635" s="2">
        <v>42242.152557870373</v>
      </c>
      <c r="I635" t="s">
        <v>29</v>
      </c>
      <c r="J635" t="s">
        <v>300</v>
      </c>
      <c r="K635" s="6">
        <v>24823.1</v>
      </c>
    </row>
    <row r="636" spans="7:11" x14ac:dyDescent="0.25">
      <c r="G636">
        <v>10629</v>
      </c>
      <c r="H636" s="2">
        <v>42231.617905092593</v>
      </c>
      <c r="I636" t="s">
        <v>61</v>
      </c>
      <c r="J636" t="s">
        <v>291</v>
      </c>
      <c r="K636" s="6">
        <v>44313.8</v>
      </c>
    </row>
    <row r="637" spans="7:11" x14ac:dyDescent="0.25">
      <c r="G637">
        <v>10630</v>
      </c>
      <c r="H637" s="2">
        <v>42239.794074074074</v>
      </c>
      <c r="I637" t="s">
        <v>11</v>
      </c>
      <c r="J637" t="s">
        <v>10</v>
      </c>
      <c r="K637" s="6">
        <v>58510.39</v>
      </c>
    </row>
    <row r="638" spans="7:11" x14ac:dyDescent="0.25">
      <c r="G638">
        <v>10631</v>
      </c>
      <c r="H638" s="2">
        <v>42111.664490740739</v>
      </c>
      <c r="I638" t="s">
        <v>29</v>
      </c>
      <c r="J638" t="s">
        <v>118</v>
      </c>
      <c r="K638" s="6">
        <v>72520.240000000005</v>
      </c>
    </row>
    <row r="639" spans="7:11" x14ac:dyDescent="0.25">
      <c r="G639">
        <v>10632</v>
      </c>
      <c r="H639" s="2">
        <v>42034.233217592591</v>
      </c>
      <c r="I639" t="s">
        <v>7</v>
      </c>
      <c r="J639" t="s">
        <v>126</v>
      </c>
      <c r="K639" s="6">
        <v>30802.05</v>
      </c>
    </row>
    <row r="640" spans="7:11" x14ac:dyDescent="0.25">
      <c r="G640">
        <v>10633</v>
      </c>
      <c r="H640" s="2">
        <v>42029.286481481482</v>
      </c>
      <c r="I640" t="s">
        <v>15</v>
      </c>
      <c r="J640" t="s">
        <v>185</v>
      </c>
      <c r="K640" s="6">
        <v>79140.490000000005</v>
      </c>
    </row>
    <row r="641" spans="7:11" x14ac:dyDescent="0.25">
      <c r="G641">
        <v>10634</v>
      </c>
      <c r="H641" s="2">
        <v>42237.842546296299</v>
      </c>
      <c r="I641" t="s">
        <v>61</v>
      </c>
      <c r="J641" t="s">
        <v>263</v>
      </c>
      <c r="K641" s="6">
        <v>14838.75</v>
      </c>
    </row>
    <row r="642" spans="7:11" x14ac:dyDescent="0.25">
      <c r="G642">
        <v>10635</v>
      </c>
      <c r="H642" s="2">
        <v>42332.874537037038</v>
      </c>
      <c r="I642" t="s">
        <v>20</v>
      </c>
      <c r="J642" t="s">
        <v>331</v>
      </c>
      <c r="K642" s="6">
        <v>99308.07</v>
      </c>
    </row>
    <row r="643" spans="7:11" x14ac:dyDescent="0.25">
      <c r="G643">
        <v>10636</v>
      </c>
      <c r="H643" s="2">
        <v>42254.805277777778</v>
      </c>
      <c r="I643" t="s">
        <v>17</v>
      </c>
      <c r="J643" t="s">
        <v>158</v>
      </c>
      <c r="K643" s="6">
        <v>27233.69</v>
      </c>
    </row>
    <row r="644" spans="7:11" x14ac:dyDescent="0.25">
      <c r="G644">
        <v>10637</v>
      </c>
      <c r="H644" s="2">
        <v>42270.494004629632</v>
      </c>
      <c r="I644" t="s">
        <v>45</v>
      </c>
      <c r="J644" t="s">
        <v>80</v>
      </c>
      <c r="K644" s="6">
        <v>11485.32</v>
      </c>
    </row>
    <row r="645" spans="7:11" x14ac:dyDescent="0.25">
      <c r="G645">
        <v>10638</v>
      </c>
      <c r="H645" s="2">
        <v>42142.703449074077</v>
      </c>
      <c r="I645" t="s">
        <v>66</v>
      </c>
      <c r="J645" t="s">
        <v>274</v>
      </c>
      <c r="K645" s="6">
        <v>35483.42</v>
      </c>
    </row>
    <row r="646" spans="7:11" x14ac:dyDescent="0.25">
      <c r="G646">
        <v>10639</v>
      </c>
      <c r="H646" s="2">
        <v>42196.166701388887</v>
      </c>
      <c r="I646" t="s">
        <v>20</v>
      </c>
      <c r="J646" t="s">
        <v>144</v>
      </c>
      <c r="K646" s="6">
        <v>50262.25</v>
      </c>
    </row>
    <row r="647" spans="7:11" x14ac:dyDescent="0.25">
      <c r="G647">
        <v>10640</v>
      </c>
      <c r="H647" s="2">
        <v>42023.389027777775</v>
      </c>
      <c r="I647" t="s">
        <v>5</v>
      </c>
      <c r="J647" t="s">
        <v>43</v>
      </c>
      <c r="K647" s="6">
        <v>60844.35</v>
      </c>
    </row>
    <row r="648" spans="7:11" x14ac:dyDescent="0.25">
      <c r="G648">
        <v>10641</v>
      </c>
      <c r="H648" s="2">
        <v>42014.286631944444</v>
      </c>
      <c r="I648" t="s">
        <v>15</v>
      </c>
      <c r="J648" t="s">
        <v>226</v>
      </c>
      <c r="K648" s="6">
        <v>11590.33</v>
      </c>
    </row>
    <row r="649" spans="7:11" x14ac:dyDescent="0.25">
      <c r="G649">
        <v>10642</v>
      </c>
      <c r="H649" s="2">
        <v>42057.001828703702</v>
      </c>
      <c r="I649" t="s">
        <v>52</v>
      </c>
      <c r="J649" t="s">
        <v>30</v>
      </c>
      <c r="K649" s="6">
        <v>13291.39</v>
      </c>
    </row>
    <row r="650" spans="7:11" x14ac:dyDescent="0.25">
      <c r="G650">
        <v>10643</v>
      </c>
      <c r="H650" s="2">
        <v>42158.993622685186</v>
      </c>
      <c r="I650" t="s">
        <v>17</v>
      </c>
      <c r="J650" t="s">
        <v>12</v>
      </c>
      <c r="K650" s="6">
        <v>67562.14</v>
      </c>
    </row>
    <row r="651" spans="7:11" x14ac:dyDescent="0.25">
      <c r="G651">
        <v>10644</v>
      </c>
      <c r="H651" s="2">
        <v>42123.987071759257</v>
      </c>
      <c r="I651" t="s">
        <v>13</v>
      </c>
      <c r="J651" t="s">
        <v>332</v>
      </c>
      <c r="K651" s="6">
        <v>37924.07</v>
      </c>
    </row>
    <row r="652" spans="7:11" x14ac:dyDescent="0.25">
      <c r="G652">
        <v>10645</v>
      </c>
      <c r="H652" s="2">
        <v>42315.534432870372</v>
      </c>
      <c r="I652" t="s">
        <v>20</v>
      </c>
      <c r="J652" t="s">
        <v>249</v>
      </c>
      <c r="K652" s="6">
        <v>81484.03</v>
      </c>
    </row>
    <row r="653" spans="7:11" x14ac:dyDescent="0.25">
      <c r="G653">
        <v>10646</v>
      </c>
      <c r="H653" s="2">
        <v>42306.573645833334</v>
      </c>
      <c r="I653" t="s">
        <v>20</v>
      </c>
      <c r="J653" t="s">
        <v>144</v>
      </c>
      <c r="K653" s="6">
        <v>41552.129999999997</v>
      </c>
    </row>
    <row r="654" spans="7:11" x14ac:dyDescent="0.25">
      <c r="G654">
        <v>10647</v>
      </c>
      <c r="H654" s="2">
        <v>42202.811168981483</v>
      </c>
      <c r="I654" t="s">
        <v>26</v>
      </c>
      <c r="J654" t="s">
        <v>333</v>
      </c>
      <c r="K654" s="6">
        <v>20640.68</v>
      </c>
    </row>
    <row r="655" spans="7:11" x14ac:dyDescent="0.25">
      <c r="G655">
        <v>10648</v>
      </c>
      <c r="H655" s="2">
        <v>42159.936307870368</v>
      </c>
      <c r="I655" t="s">
        <v>26</v>
      </c>
      <c r="J655" t="s">
        <v>83</v>
      </c>
      <c r="K655" s="6">
        <v>17861.150000000001</v>
      </c>
    </row>
    <row r="656" spans="7:11" x14ac:dyDescent="0.25">
      <c r="G656">
        <v>10649</v>
      </c>
      <c r="H656" s="2">
        <v>42230.930532407408</v>
      </c>
      <c r="I656" t="s">
        <v>7</v>
      </c>
      <c r="J656" t="s">
        <v>235</v>
      </c>
      <c r="K656" s="6">
        <v>55462.720000000001</v>
      </c>
    </row>
    <row r="657" spans="7:11" x14ac:dyDescent="0.25">
      <c r="G657">
        <v>10650</v>
      </c>
      <c r="H657" s="2">
        <v>42254.010451388887</v>
      </c>
      <c r="I657" t="s">
        <v>35</v>
      </c>
      <c r="J657" t="s">
        <v>334</v>
      </c>
      <c r="K657" s="6">
        <v>74266.5</v>
      </c>
    </row>
    <row r="658" spans="7:11" x14ac:dyDescent="0.25">
      <c r="G658">
        <v>10651</v>
      </c>
      <c r="H658" s="2">
        <v>42050.199930555558</v>
      </c>
      <c r="I658" t="s">
        <v>7</v>
      </c>
      <c r="J658" t="s">
        <v>297</v>
      </c>
      <c r="K658" s="6">
        <v>40219.68</v>
      </c>
    </row>
    <row r="659" spans="7:11" x14ac:dyDescent="0.25">
      <c r="G659">
        <v>10652</v>
      </c>
      <c r="H659" s="2">
        <v>42107.087650462963</v>
      </c>
      <c r="I659" t="s">
        <v>52</v>
      </c>
      <c r="J659" t="s">
        <v>295</v>
      </c>
      <c r="K659" s="6">
        <v>94288.07</v>
      </c>
    </row>
    <row r="660" spans="7:11" x14ac:dyDescent="0.25">
      <c r="G660">
        <v>10653</v>
      </c>
      <c r="H660" s="2">
        <v>42277.711840277778</v>
      </c>
      <c r="I660" t="s">
        <v>9</v>
      </c>
      <c r="J660" t="s">
        <v>130</v>
      </c>
      <c r="K660" s="6">
        <v>41229.18</v>
      </c>
    </row>
    <row r="661" spans="7:11" x14ac:dyDescent="0.25">
      <c r="G661">
        <v>10654</v>
      </c>
      <c r="H661" s="2">
        <v>42303.412222222221</v>
      </c>
      <c r="I661" t="s">
        <v>17</v>
      </c>
      <c r="J661" t="s">
        <v>119</v>
      </c>
      <c r="K661" s="6">
        <v>75103.64</v>
      </c>
    </row>
    <row r="662" spans="7:11" x14ac:dyDescent="0.25">
      <c r="G662">
        <v>10655</v>
      </c>
      <c r="H662" s="2">
        <v>42248.273159722223</v>
      </c>
      <c r="I662" t="s">
        <v>29</v>
      </c>
      <c r="J662" t="s">
        <v>272</v>
      </c>
      <c r="K662" s="6">
        <v>56210.28</v>
      </c>
    </row>
    <row r="663" spans="7:11" x14ac:dyDescent="0.25">
      <c r="G663">
        <v>10656</v>
      </c>
      <c r="H663" s="2">
        <v>42336.301747685182</v>
      </c>
      <c r="I663" t="s">
        <v>15</v>
      </c>
      <c r="J663" t="s">
        <v>6</v>
      </c>
      <c r="K663" s="6">
        <v>8690.3799999999992</v>
      </c>
    </row>
    <row r="664" spans="7:11" x14ac:dyDescent="0.25">
      <c r="G664">
        <v>10657</v>
      </c>
      <c r="H664" s="2">
        <v>42324.759872685187</v>
      </c>
      <c r="I664" t="s">
        <v>13</v>
      </c>
      <c r="J664" t="s">
        <v>273</v>
      </c>
      <c r="K664" s="6">
        <v>66812.89</v>
      </c>
    </row>
    <row r="665" spans="7:11" x14ac:dyDescent="0.25">
      <c r="G665">
        <v>10658</v>
      </c>
      <c r="H665" s="2">
        <v>42228.273055555554</v>
      </c>
      <c r="I665" t="s">
        <v>40</v>
      </c>
      <c r="J665" t="s">
        <v>212</v>
      </c>
      <c r="K665" s="6">
        <v>63424.68</v>
      </c>
    </row>
    <row r="666" spans="7:11" x14ac:dyDescent="0.25">
      <c r="G666">
        <v>10659</v>
      </c>
      <c r="H666" s="2">
        <v>42151.902395833335</v>
      </c>
      <c r="I666" t="s">
        <v>29</v>
      </c>
      <c r="J666" t="s">
        <v>174</v>
      </c>
      <c r="K666" s="6">
        <v>59828.9</v>
      </c>
    </row>
    <row r="667" spans="7:11" x14ac:dyDescent="0.25">
      <c r="G667">
        <v>10660</v>
      </c>
      <c r="H667" s="2">
        <v>42119.482523148145</v>
      </c>
      <c r="I667" t="s">
        <v>17</v>
      </c>
      <c r="J667" t="s">
        <v>275</v>
      </c>
      <c r="K667" s="6">
        <v>93475.14</v>
      </c>
    </row>
    <row r="668" spans="7:11" x14ac:dyDescent="0.25">
      <c r="G668">
        <v>10661</v>
      </c>
      <c r="H668" s="2">
        <v>42028.011122685188</v>
      </c>
      <c r="I668" t="s">
        <v>7</v>
      </c>
      <c r="J668" t="s">
        <v>78</v>
      </c>
      <c r="K668" s="6">
        <v>64458.31</v>
      </c>
    </row>
    <row r="669" spans="7:11" x14ac:dyDescent="0.25">
      <c r="G669">
        <v>10662</v>
      </c>
      <c r="H669" s="2">
        <v>42073.797314814816</v>
      </c>
      <c r="I669" t="s">
        <v>20</v>
      </c>
      <c r="J669" t="s">
        <v>232</v>
      </c>
      <c r="K669" s="6">
        <v>86006.7</v>
      </c>
    </row>
    <row r="670" spans="7:11" x14ac:dyDescent="0.25">
      <c r="G670">
        <v>10663</v>
      </c>
      <c r="H670" s="2">
        <v>42096.179097222222</v>
      </c>
      <c r="I670" t="s">
        <v>17</v>
      </c>
      <c r="J670" t="s">
        <v>39</v>
      </c>
      <c r="K670" s="6">
        <v>40232.720000000001</v>
      </c>
    </row>
    <row r="671" spans="7:11" x14ac:dyDescent="0.25">
      <c r="G671">
        <v>10664</v>
      </c>
      <c r="H671" s="2">
        <v>42057.039710648147</v>
      </c>
      <c r="I671" t="s">
        <v>45</v>
      </c>
      <c r="J671" t="s">
        <v>177</v>
      </c>
      <c r="K671" s="6">
        <v>6720.76</v>
      </c>
    </row>
    <row r="672" spans="7:11" x14ac:dyDescent="0.25">
      <c r="G672">
        <v>10665</v>
      </c>
      <c r="H672" s="2">
        <v>42273.540462962963</v>
      </c>
      <c r="I672" t="s">
        <v>23</v>
      </c>
      <c r="J672" t="s">
        <v>211</v>
      </c>
      <c r="K672" s="6">
        <v>71531.13</v>
      </c>
    </row>
    <row r="673" spans="7:11" x14ac:dyDescent="0.25">
      <c r="G673">
        <v>10666</v>
      </c>
      <c r="H673" s="2">
        <v>42261.134780092594</v>
      </c>
      <c r="I673" t="s">
        <v>61</v>
      </c>
      <c r="J673" t="s">
        <v>25</v>
      </c>
      <c r="K673" s="6">
        <v>95611.82</v>
      </c>
    </row>
    <row r="674" spans="7:11" x14ac:dyDescent="0.25">
      <c r="G674">
        <v>10667</v>
      </c>
      <c r="H674" s="2">
        <v>42257.891655092593</v>
      </c>
      <c r="I674" t="s">
        <v>40</v>
      </c>
      <c r="J674" t="s">
        <v>21</v>
      </c>
      <c r="K674" s="6">
        <v>98315.69</v>
      </c>
    </row>
    <row r="675" spans="7:11" x14ac:dyDescent="0.25">
      <c r="G675">
        <v>10668</v>
      </c>
      <c r="H675" s="2">
        <v>42062.059861111113</v>
      </c>
      <c r="I675" t="s">
        <v>29</v>
      </c>
      <c r="J675" t="s">
        <v>251</v>
      </c>
      <c r="K675" s="6">
        <v>69672.38</v>
      </c>
    </row>
    <row r="676" spans="7:11" x14ac:dyDescent="0.25">
      <c r="G676">
        <v>10669</v>
      </c>
      <c r="H676" s="2">
        <v>42270.572384259256</v>
      </c>
      <c r="I676" t="s">
        <v>38</v>
      </c>
      <c r="J676" t="s">
        <v>90</v>
      </c>
      <c r="K676" s="6">
        <v>46054.39</v>
      </c>
    </row>
    <row r="677" spans="7:11" x14ac:dyDescent="0.25">
      <c r="G677">
        <v>10670</v>
      </c>
      <c r="H677" s="2">
        <v>42223.143090277779</v>
      </c>
      <c r="I677" t="s">
        <v>45</v>
      </c>
      <c r="J677" t="s">
        <v>265</v>
      </c>
      <c r="K677" s="6">
        <v>81460.820000000007</v>
      </c>
    </row>
    <row r="678" spans="7:11" x14ac:dyDescent="0.25">
      <c r="G678">
        <v>10671</v>
      </c>
      <c r="H678" s="2">
        <v>42345.970532407409</v>
      </c>
      <c r="I678" t="s">
        <v>29</v>
      </c>
      <c r="J678" t="s">
        <v>262</v>
      </c>
      <c r="K678" s="6">
        <v>39475.9</v>
      </c>
    </row>
    <row r="679" spans="7:11" x14ac:dyDescent="0.25">
      <c r="G679">
        <v>10672</v>
      </c>
      <c r="H679" s="2">
        <v>42061.61451388889</v>
      </c>
      <c r="I679" t="s">
        <v>15</v>
      </c>
      <c r="J679" t="s">
        <v>329</v>
      </c>
      <c r="K679" s="6">
        <v>61429.06</v>
      </c>
    </row>
    <row r="680" spans="7:11" x14ac:dyDescent="0.25">
      <c r="G680">
        <v>10673</v>
      </c>
      <c r="H680" s="2">
        <v>42013.096365740741</v>
      </c>
      <c r="I680" t="s">
        <v>9</v>
      </c>
      <c r="J680" t="s">
        <v>98</v>
      </c>
      <c r="K680" s="6">
        <v>76707.03</v>
      </c>
    </row>
    <row r="681" spans="7:11" x14ac:dyDescent="0.25">
      <c r="G681">
        <v>10674</v>
      </c>
      <c r="H681" s="2">
        <v>42200.745358796295</v>
      </c>
      <c r="I681" t="s">
        <v>23</v>
      </c>
      <c r="J681" t="s">
        <v>262</v>
      </c>
      <c r="K681" s="6">
        <v>54658.12</v>
      </c>
    </row>
    <row r="682" spans="7:11" x14ac:dyDescent="0.25">
      <c r="G682">
        <v>10675</v>
      </c>
      <c r="H682" s="2">
        <v>42009.803773148145</v>
      </c>
      <c r="I682" t="s">
        <v>40</v>
      </c>
      <c r="J682" t="s">
        <v>164</v>
      </c>
      <c r="K682" s="6">
        <v>65005.77</v>
      </c>
    </row>
    <row r="683" spans="7:11" x14ac:dyDescent="0.25">
      <c r="G683">
        <v>10676</v>
      </c>
      <c r="H683" s="2">
        <v>42155.168900462966</v>
      </c>
      <c r="I683" t="s">
        <v>7</v>
      </c>
      <c r="J683" t="s">
        <v>246</v>
      </c>
      <c r="K683" s="6">
        <v>83859.87</v>
      </c>
    </row>
    <row r="684" spans="7:11" x14ac:dyDescent="0.25">
      <c r="G684">
        <v>10677</v>
      </c>
      <c r="H684" s="2">
        <v>42328.380949074075</v>
      </c>
      <c r="I684" t="s">
        <v>7</v>
      </c>
      <c r="J684" t="s">
        <v>334</v>
      </c>
      <c r="K684" s="6">
        <v>9984.69</v>
      </c>
    </row>
    <row r="685" spans="7:11" x14ac:dyDescent="0.25">
      <c r="G685">
        <v>10678</v>
      </c>
      <c r="H685" s="2">
        <v>42046.206574074073</v>
      </c>
      <c r="I685" t="s">
        <v>52</v>
      </c>
      <c r="J685" t="s">
        <v>212</v>
      </c>
      <c r="K685" s="6">
        <v>71701.72</v>
      </c>
    </row>
    <row r="686" spans="7:11" x14ac:dyDescent="0.25">
      <c r="G686">
        <v>10679</v>
      </c>
      <c r="H686" s="2">
        <v>42243.367002314815</v>
      </c>
      <c r="I686" t="s">
        <v>20</v>
      </c>
      <c r="J686" t="s">
        <v>128</v>
      </c>
      <c r="K686" s="6">
        <v>18746.919999999998</v>
      </c>
    </row>
    <row r="687" spans="7:11" x14ac:dyDescent="0.25">
      <c r="G687">
        <v>10680</v>
      </c>
      <c r="H687" s="2">
        <v>42014.961678240739</v>
      </c>
      <c r="I687" t="s">
        <v>5</v>
      </c>
      <c r="J687" t="s">
        <v>233</v>
      </c>
      <c r="K687" s="6">
        <v>29791.94</v>
      </c>
    </row>
    <row r="688" spans="7:11" x14ac:dyDescent="0.25">
      <c r="G688">
        <v>10681</v>
      </c>
      <c r="H688" s="2">
        <v>42038.685439814813</v>
      </c>
      <c r="I688" t="s">
        <v>40</v>
      </c>
      <c r="J688" t="s">
        <v>297</v>
      </c>
      <c r="K688" s="6">
        <v>21246.1</v>
      </c>
    </row>
    <row r="689" spans="7:11" x14ac:dyDescent="0.25">
      <c r="G689">
        <v>10682</v>
      </c>
      <c r="H689" s="2">
        <v>42149.719502314816</v>
      </c>
      <c r="I689" t="s">
        <v>23</v>
      </c>
      <c r="J689" t="s">
        <v>130</v>
      </c>
      <c r="K689" s="6">
        <v>5690.4</v>
      </c>
    </row>
    <row r="690" spans="7:11" x14ac:dyDescent="0.25">
      <c r="G690">
        <v>10683</v>
      </c>
      <c r="H690" s="2">
        <v>42132.945752314816</v>
      </c>
      <c r="I690" t="s">
        <v>26</v>
      </c>
      <c r="J690" t="s">
        <v>207</v>
      </c>
      <c r="K690" s="6">
        <v>61432.95</v>
      </c>
    </row>
    <row r="691" spans="7:11" x14ac:dyDescent="0.25">
      <c r="G691">
        <v>10684</v>
      </c>
      <c r="H691" s="2">
        <v>42020.202511574076</v>
      </c>
      <c r="I691" t="s">
        <v>26</v>
      </c>
      <c r="J691" t="s">
        <v>335</v>
      </c>
      <c r="K691" s="6">
        <v>20355.89</v>
      </c>
    </row>
    <row r="692" spans="7:11" x14ac:dyDescent="0.25">
      <c r="G692">
        <v>10685</v>
      </c>
      <c r="H692" s="2">
        <v>42227.587766203702</v>
      </c>
      <c r="I692" t="s">
        <v>20</v>
      </c>
      <c r="J692" t="s">
        <v>217</v>
      </c>
      <c r="K692" s="6">
        <v>31587.91</v>
      </c>
    </row>
    <row r="693" spans="7:11" x14ac:dyDescent="0.25">
      <c r="G693">
        <v>10686</v>
      </c>
      <c r="H693" s="2">
        <v>42168.11414351852</v>
      </c>
      <c r="I693" t="s">
        <v>52</v>
      </c>
      <c r="J693" t="s">
        <v>153</v>
      </c>
      <c r="K693" s="6">
        <v>77967.990000000005</v>
      </c>
    </row>
    <row r="694" spans="7:11" x14ac:dyDescent="0.25">
      <c r="G694">
        <v>10687</v>
      </c>
      <c r="H694" s="2">
        <v>42243.131145833337</v>
      </c>
      <c r="I694" t="s">
        <v>26</v>
      </c>
      <c r="J694" t="s">
        <v>267</v>
      </c>
      <c r="K694" s="6">
        <v>24764.400000000001</v>
      </c>
    </row>
    <row r="695" spans="7:11" x14ac:dyDescent="0.25">
      <c r="G695">
        <v>10688</v>
      </c>
      <c r="H695" s="2">
        <v>42336.165266203701</v>
      </c>
      <c r="I695" t="s">
        <v>15</v>
      </c>
      <c r="J695" t="s">
        <v>336</v>
      </c>
      <c r="K695" s="6">
        <v>78916.850000000006</v>
      </c>
    </row>
    <row r="696" spans="7:11" x14ac:dyDescent="0.25">
      <c r="G696">
        <v>10689</v>
      </c>
      <c r="H696" s="2">
        <v>42306.368113425924</v>
      </c>
      <c r="I696" t="s">
        <v>66</v>
      </c>
      <c r="J696" t="s">
        <v>102</v>
      </c>
      <c r="K696" s="6">
        <v>26277.919999999998</v>
      </c>
    </row>
    <row r="697" spans="7:11" x14ac:dyDescent="0.25">
      <c r="G697">
        <v>10690</v>
      </c>
      <c r="H697" s="2">
        <v>42024.952291666668</v>
      </c>
      <c r="I697" t="s">
        <v>5</v>
      </c>
      <c r="J697" t="s">
        <v>282</v>
      </c>
      <c r="K697" s="6">
        <v>3363.11</v>
      </c>
    </row>
    <row r="698" spans="7:11" x14ac:dyDescent="0.25">
      <c r="G698">
        <v>10691</v>
      </c>
      <c r="H698" s="2">
        <v>42066.410902777781</v>
      </c>
      <c r="I698" t="s">
        <v>29</v>
      </c>
      <c r="J698" t="s">
        <v>337</v>
      </c>
      <c r="K698" s="6">
        <v>55152.29</v>
      </c>
    </row>
    <row r="699" spans="7:11" x14ac:dyDescent="0.25">
      <c r="G699">
        <v>10692</v>
      </c>
      <c r="H699" s="2">
        <v>42040.606249999997</v>
      </c>
      <c r="I699" t="s">
        <v>23</v>
      </c>
      <c r="J699" t="s">
        <v>184</v>
      </c>
      <c r="K699" s="6">
        <v>93435.27</v>
      </c>
    </row>
    <row r="700" spans="7:11" x14ac:dyDescent="0.25">
      <c r="G700">
        <v>10693</v>
      </c>
      <c r="H700" s="2">
        <v>42323.993819444448</v>
      </c>
      <c r="I700" t="s">
        <v>35</v>
      </c>
      <c r="J700" t="s">
        <v>284</v>
      </c>
      <c r="K700" s="6">
        <v>29341.75</v>
      </c>
    </row>
    <row r="701" spans="7:11" x14ac:dyDescent="0.25">
      <c r="G701">
        <v>10694</v>
      </c>
      <c r="H701" s="2">
        <v>42184.546284722222</v>
      </c>
      <c r="I701" t="s">
        <v>45</v>
      </c>
      <c r="J701" t="s">
        <v>30</v>
      </c>
      <c r="K701" s="6">
        <v>28602.21</v>
      </c>
    </row>
    <row r="702" spans="7:11" x14ac:dyDescent="0.25">
      <c r="G702">
        <v>10695</v>
      </c>
      <c r="H702" s="2">
        <v>42302.099652777775</v>
      </c>
      <c r="I702" t="s">
        <v>9</v>
      </c>
      <c r="J702" t="s">
        <v>172</v>
      </c>
      <c r="K702" s="6">
        <v>55037.26</v>
      </c>
    </row>
    <row r="703" spans="7:11" x14ac:dyDescent="0.25">
      <c r="G703">
        <v>10696</v>
      </c>
      <c r="H703" s="2">
        <v>42291.360081018516</v>
      </c>
      <c r="I703" t="s">
        <v>5</v>
      </c>
      <c r="J703" t="s">
        <v>98</v>
      </c>
      <c r="K703" s="6">
        <v>33709.42</v>
      </c>
    </row>
    <row r="704" spans="7:11" x14ac:dyDescent="0.25">
      <c r="G704">
        <v>10697</v>
      </c>
      <c r="H704" s="2">
        <v>42111.198206018518</v>
      </c>
      <c r="I704" t="s">
        <v>66</v>
      </c>
      <c r="J704" t="s">
        <v>279</v>
      </c>
      <c r="K704" s="6">
        <v>49917.83</v>
      </c>
    </row>
    <row r="705" spans="7:11" x14ac:dyDescent="0.25">
      <c r="G705">
        <v>10698</v>
      </c>
      <c r="H705" s="2">
        <v>42115.610300925924</v>
      </c>
      <c r="I705" t="s">
        <v>13</v>
      </c>
      <c r="J705" t="s">
        <v>308</v>
      </c>
      <c r="K705" s="6">
        <v>59515.91</v>
      </c>
    </row>
    <row r="706" spans="7:11" x14ac:dyDescent="0.25">
      <c r="G706">
        <v>10699</v>
      </c>
      <c r="H706" s="2">
        <v>42095.967002314814</v>
      </c>
      <c r="I706" t="s">
        <v>35</v>
      </c>
      <c r="J706" t="s">
        <v>338</v>
      </c>
      <c r="K706" s="6">
        <v>52569.279999999999</v>
      </c>
    </row>
    <row r="707" spans="7:11" x14ac:dyDescent="0.25">
      <c r="G707">
        <v>10700</v>
      </c>
      <c r="H707" s="2">
        <v>42060.614537037036</v>
      </c>
      <c r="I707" t="s">
        <v>13</v>
      </c>
      <c r="J707" t="s">
        <v>339</v>
      </c>
      <c r="K707" s="6">
        <v>57173.63</v>
      </c>
    </row>
    <row r="708" spans="7:11" x14ac:dyDescent="0.25">
      <c r="G708">
        <v>10701</v>
      </c>
      <c r="H708" s="2">
        <v>42116.289641203701</v>
      </c>
      <c r="I708" t="s">
        <v>7</v>
      </c>
      <c r="J708" t="s">
        <v>39</v>
      </c>
      <c r="K708" s="6">
        <v>1419.32</v>
      </c>
    </row>
    <row r="709" spans="7:11" x14ac:dyDescent="0.25">
      <c r="G709">
        <v>10702</v>
      </c>
      <c r="H709" s="2">
        <v>42106.467106481483</v>
      </c>
      <c r="I709" t="s">
        <v>7</v>
      </c>
      <c r="J709" t="s">
        <v>218</v>
      </c>
      <c r="K709" s="6">
        <v>47445.919999999998</v>
      </c>
    </row>
    <row r="710" spans="7:11" x14ac:dyDescent="0.25">
      <c r="G710">
        <v>10703</v>
      </c>
      <c r="H710" s="2">
        <v>42088.185636574075</v>
      </c>
      <c r="I710" t="s">
        <v>45</v>
      </c>
      <c r="J710" t="s">
        <v>124</v>
      </c>
      <c r="K710" s="6">
        <v>75530.33</v>
      </c>
    </row>
    <row r="711" spans="7:11" x14ac:dyDescent="0.25">
      <c r="G711">
        <v>10704</v>
      </c>
      <c r="H711" s="2">
        <v>42328.500613425924</v>
      </c>
      <c r="I711" t="s">
        <v>45</v>
      </c>
      <c r="J711" t="s">
        <v>120</v>
      </c>
      <c r="K711" s="6">
        <v>26638.11</v>
      </c>
    </row>
    <row r="712" spans="7:11" x14ac:dyDescent="0.25">
      <c r="G712">
        <v>10705</v>
      </c>
      <c r="H712" s="2">
        <v>42089.465127314812</v>
      </c>
      <c r="I712" t="s">
        <v>26</v>
      </c>
      <c r="J712" t="s">
        <v>134</v>
      </c>
      <c r="K712" s="6">
        <v>10517.49</v>
      </c>
    </row>
    <row r="713" spans="7:11" x14ac:dyDescent="0.25">
      <c r="G713">
        <v>10706</v>
      </c>
      <c r="H713" s="2">
        <v>42015.06355324074</v>
      </c>
      <c r="I713" t="s">
        <v>66</v>
      </c>
      <c r="J713" t="s">
        <v>192</v>
      </c>
      <c r="K713" s="6">
        <v>26701.54</v>
      </c>
    </row>
    <row r="714" spans="7:11" x14ac:dyDescent="0.25">
      <c r="G714">
        <v>10707</v>
      </c>
      <c r="H714" s="2">
        <v>42074.501516203702</v>
      </c>
      <c r="I714" t="s">
        <v>15</v>
      </c>
      <c r="J714" t="s">
        <v>340</v>
      </c>
      <c r="K714" s="6">
        <v>67898.64</v>
      </c>
    </row>
    <row r="715" spans="7:11" x14ac:dyDescent="0.25">
      <c r="G715">
        <v>10708</v>
      </c>
      <c r="H715" s="2">
        <v>42031.904641203706</v>
      </c>
      <c r="I715" t="s">
        <v>29</v>
      </c>
      <c r="J715" t="s">
        <v>136</v>
      </c>
      <c r="K715" s="6">
        <v>93619.42</v>
      </c>
    </row>
    <row r="716" spans="7:11" x14ac:dyDescent="0.25">
      <c r="G716">
        <v>10709</v>
      </c>
      <c r="H716" s="2">
        <v>42078.370150462964</v>
      </c>
      <c r="I716" t="s">
        <v>61</v>
      </c>
      <c r="J716" t="s">
        <v>341</v>
      </c>
      <c r="K716" s="6">
        <v>10430.049999999999</v>
      </c>
    </row>
    <row r="717" spans="7:11" x14ac:dyDescent="0.25">
      <c r="G717">
        <v>10710</v>
      </c>
      <c r="H717" s="2">
        <v>42125.607546296298</v>
      </c>
      <c r="I717" t="s">
        <v>26</v>
      </c>
      <c r="J717" t="s">
        <v>75</v>
      </c>
      <c r="K717" s="6">
        <v>37831.629999999997</v>
      </c>
    </row>
    <row r="718" spans="7:11" x14ac:dyDescent="0.25">
      <c r="G718">
        <v>10711</v>
      </c>
      <c r="H718" s="2">
        <v>42063.362719907411</v>
      </c>
      <c r="I718" t="s">
        <v>7</v>
      </c>
      <c r="J718" t="s">
        <v>251</v>
      </c>
      <c r="K718" s="6">
        <v>99569.7</v>
      </c>
    </row>
    <row r="719" spans="7:11" x14ac:dyDescent="0.25">
      <c r="G719">
        <v>10712</v>
      </c>
      <c r="H719" s="2">
        <v>42257.193333333336</v>
      </c>
      <c r="I719" t="s">
        <v>66</v>
      </c>
      <c r="J719" t="s">
        <v>342</v>
      </c>
      <c r="K719" s="6">
        <v>99063.7</v>
      </c>
    </row>
    <row r="720" spans="7:11" x14ac:dyDescent="0.25">
      <c r="G720">
        <v>10713</v>
      </c>
      <c r="H720" s="2">
        <v>42357.969282407408</v>
      </c>
      <c r="I720" t="s">
        <v>17</v>
      </c>
      <c r="J720" t="s">
        <v>101</v>
      </c>
      <c r="K720" s="6">
        <v>4749.54</v>
      </c>
    </row>
    <row r="721" spans="7:11" x14ac:dyDescent="0.25">
      <c r="G721">
        <v>10714</v>
      </c>
      <c r="H721" s="2">
        <v>42045.484479166669</v>
      </c>
      <c r="I721" t="s">
        <v>15</v>
      </c>
      <c r="J721" t="s">
        <v>338</v>
      </c>
      <c r="K721" s="6">
        <v>34655.120000000003</v>
      </c>
    </row>
    <row r="722" spans="7:11" x14ac:dyDescent="0.25">
      <c r="G722">
        <v>10715</v>
      </c>
      <c r="H722" s="2">
        <v>42155.30773148148</v>
      </c>
      <c r="I722" t="s">
        <v>5</v>
      </c>
      <c r="J722" t="s">
        <v>343</v>
      </c>
      <c r="K722" s="6">
        <v>37259.730000000003</v>
      </c>
    </row>
    <row r="723" spans="7:11" x14ac:dyDescent="0.25">
      <c r="G723">
        <v>10716</v>
      </c>
      <c r="H723" s="2">
        <v>42271.14234953704</v>
      </c>
      <c r="I723" t="s">
        <v>29</v>
      </c>
      <c r="J723" t="s">
        <v>329</v>
      </c>
      <c r="K723" s="6">
        <v>47733.25</v>
      </c>
    </row>
    <row r="724" spans="7:11" x14ac:dyDescent="0.25">
      <c r="G724">
        <v>10717</v>
      </c>
      <c r="H724" s="2">
        <v>42320.591087962966</v>
      </c>
      <c r="I724" t="s">
        <v>23</v>
      </c>
      <c r="J724" t="s">
        <v>102</v>
      </c>
      <c r="K724" s="6">
        <v>6314.05</v>
      </c>
    </row>
    <row r="725" spans="7:11" x14ac:dyDescent="0.25">
      <c r="G725">
        <v>10718</v>
      </c>
      <c r="H725" s="2">
        <v>42088.835173611114</v>
      </c>
      <c r="I725" t="s">
        <v>23</v>
      </c>
      <c r="J725" t="s">
        <v>206</v>
      </c>
      <c r="K725" s="6">
        <v>8549.1299999999992</v>
      </c>
    </row>
    <row r="726" spans="7:11" x14ac:dyDescent="0.25">
      <c r="G726">
        <v>10719</v>
      </c>
      <c r="H726" s="2">
        <v>42343.361527777779</v>
      </c>
      <c r="I726" t="s">
        <v>40</v>
      </c>
      <c r="J726" t="s">
        <v>204</v>
      </c>
      <c r="K726" s="6">
        <v>94613.84</v>
      </c>
    </row>
    <row r="727" spans="7:11" x14ac:dyDescent="0.25">
      <c r="G727">
        <v>10720</v>
      </c>
      <c r="H727" s="2">
        <v>42170.055520833332</v>
      </c>
      <c r="I727" t="s">
        <v>66</v>
      </c>
      <c r="J727" t="s">
        <v>314</v>
      </c>
      <c r="K727" s="6">
        <v>18161.45</v>
      </c>
    </row>
    <row r="728" spans="7:11" x14ac:dyDescent="0.25">
      <c r="G728">
        <v>10721</v>
      </c>
      <c r="H728" s="2">
        <v>42310.170254629629</v>
      </c>
      <c r="I728" t="s">
        <v>40</v>
      </c>
      <c r="J728" t="s">
        <v>315</v>
      </c>
      <c r="K728" s="6">
        <v>59673.2</v>
      </c>
    </row>
    <row r="729" spans="7:11" x14ac:dyDescent="0.25">
      <c r="G729">
        <v>10722</v>
      </c>
      <c r="H729" s="2">
        <v>42352.953923611109</v>
      </c>
      <c r="I729" t="s">
        <v>9</v>
      </c>
      <c r="J729" t="s">
        <v>76</v>
      </c>
      <c r="K729" s="6">
        <v>75001.05</v>
      </c>
    </row>
    <row r="730" spans="7:11" x14ac:dyDescent="0.25">
      <c r="G730">
        <v>10723</v>
      </c>
      <c r="H730" s="2">
        <v>42056.841377314813</v>
      </c>
      <c r="I730" t="s">
        <v>26</v>
      </c>
      <c r="J730" t="s">
        <v>344</v>
      </c>
      <c r="K730" s="6">
        <v>23266.91</v>
      </c>
    </row>
    <row r="731" spans="7:11" x14ac:dyDescent="0.25">
      <c r="G731">
        <v>10724</v>
      </c>
      <c r="H731" s="2">
        <v>42015.226886574077</v>
      </c>
      <c r="I731" t="s">
        <v>5</v>
      </c>
      <c r="J731" t="s">
        <v>99</v>
      </c>
      <c r="K731" s="6">
        <v>13863.38</v>
      </c>
    </row>
    <row r="732" spans="7:11" x14ac:dyDescent="0.25">
      <c r="G732">
        <v>10725</v>
      </c>
      <c r="H732" s="2">
        <v>42365.226747685185</v>
      </c>
      <c r="I732" t="s">
        <v>9</v>
      </c>
      <c r="J732" t="s">
        <v>298</v>
      </c>
      <c r="K732" s="6">
        <v>21209.45</v>
      </c>
    </row>
    <row r="733" spans="7:11" x14ac:dyDescent="0.25">
      <c r="G733">
        <v>10726</v>
      </c>
      <c r="H733" s="2">
        <v>42044.944363425922</v>
      </c>
      <c r="I733" t="s">
        <v>61</v>
      </c>
      <c r="J733" t="s">
        <v>6</v>
      </c>
      <c r="K733" s="6">
        <v>72704.09</v>
      </c>
    </row>
    <row r="734" spans="7:11" x14ac:dyDescent="0.25">
      <c r="G734">
        <v>10727</v>
      </c>
      <c r="H734" s="2">
        <v>42086.086261574077</v>
      </c>
      <c r="I734" t="s">
        <v>17</v>
      </c>
      <c r="J734" t="s">
        <v>208</v>
      </c>
      <c r="K734" s="6">
        <v>11023.3</v>
      </c>
    </row>
    <row r="735" spans="7:11" x14ac:dyDescent="0.25">
      <c r="G735">
        <v>10728</v>
      </c>
      <c r="H735" s="2">
        <v>42210.409861111111</v>
      </c>
      <c r="I735" t="s">
        <v>11</v>
      </c>
      <c r="J735" t="s">
        <v>345</v>
      </c>
      <c r="K735" s="6">
        <v>17842.73</v>
      </c>
    </row>
    <row r="736" spans="7:11" x14ac:dyDescent="0.25">
      <c r="G736">
        <v>10729</v>
      </c>
      <c r="H736" s="2">
        <v>42245.914872685185</v>
      </c>
      <c r="I736" t="s">
        <v>66</v>
      </c>
      <c r="J736" t="s">
        <v>192</v>
      </c>
      <c r="K736" s="6">
        <v>49920.83</v>
      </c>
    </row>
    <row r="737" spans="7:11" x14ac:dyDescent="0.25">
      <c r="G737">
        <v>10730</v>
      </c>
      <c r="H737" s="2">
        <v>42162.549189814818</v>
      </c>
      <c r="I737" t="s">
        <v>7</v>
      </c>
      <c r="J737" t="s">
        <v>162</v>
      </c>
      <c r="K737" s="6">
        <v>57489.62</v>
      </c>
    </row>
    <row r="738" spans="7:11" x14ac:dyDescent="0.25">
      <c r="G738">
        <v>10731</v>
      </c>
      <c r="H738" s="2">
        <v>42274.227847222224</v>
      </c>
      <c r="I738" t="s">
        <v>29</v>
      </c>
      <c r="J738" t="s">
        <v>201</v>
      </c>
      <c r="K738" s="6">
        <v>89730.6</v>
      </c>
    </row>
    <row r="739" spans="7:11" x14ac:dyDescent="0.25">
      <c r="G739">
        <v>10732</v>
      </c>
      <c r="H739" s="2">
        <v>42048.11136574074</v>
      </c>
      <c r="I739" t="s">
        <v>35</v>
      </c>
      <c r="J739" t="s">
        <v>241</v>
      </c>
      <c r="K739" s="6">
        <v>69872.53</v>
      </c>
    </row>
    <row r="740" spans="7:11" x14ac:dyDescent="0.25">
      <c r="G740">
        <v>10733</v>
      </c>
      <c r="H740" s="2">
        <v>42162.820706018516</v>
      </c>
      <c r="I740" t="s">
        <v>26</v>
      </c>
      <c r="J740" t="s">
        <v>346</v>
      </c>
      <c r="K740" s="6">
        <v>63831.71</v>
      </c>
    </row>
    <row r="741" spans="7:11" x14ac:dyDescent="0.25">
      <c r="G741">
        <v>10734</v>
      </c>
      <c r="H741" s="2">
        <v>42125.198460648149</v>
      </c>
      <c r="I741" t="s">
        <v>5</v>
      </c>
      <c r="J741" t="s">
        <v>77</v>
      </c>
      <c r="K741" s="6">
        <v>88119.3</v>
      </c>
    </row>
    <row r="742" spans="7:11" x14ac:dyDescent="0.25">
      <c r="G742">
        <v>10735</v>
      </c>
      <c r="H742" s="2">
        <v>42358.558506944442</v>
      </c>
      <c r="I742" t="s">
        <v>7</v>
      </c>
      <c r="J742" t="s">
        <v>291</v>
      </c>
      <c r="K742" s="6">
        <v>70748.539999999994</v>
      </c>
    </row>
    <row r="743" spans="7:11" x14ac:dyDescent="0.25">
      <c r="G743">
        <v>10736</v>
      </c>
      <c r="H743" s="2">
        <v>42018.435162037036</v>
      </c>
      <c r="I743" t="s">
        <v>38</v>
      </c>
      <c r="J743" t="s">
        <v>347</v>
      </c>
      <c r="K743" s="6">
        <v>68404.490000000005</v>
      </c>
    </row>
    <row r="744" spans="7:11" x14ac:dyDescent="0.25">
      <c r="G744">
        <v>10737</v>
      </c>
      <c r="H744" s="2">
        <v>42165.122175925928</v>
      </c>
      <c r="I744" t="s">
        <v>23</v>
      </c>
      <c r="J744" t="s">
        <v>282</v>
      </c>
      <c r="K744" s="6">
        <v>64884.02</v>
      </c>
    </row>
    <row r="745" spans="7:11" x14ac:dyDescent="0.25">
      <c r="G745">
        <v>10738</v>
      </c>
      <c r="H745" s="2">
        <v>42136.105254629627</v>
      </c>
      <c r="I745" t="s">
        <v>23</v>
      </c>
      <c r="J745" t="s">
        <v>175</v>
      </c>
      <c r="K745" s="6">
        <v>62495.41</v>
      </c>
    </row>
    <row r="746" spans="7:11" x14ac:dyDescent="0.25">
      <c r="G746">
        <v>10739</v>
      </c>
      <c r="H746" s="2">
        <v>42114.177395833336</v>
      </c>
      <c r="I746" t="s">
        <v>11</v>
      </c>
      <c r="J746" t="s">
        <v>348</v>
      </c>
      <c r="K746" s="6">
        <v>40560.94</v>
      </c>
    </row>
    <row r="747" spans="7:11" x14ac:dyDescent="0.25">
      <c r="G747">
        <v>10740</v>
      </c>
      <c r="H747" s="2">
        <v>42303.955810185187</v>
      </c>
      <c r="I747" t="s">
        <v>11</v>
      </c>
      <c r="J747" t="s">
        <v>178</v>
      </c>
      <c r="K747" s="6">
        <v>96825.23</v>
      </c>
    </row>
    <row r="748" spans="7:11" x14ac:dyDescent="0.25">
      <c r="G748">
        <v>10741</v>
      </c>
      <c r="H748" s="2">
        <v>42049.528715277775</v>
      </c>
      <c r="I748" t="s">
        <v>5</v>
      </c>
      <c r="J748" t="s">
        <v>240</v>
      </c>
      <c r="K748" s="6">
        <v>22151.47</v>
      </c>
    </row>
    <row r="749" spans="7:11" x14ac:dyDescent="0.25">
      <c r="G749">
        <v>10742</v>
      </c>
      <c r="H749" s="2">
        <v>42046.238171296296</v>
      </c>
      <c r="I749" t="s">
        <v>29</v>
      </c>
      <c r="J749" t="s">
        <v>198</v>
      </c>
      <c r="K749" s="6">
        <v>63570.48</v>
      </c>
    </row>
    <row r="750" spans="7:11" x14ac:dyDescent="0.25">
      <c r="G750">
        <v>10743</v>
      </c>
      <c r="H750" s="2">
        <v>42229.301238425927</v>
      </c>
      <c r="I750" t="s">
        <v>52</v>
      </c>
      <c r="J750" t="s">
        <v>176</v>
      </c>
      <c r="K750" s="6">
        <v>29762.71</v>
      </c>
    </row>
    <row r="751" spans="7:11" x14ac:dyDescent="0.25">
      <c r="G751">
        <v>10744</v>
      </c>
      <c r="H751" s="2">
        <v>42280.969525462962</v>
      </c>
      <c r="I751" t="s">
        <v>52</v>
      </c>
      <c r="J751" t="s">
        <v>246</v>
      </c>
      <c r="K751" s="6">
        <v>33237.040000000001</v>
      </c>
    </row>
    <row r="752" spans="7:11" x14ac:dyDescent="0.25">
      <c r="G752">
        <v>10745</v>
      </c>
      <c r="H752" s="2">
        <v>42029.842349537037</v>
      </c>
      <c r="I752" t="s">
        <v>5</v>
      </c>
      <c r="J752" t="s">
        <v>325</v>
      </c>
      <c r="K752" s="6">
        <v>89423.09</v>
      </c>
    </row>
    <row r="753" spans="7:11" x14ac:dyDescent="0.25">
      <c r="G753">
        <v>10746</v>
      </c>
      <c r="H753" s="2">
        <v>42363.836261574077</v>
      </c>
      <c r="I753" t="s">
        <v>61</v>
      </c>
      <c r="J753" t="s">
        <v>16</v>
      </c>
      <c r="K753" s="6">
        <v>7722.81</v>
      </c>
    </row>
    <row r="754" spans="7:11" x14ac:dyDescent="0.25">
      <c r="G754">
        <v>10747</v>
      </c>
      <c r="H754" s="2">
        <v>42052.071550925924</v>
      </c>
      <c r="I754" t="s">
        <v>35</v>
      </c>
      <c r="J754" t="s">
        <v>349</v>
      </c>
      <c r="K754" s="6">
        <v>83047.289999999994</v>
      </c>
    </row>
    <row r="755" spans="7:11" x14ac:dyDescent="0.25">
      <c r="G755">
        <v>10748</v>
      </c>
      <c r="H755" s="2">
        <v>42316.61613425926</v>
      </c>
      <c r="I755" t="s">
        <v>23</v>
      </c>
      <c r="J755" t="s">
        <v>322</v>
      </c>
      <c r="K755" s="6">
        <v>91874.11</v>
      </c>
    </row>
    <row r="756" spans="7:11" x14ac:dyDescent="0.25">
      <c r="G756">
        <v>10749</v>
      </c>
      <c r="H756" s="2">
        <v>42104.872199074074</v>
      </c>
      <c r="I756" t="s">
        <v>40</v>
      </c>
      <c r="J756" t="s">
        <v>350</v>
      </c>
      <c r="K756" s="6">
        <v>36852.04</v>
      </c>
    </row>
    <row r="757" spans="7:11" x14ac:dyDescent="0.25">
      <c r="G757">
        <v>10750</v>
      </c>
      <c r="H757" s="2">
        <v>42060.569097222222</v>
      </c>
      <c r="I757" t="s">
        <v>11</v>
      </c>
      <c r="J757" t="s">
        <v>130</v>
      </c>
      <c r="K757" s="6">
        <v>77949.100000000006</v>
      </c>
    </row>
    <row r="758" spans="7:11" x14ac:dyDescent="0.25">
      <c r="G758">
        <v>10751</v>
      </c>
      <c r="H758" s="2">
        <v>42011.844039351854</v>
      </c>
      <c r="I758" t="s">
        <v>26</v>
      </c>
      <c r="J758" t="s">
        <v>215</v>
      </c>
      <c r="K758" s="6">
        <v>63997.59</v>
      </c>
    </row>
    <row r="759" spans="7:11" x14ac:dyDescent="0.25">
      <c r="G759">
        <v>10752</v>
      </c>
      <c r="H759" s="2">
        <v>42157.871724537035</v>
      </c>
      <c r="I759" t="s">
        <v>38</v>
      </c>
      <c r="J759" t="s">
        <v>75</v>
      </c>
      <c r="K759" s="6">
        <v>93401.32</v>
      </c>
    </row>
    <row r="760" spans="7:11" x14ac:dyDescent="0.25">
      <c r="G760">
        <v>10753</v>
      </c>
      <c r="H760" s="2">
        <v>42298.751712962963</v>
      </c>
      <c r="I760" t="s">
        <v>52</v>
      </c>
      <c r="J760" t="s">
        <v>205</v>
      </c>
      <c r="K760" s="6">
        <v>27642.1</v>
      </c>
    </row>
    <row r="761" spans="7:11" x14ac:dyDescent="0.25">
      <c r="G761">
        <v>10754</v>
      </c>
      <c r="H761" s="2">
        <v>42245.78869212963</v>
      </c>
      <c r="I761" t="s">
        <v>40</v>
      </c>
      <c r="J761" t="s">
        <v>90</v>
      </c>
      <c r="K761" s="6">
        <v>60889.26</v>
      </c>
    </row>
    <row r="762" spans="7:11" x14ac:dyDescent="0.25">
      <c r="G762">
        <v>10755</v>
      </c>
      <c r="H762" s="2">
        <v>42221.359178240738</v>
      </c>
      <c r="I762" t="s">
        <v>29</v>
      </c>
      <c r="J762" t="s">
        <v>326</v>
      </c>
      <c r="K762" s="6">
        <v>48237.97</v>
      </c>
    </row>
    <row r="763" spans="7:11" x14ac:dyDescent="0.25">
      <c r="G763">
        <v>10756</v>
      </c>
      <c r="H763" s="2">
        <v>42007.679594907408</v>
      </c>
      <c r="I763" t="s">
        <v>26</v>
      </c>
      <c r="J763" t="s">
        <v>97</v>
      </c>
      <c r="K763" s="6">
        <v>26676.22</v>
      </c>
    </row>
    <row r="764" spans="7:11" x14ac:dyDescent="0.25">
      <c r="G764">
        <v>10757</v>
      </c>
      <c r="H764" s="2">
        <v>42187.260405092595</v>
      </c>
      <c r="I764" t="s">
        <v>7</v>
      </c>
      <c r="J764" t="s">
        <v>351</v>
      </c>
      <c r="K764" s="6">
        <v>6890.76</v>
      </c>
    </row>
    <row r="765" spans="7:11" x14ac:dyDescent="0.25">
      <c r="G765">
        <v>10758</v>
      </c>
      <c r="H765" s="2">
        <v>42043.164618055554</v>
      </c>
      <c r="I765" t="s">
        <v>45</v>
      </c>
      <c r="J765" t="s">
        <v>189</v>
      </c>
      <c r="K765" s="6">
        <v>82989.460000000006</v>
      </c>
    </row>
    <row r="766" spans="7:11" x14ac:dyDescent="0.25">
      <c r="G766">
        <v>10759</v>
      </c>
      <c r="H766" s="2">
        <v>42176.354398148149</v>
      </c>
      <c r="I766" t="s">
        <v>7</v>
      </c>
      <c r="J766" t="s">
        <v>105</v>
      </c>
      <c r="K766" s="6">
        <v>93058.99</v>
      </c>
    </row>
    <row r="767" spans="7:11" x14ac:dyDescent="0.25">
      <c r="G767">
        <v>10760</v>
      </c>
      <c r="H767" s="2">
        <v>42164.732731481483</v>
      </c>
      <c r="I767" t="s">
        <v>20</v>
      </c>
      <c r="J767" t="s">
        <v>352</v>
      </c>
      <c r="K767" s="6">
        <v>64277.63</v>
      </c>
    </row>
    <row r="768" spans="7:11" x14ac:dyDescent="0.25">
      <c r="G768">
        <v>10761</v>
      </c>
      <c r="H768" s="2">
        <v>42074.953009259261</v>
      </c>
      <c r="I768" t="s">
        <v>38</v>
      </c>
      <c r="J768" t="s">
        <v>194</v>
      </c>
      <c r="K768" s="6">
        <v>1468.64</v>
      </c>
    </row>
    <row r="769" spans="7:11" x14ac:dyDescent="0.25">
      <c r="G769">
        <v>10762</v>
      </c>
      <c r="H769" s="2">
        <v>42217.288414351853</v>
      </c>
      <c r="I769" t="s">
        <v>15</v>
      </c>
      <c r="J769" t="s">
        <v>199</v>
      </c>
      <c r="K769" s="6">
        <v>47387.51</v>
      </c>
    </row>
    <row r="770" spans="7:11" x14ac:dyDescent="0.25">
      <c r="G770">
        <v>10763</v>
      </c>
      <c r="H770" s="2">
        <v>42098.312858796293</v>
      </c>
      <c r="I770" t="s">
        <v>66</v>
      </c>
      <c r="J770" t="s">
        <v>333</v>
      </c>
      <c r="K770" s="6">
        <v>38580.449999999997</v>
      </c>
    </row>
    <row r="771" spans="7:11" x14ac:dyDescent="0.25">
      <c r="G771">
        <v>10764</v>
      </c>
      <c r="H771" s="2">
        <v>42162.851388888892</v>
      </c>
      <c r="I771" t="s">
        <v>15</v>
      </c>
      <c r="J771" t="s">
        <v>115</v>
      </c>
      <c r="K771" s="6">
        <v>61114.18</v>
      </c>
    </row>
    <row r="772" spans="7:11" x14ac:dyDescent="0.25">
      <c r="G772">
        <v>10765</v>
      </c>
      <c r="H772" s="2">
        <v>42180.223414351851</v>
      </c>
      <c r="I772" t="s">
        <v>61</v>
      </c>
      <c r="J772" t="s">
        <v>143</v>
      </c>
      <c r="K772" s="6">
        <v>69218.009999999995</v>
      </c>
    </row>
    <row r="773" spans="7:11" x14ac:dyDescent="0.25">
      <c r="G773">
        <v>10766</v>
      </c>
      <c r="H773" s="2">
        <v>42128.069849537038</v>
      </c>
      <c r="I773" t="s">
        <v>15</v>
      </c>
      <c r="J773" t="s">
        <v>342</v>
      </c>
      <c r="K773" s="6">
        <v>54000.29</v>
      </c>
    </row>
    <row r="774" spans="7:11" x14ac:dyDescent="0.25">
      <c r="G774">
        <v>10767</v>
      </c>
      <c r="H774" s="2">
        <v>42197.235567129632</v>
      </c>
      <c r="I774" t="s">
        <v>17</v>
      </c>
      <c r="J774" t="s">
        <v>330</v>
      </c>
      <c r="K774" s="6">
        <v>44289.58</v>
      </c>
    </row>
    <row r="775" spans="7:11" x14ac:dyDescent="0.25">
      <c r="G775">
        <v>10768</v>
      </c>
      <c r="H775" s="2">
        <v>42223.444895833331</v>
      </c>
      <c r="I775" t="s">
        <v>26</v>
      </c>
      <c r="J775" t="s">
        <v>211</v>
      </c>
      <c r="K775" s="6">
        <v>51320.87</v>
      </c>
    </row>
    <row r="776" spans="7:11" x14ac:dyDescent="0.25">
      <c r="G776">
        <v>10769</v>
      </c>
      <c r="H776" s="2">
        <v>42044.558194444442</v>
      </c>
      <c r="I776" t="s">
        <v>35</v>
      </c>
      <c r="J776" t="s">
        <v>327</v>
      </c>
      <c r="K776" s="6">
        <v>68433.100000000006</v>
      </c>
    </row>
    <row r="777" spans="7:11" x14ac:dyDescent="0.25">
      <c r="G777">
        <v>10770</v>
      </c>
      <c r="H777" s="2">
        <v>42159.476180555554</v>
      </c>
      <c r="I777" t="s">
        <v>61</v>
      </c>
      <c r="J777" t="s">
        <v>353</v>
      </c>
      <c r="K777" s="6">
        <v>28555.8</v>
      </c>
    </row>
    <row r="778" spans="7:11" x14ac:dyDescent="0.25">
      <c r="G778">
        <v>10771</v>
      </c>
      <c r="H778" s="2">
        <v>42215.281377314815</v>
      </c>
      <c r="I778" t="s">
        <v>23</v>
      </c>
      <c r="J778" t="s">
        <v>157</v>
      </c>
      <c r="K778" s="6">
        <v>19948.12</v>
      </c>
    </row>
    <row r="779" spans="7:11" x14ac:dyDescent="0.25">
      <c r="G779">
        <v>10772</v>
      </c>
      <c r="H779" s="2">
        <v>42323.824525462966</v>
      </c>
      <c r="I779" t="s">
        <v>52</v>
      </c>
      <c r="J779" t="s">
        <v>85</v>
      </c>
      <c r="K779" s="6">
        <v>27353.63</v>
      </c>
    </row>
    <row r="780" spans="7:11" x14ac:dyDescent="0.25">
      <c r="G780">
        <v>10773</v>
      </c>
      <c r="H780" s="2">
        <v>42215.236076388886</v>
      </c>
      <c r="I780" t="s">
        <v>66</v>
      </c>
      <c r="J780" t="s">
        <v>106</v>
      </c>
      <c r="K780" s="6">
        <v>8530.58</v>
      </c>
    </row>
    <row r="781" spans="7:11" x14ac:dyDescent="0.25">
      <c r="G781">
        <v>10774</v>
      </c>
      <c r="H781" s="2">
        <v>42157.152083333334</v>
      </c>
      <c r="I781" t="s">
        <v>23</v>
      </c>
      <c r="J781" t="s">
        <v>119</v>
      </c>
      <c r="K781" s="6">
        <v>28467.15</v>
      </c>
    </row>
    <row r="782" spans="7:11" x14ac:dyDescent="0.25">
      <c r="G782">
        <v>10775</v>
      </c>
      <c r="H782" s="2">
        <v>42124.643437500003</v>
      </c>
      <c r="I782" t="s">
        <v>61</v>
      </c>
      <c r="J782" t="s">
        <v>128</v>
      </c>
      <c r="K782" s="6">
        <v>56275.01</v>
      </c>
    </row>
    <row r="783" spans="7:11" x14ac:dyDescent="0.25">
      <c r="G783">
        <v>10776</v>
      </c>
      <c r="H783" s="2">
        <v>42235.810914351852</v>
      </c>
      <c r="I783" t="s">
        <v>13</v>
      </c>
      <c r="J783" t="s">
        <v>354</v>
      </c>
      <c r="K783" s="6">
        <v>8360.02</v>
      </c>
    </row>
    <row r="784" spans="7:11" x14ac:dyDescent="0.25">
      <c r="G784">
        <v>10777</v>
      </c>
      <c r="H784" s="2">
        <v>42187.786180555559</v>
      </c>
      <c r="I784" t="s">
        <v>11</v>
      </c>
      <c r="J784" t="s">
        <v>30</v>
      </c>
      <c r="K784" s="6">
        <v>89138.77</v>
      </c>
    </row>
    <row r="785" spans="7:11" x14ac:dyDescent="0.25">
      <c r="G785">
        <v>10778</v>
      </c>
      <c r="H785" s="2">
        <v>42170.822094907409</v>
      </c>
      <c r="I785" t="s">
        <v>35</v>
      </c>
      <c r="J785" t="s">
        <v>255</v>
      </c>
      <c r="K785" s="6">
        <v>46601.25</v>
      </c>
    </row>
    <row r="786" spans="7:11" x14ac:dyDescent="0.25">
      <c r="G786">
        <v>10779</v>
      </c>
      <c r="H786" s="2">
        <v>42318.292268518519</v>
      </c>
      <c r="I786" t="s">
        <v>52</v>
      </c>
      <c r="J786" t="s">
        <v>282</v>
      </c>
      <c r="K786" s="6">
        <v>86234.27</v>
      </c>
    </row>
    <row r="787" spans="7:11" x14ac:dyDescent="0.25">
      <c r="G787">
        <v>10780</v>
      </c>
      <c r="H787" s="2">
        <v>42025.169027777774</v>
      </c>
      <c r="I787" t="s">
        <v>52</v>
      </c>
      <c r="J787" t="s">
        <v>139</v>
      </c>
      <c r="K787" s="6">
        <v>55510.25</v>
      </c>
    </row>
    <row r="788" spans="7:11" x14ac:dyDescent="0.25">
      <c r="G788">
        <v>10781</v>
      </c>
      <c r="H788" s="2">
        <v>42120.292013888888</v>
      </c>
      <c r="I788" t="s">
        <v>26</v>
      </c>
      <c r="J788" t="s">
        <v>355</v>
      </c>
      <c r="K788" s="6">
        <v>94189.62</v>
      </c>
    </row>
    <row r="789" spans="7:11" x14ac:dyDescent="0.25">
      <c r="G789">
        <v>10782</v>
      </c>
      <c r="H789" s="2">
        <v>42199.313391203701</v>
      </c>
      <c r="I789" t="s">
        <v>26</v>
      </c>
      <c r="J789" t="s">
        <v>128</v>
      </c>
      <c r="K789" s="6">
        <v>69407.48</v>
      </c>
    </row>
    <row r="790" spans="7:11" x14ac:dyDescent="0.25">
      <c r="G790">
        <v>10783</v>
      </c>
      <c r="H790" s="2">
        <v>42189.997731481482</v>
      </c>
      <c r="I790" t="s">
        <v>61</v>
      </c>
      <c r="J790" t="s">
        <v>300</v>
      </c>
      <c r="K790" s="6">
        <v>98261.21</v>
      </c>
    </row>
    <row r="791" spans="7:11" x14ac:dyDescent="0.25">
      <c r="G791">
        <v>10784</v>
      </c>
      <c r="H791" s="2">
        <v>42046.753831018519</v>
      </c>
      <c r="I791" t="s">
        <v>15</v>
      </c>
      <c r="J791" t="s">
        <v>49</v>
      </c>
      <c r="K791" s="6">
        <v>26011.81</v>
      </c>
    </row>
    <row r="792" spans="7:11" x14ac:dyDescent="0.25">
      <c r="G792">
        <v>10785</v>
      </c>
      <c r="H792" s="2">
        <v>42259.756215277775</v>
      </c>
      <c r="I792" t="s">
        <v>45</v>
      </c>
      <c r="J792" t="s">
        <v>221</v>
      </c>
      <c r="K792" s="6">
        <v>38082.46</v>
      </c>
    </row>
    <row r="793" spans="7:11" x14ac:dyDescent="0.25">
      <c r="G793">
        <v>10786</v>
      </c>
      <c r="H793" s="2">
        <v>42025.324467592596</v>
      </c>
      <c r="I793" t="s">
        <v>5</v>
      </c>
      <c r="J793" t="s">
        <v>352</v>
      </c>
      <c r="K793" s="6">
        <v>7368.73</v>
      </c>
    </row>
    <row r="794" spans="7:11" x14ac:dyDescent="0.25">
      <c r="G794">
        <v>10787</v>
      </c>
      <c r="H794" s="2">
        <v>42274.999618055554</v>
      </c>
      <c r="I794" t="s">
        <v>11</v>
      </c>
      <c r="J794" t="s">
        <v>201</v>
      </c>
      <c r="K794" s="6">
        <v>80203.740000000005</v>
      </c>
    </row>
    <row r="795" spans="7:11" x14ac:dyDescent="0.25">
      <c r="G795">
        <v>10788</v>
      </c>
      <c r="H795" s="2">
        <v>42322.271319444444</v>
      </c>
      <c r="I795" t="s">
        <v>66</v>
      </c>
      <c r="J795" t="s">
        <v>128</v>
      </c>
      <c r="K795" s="6">
        <v>18506.05</v>
      </c>
    </row>
    <row r="796" spans="7:11" x14ac:dyDescent="0.25">
      <c r="G796">
        <v>10789</v>
      </c>
      <c r="H796" s="2">
        <v>42157.507951388892</v>
      </c>
      <c r="I796" t="s">
        <v>35</v>
      </c>
      <c r="J796" t="s">
        <v>326</v>
      </c>
      <c r="K796" s="6">
        <v>49375.96</v>
      </c>
    </row>
    <row r="797" spans="7:11" x14ac:dyDescent="0.25">
      <c r="G797">
        <v>10790</v>
      </c>
      <c r="H797" s="2">
        <v>42365.936307870368</v>
      </c>
      <c r="I797" t="s">
        <v>7</v>
      </c>
      <c r="J797" t="s">
        <v>249</v>
      </c>
      <c r="K797" s="6">
        <v>7067.87</v>
      </c>
    </row>
    <row r="798" spans="7:11" x14ac:dyDescent="0.25">
      <c r="G798">
        <v>10791</v>
      </c>
      <c r="H798" s="2">
        <v>42267.297384259262</v>
      </c>
      <c r="I798" t="s">
        <v>15</v>
      </c>
      <c r="J798" t="s">
        <v>62</v>
      </c>
      <c r="K798" s="6">
        <v>51133.88</v>
      </c>
    </row>
    <row r="799" spans="7:11" x14ac:dyDescent="0.25">
      <c r="G799">
        <v>10792</v>
      </c>
      <c r="H799" s="2">
        <v>42296.979768518519</v>
      </c>
      <c r="I799" t="s">
        <v>26</v>
      </c>
      <c r="J799" t="s">
        <v>96</v>
      </c>
      <c r="K799" s="6">
        <v>17618.64</v>
      </c>
    </row>
    <row r="800" spans="7:11" x14ac:dyDescent="0.25">
      <c r="G800">
        <v>10793</v>
      </c>
      <c r="H800" s="2">
        <v>42363.791238425925</v>
      </c>
      <c r="I800" t="s">
        <v>66</v>
      </c>
      <c r="J800" t="s">
        <v>280</v>
      </c>
      <c r="K800" s="6">
        <v>58344.2</v>
      </c>
    </row>
    <row r="801" spans="7:11" x14ac:dyDescent="0.25">
      <c r="G801">
        <v>10794</v>
      </c>
      <c r="H801" s="2">
        <v>42220.088159722225</v>
      </c>
      <c r="I801" t="s">
        <v>45</v>
      </c>
      <c r="J801" t="s">
        <v>349</v>
      </c>
      <c r="K801" s="6">
        <v>71262.38</v>
      </c>
    </row>
    <row r="802" spans="7:11" x14ac:dyDescent="0.25">
      <c r="G802">
        <v>10795</v>
      </c>
      <c r="H802" s="2">
        <v>42172.314444444448</v>
      </c>
      <c r="I802" t="s">
        <v>9</v>
      </c>
      <c r="J802" t="s">
        <v>219</v>
      </c>
      <c r="K802" s="6">
        <v>44711.7</v>
      </c>
    </row>
    <row r="803" spans="7:11" x14ac:dyDescent="0.25">
      <c r="G803">
        <v>10796</v>
      </c>
      <c r="H803" s="2">
        <v>42308.440613425926</v>
      </c>
      <c r="I803" t="s">
        <v>17</v>
      </c>
      <c r="J803" t="s">
        <v>124</v>
      </c>
      <c r="K803" s="6">
        <v>68955.710000000006</v>
      </c>
    </row>
    <row r="804" spans="7:11" x14ac:dyDescent="0.25">
      <c r="G804">
        <v>10797</v>
      </c>
      <c r="H804" s="2">
        <v>42158.443888888891</v>
      </c>
      <c r="I804" t="s">
        <v>20</v>
      </c>
      <c r="J804" t="s">
        <v>57</v>
      </c>
      <c r="K804" s="6">
        <v>11675.86</v>
      </c>
    </row>
    <row r="805" spans="7:11" x14ac:dyDescent="0.25">
      <c r="G805">
        <v>10798</v>
      </c>
      <c r="H805" s="2">
        <v>42172.683506944442</v>
      </c>
      <c r="I805" t="s">
        <v>23</v>
      </c>
      <c r="J805" t="s">
        <v>42</v>
      </c>
      <c r="K805" s="6">
        <v>66242.3</v>
      </c>
    </row>
    <row r="806" spans="7:11" x14ac:dyDescent="0.25">
      <c r="G806">
        <v>10799</v>
      </c>
      <c r="H806" s="2">
        <v>42106.326192129629</v>
      </c>
      <c r="I806" t="s">
        <v>13</v>
      </c>
      <c r="J806" t="s">
        <v>202</v>
      </c>
      <c r="K806" s="6">
        <v>38935.15</v>
      </c>
    </row>
    <row r="807" spans="7:11" x14ac:dyDescent="0.25">
      <c r="G807">
        <v>10800</v>
      </c>
      <c r="H807" s="2">
        <v>42083.051053240742</v>
      </c>
      <c r="I807" t="s">
        <v>11</v>
      </c>
      <c r="J807" t="s">
        <v>307</v>
      </c>
      <c r="K807" s="6">
        <v>90845.69</v>
      </c>
    </row>
    <row r="808" spans="7:11" x14ac:dyDescent="0.25">
      <c r="G808">
        <v>10801</v>
      </c>
      <c r="H808" s="2">
        <v>42246.088888888888</v>
      </c>
      <c r="I808" t="s">
        <v>11</v>
      </c>
      <c r="J808" t="s">
        <v>329</v>
      </c>
      <c r="K808" s="6">
        <v>26749.119999999999</v>
      </c>
    </row>
    <row r="809" spans="7:11" x14ac:dyDescent="0.25">
      <c r="G809">
        <v>10802</v>
      </c>
      <c r="H809" s="2">
        <v>42006.176527777781</v>
      </c>
      <c r="I809" t="s">
        <v>23</v>
      </c>
      <c r="J809" t="s">
        <v>27</v>
      </c>
      <c r="K809" s="6">
        <v>44755.28</v>
      </c>
    </row>
    <row r="810" spans="7:11" x14ac:dyDescent="0.25">
      <c r="G810">
        <v>10803</v>
      </c>
      <c r="H810" s="2">
        <v>42057.996886574074</v>
      </c>
      <c r="I810" t="s">
        <v>7</v>
      </c>
      <c r="J810" t="s">
        <v>321</v>
      </c>
      <c r="K810" s="6">
        <v>92699.32</v>
      </c>
    </row>
    <row r="811" spans="7:11" x14ac:dyDescent="0.25">
      <c r="G811">
        <v>10804</v>
      </c>
      <c r="H811" s="2">
        <v>42228.907199074078</v>
      </c>
      <c r="I811" t="s">
        <v>20</v>
      </c>
      <c r="J811" t="s">
        <v>217</v>
      </c>
      <c r="K811" s="6">
        <v>35657.730000000003</v>
      </c>
    </row>
    <row r="812" spans="7:11" x14ac:dyDescent="0.25">
      <c r="G812">
        <v>10805</v>
      </c>
      <c r="H812" s="2">
        <v>42355.907500000001</v>
      </c>
      <c r="I812" t="s">
        <v>7</v>
      </c>
      <c r="J812" t="s">
        <v>356</v>
      </c>
      <c r="K812" s="6">
        <v>54613.71</v>
      </c>
    </row>
    <row r="813" spans="7:11" x14ac:dyDescent="0.25">
      <c r="G813">
        <v>10806</v>
      </c>
      <c r="H813" s="2">
        <v>42198.452928240738</v>
      </c>
      <c r="I813" t="s">
        <v>15</v>
      </c>
      <c r="J813" t="s">
        <v>311</v>
      </c>
      <c r="K813" s="6">
        <v>13049.22</v>
      </c>
    </row>
    <row r="814" spans="7:11" x14ac:dyDescent="0.25">
      <c r="G814">
        <v>10807</v>
      </c>
      <c r="H814" s="2">
        <v>42293.729074074072</v>
      </c>
      <c r="I814" t="s">
        <v>23</v>
      </c>
      <c r="J814" t="s">
        <v>168</v>
      </c>
      <c r="K814" s="6">
        <v>13842.52</v>
      </c>
    </row>
    <row r="815" spans="7:11" x14ac:dyDescent="0.25">
      <c r="G815">
        <v>10808</v>
      </c>
      <c r="H815" s="2">
        <v>42055.85533564815</v>
      </c>
      <c r="I815" t="s">
        <v>17</v>
      </c>
      <c r="J815" t="s">
        <v>205</v>
      </c>
      <c r="K815" s="6">
        <v>87037.4</v>
      </c>
    </row>
    <row r="816" spans="7:11" x14ac:dyDescent="0.25">
      <c r="G816">
        <v>10809</v>
      </c>
      <c r="H816" s="2">
        <v>42212.536238425928</v>
      </c>
      <c r="I816" t="s">
        <v>15</v>
      </c>
      <c r="J816" t="s">
        <v>128</v>
      </c>
      <c r="K816" s="6">
        <v>83378.7</v>
      </c>
    </row>
    <row r="817" spans="7:11" x14ac:dyDescent="0.25">
      <c r="G817">
        <v>10810</v>
      </c>
      <c r="H817" s="2">
        <v>42023.644270833334</v>
      </c>
      <c r="I817" t="s">
        <v>15</v>
      </c>
      <c r="J817" t="s">
        <v>357</v>
      </c>
      <c r="K817" s="6">
        <v>35650.46</v>
      </c>
    </row>
    <row r="818" spans="7:11" x14ac:dyDescent="0.25">
      <c r="G818">
        <v>10811</v>
      </c>
      <c r="H818" s="2">
        <v>42259.672071759262</v>
      </c>
      <c r="I818" t="s">
        <v>15</v>
      </c>
      <c r="J818" t="s">
        <v>149</v>
      </c>
      <c r="K818" s="6">
        <v>53743.19</v>
      </c>
    </row>
    <row r="819" spans="7:11" x14ac:dyDescent="0.25">
      <c r="G819">
        <v>10812</v>
      </c>
      <c r="H819" s="2">
        <v>42343.511319444442</v>
      </c>
      <c r="I819" t="s">
        <v>29</v>
      </c>
      <c r="J819" t="s">
        <v>22</v>
      </c>
      <c r="K819" s="6">
        <v>78917.289999999994</v>
      </c>
    </row>
    <row r="820" spans="7:11" x14ac:dyDescent="0.25">
      <c r="G820">
        <v>10813</v>
      </c>
      <c r="H820" s="2">
        <v>42175.951631944445</v>
      </c>
      <c r="I820" t="s">
        <v>17</v>
      </c>
      <c r="J820" t="s">
        <v>214</v>
      </c>
      <c r="K820" s="6">
        <v>64910.45</v>
      </c>
    </row>
    <row r="821" spans="7:11" x14ac:dyDescent="0.25">
      <c r="G821">
        <v>10814</v>
      </c>
      <c r="H821" s="2">
        <v>42320.803587962961</v>
      </c>
      <c r="I821" t="s">
        <v>5</v>
      </c>
      <c r="J821" t="s">
        <v>207</v>
      </c>
      <c r="K821" s="6">
        <v>96591.32</v>
      </c>
    </row>
    <row r="822" spans="7:11" x14ac:dyDescent="0.25">
      <c r="G822">
        <v>10815</v>
      </c>
      <c r="H822" s="2">
        <v>42109.874479166669</v>
      </c>
      <c r="I822" t="s">
        <v>17</v>
      </c>
      <c r="J822" t="s">
        <v>332</v>
      </c>
      <c r="K822" s="6">
        <v>63763.19</v>
      </c>
    </row>
    <row r="823" spans="7:11" x14ac:dyDescent="0.25">
      <c r="G823">
        <v>10816</v>
      </c>
      <c r="H823" s="2">
        <v>42166.072002314817</v>
      </c>
      <c r="I823" t="s">
        <v>20</v>
      </c>
      <c r="J823" t="s">
        <v>242</v>
      </c>
      <c r="K823" s="6">
        <v>73678.210000000006</v>
      </c>
    </row>
    <row r="824" spans="7:11" x14ac:dyDescent="0.25">
      <c r="G824">
        <v>10817</v>
      </c>
      <c r="H824" s="2">
        <v>42249.544999999998</v>
      </c>
      <c r="I824" t="s">
        <v>13</v>
      </c>
      <c r="J824" t="s">
        <v>358</v>
      </c>
      <c r="K824" s="6">
        <v>84449.600000000006</v>
      </c>
    </row>
    <row r="825" spans="7:11" x14ac:dyDescent="0.25">
      <c r="G825">
        <v>10818</v>
      </c>
      <c r="H825" s="2">
        <v>42204.107546296298</v>
      </c>
      <c r="I825" t="s">
        <v>7</v>
      </c>
      <c r="J825" t="s">
        <v>163</v>
      </c>
      <c r="K825" s="6">
        <v>22997.09</v>
      </c>
    </row>
    <row r="826" spans="7:11" x14ac:dyDescent="0.25">
      <c r="G826">
        <v>10819</v>
      </c>
      <c r="H826" s="2">
        <v>42259.177106481482</v>
      </c>
      <c r="I826" t="s">
        <v>35</v>
      </c>
      <c r="J826" t="s">
        <v>252</v>
      </c>
      <c r="K826" s="6">
        <v>53303.75</v>
      </c>
    </row>
    <row r="827" spans="7:11" x14ac:dyDescent="0.25">
      <c r="G827">
        <v>10820</v>
      </c>
      <c r="H827" s="2">
        <v>42091.701886574076</v>
      </c>
      <c r="I827" t="s">
        <v>45</v>
      </c>
      <c r="J827" t="s">
        <v>359</v>
      </c>
      <c r="K827" s="6">
        <v>43369.71</v>
      </c>
    </row>
    <row r="828" spans="7:11" x14ac:dyDescent="0.25">
      <c r="G828">
        <v>10821</v>
      </c>
      <c r="H828" s="2">
        <v>42219.223101851851</v>
      </c>
      <c r="I828" t="s">
        <v>52</v>
      </c>
      <c r="J828" t="s">
        <v>36</v>
      </c>
      <c r="K828" s="6">
        <v>51675.93</v>
      </c>
    </row>
    <row r="829" spans="7:11" x14ac:dyDescent="0.25">
      <c r="G829">
        <v>10822</v>
      </c>
      <c r="H829" s="2">
        <v>42334.290555555555</v>
      </c>
      <c r="I829" t="s">
        <v>26</v>
      </c>
      <c r="J829" t="s">
        <v>348</v>
      </c>
      <c r="K829" s="6">
        <v>76716.05</v>
      </c>
    </row>
    <row r="830" spans="7:11" x14ac:dyDescent="0.25">
      <c r="G830">
        <v>10823</v>
      </c>
      <c r="H830" s="2">
        <v>42083.360115740739</v>
      </c>
      <c r="I830" t="s">
        <v>38</v>
      </c>
      <c r="J830" t="s">
        <v>144</v>
      </c>
      <c r="K830" s="6">
        <v>20446.13</v>
      </c>
    </row>
    <row r="831" spans="7:11" x14ac:dyDescent="0.25">
      <c r="G831">
        <v>10824</v>
      </c>
      <c r="H831" s="2">
        <v>42154.770624999997</v>
      </c>
      <c r="I831" t="s">
        <v>45</v>
      </c>
      <c r="J831" t="s">
        <v>297</v>
      </c>
      <c r="K831" s="6">
        <v>93010.62</v>
      </c>
    </row>
    <row r="832" spans="7:11" x14ac:dyDescent="0.25">
      <c r="G832">
        <v>10825</v>
      </c>
      <c r="H832" s="2">
        <v>42328.828055555554</v>
      </c>
      <c r="I832" t="s">
        <v>23</v>
      </c>
      <c r="J832" t="s">
        <v>138</v>
      </c>
      <c r="K832" s="6">
        <v>95248.92</v>
      </c>
    </row>
    <row r="833" spans="7:11" x14ac:dyDescent="0.25">
      <c r="G833">
        <v>10826</v>
      </c>
      <c r="H833" s="2">
        <v>42199.190798611111</v>
      </c>
      <c r="I833" t="s">
        <v>35</v>
      </c>
      <c r="J833" t="s">
        <v>360</v>
      </c>
      <c r="K833" s="6">
        <v>42577.43</v>
      </c>
    </row>
    <row r="834" spans="7:11" x14ac:dyDescent="0.25">
      <c r="G834">
        <v>10827</v>
      </c>
      <c r="H834" s="2">
        <v>42131.842939814815</v>
      </c>
      <c r="I834" t="s">
        <v>13</v>
      </c>
      <c r="J834" t="s">
        <v>188</v>
      </c>
      <c r="K834" s="6">
        <v>42789.09</v>
      </c>
    </row>
    <row r="835" spans="7:11" x14ac:dyDescent="0.25">
      <c r="G835">
        <v>10828</v>
      </c>
      <c r="H835" s="2">
        <v>42165.628912037035</v>
      </c>
      <c r="I835" t="s">
        <v>35</v>
      </c>
      <c r="J835" t="s">
        <v>106</v>
      </c>
      <c r="K835" s="6">
        <v>42049.79</v>
      </c>
    </row>
    <row r="836" spans="7:11" x14ac:dyDescent="0.25">
      <c r="G836">
        <v>10829</v>
      </c>
      <c r="H836" s="2">
        <v>42063.821180555555</v>
      </c>
      <c r="I836" t="s">
        <v>29</v>
      </c>
      <c r="J836" t="s">
        <v>215</v>
      </c>
      <c r="K836" s="6">
        <v>28537.85</v>
      </c>
    </row>
    <row r="837" spans="7:11" x14ac:dyDescent="0.25">
      <c r="G837">
        <v>10830</v>
      </c>
      <c r="H837" s="2">
        <v>42130.974942129629</v>
      </c>
      <c r="I837" t="s">
        <v>52</v>
      </c>
      <c r="J837" t="s">
        <v>212</v>
      </c>
      <c r="K837" s="6">
        <v>7973.37</v>
      </c>
    </row>
    <row r="838" spans="7:11" x14ac:dyDescent="0.25">
      <c r="G838">
        <v>10831</v>
      </c>
      <c r="H838" s="2">
        <v>42261.352858796294</v>
      </c>
      <c r="I838" t="s">
        <v>38</v>
      </c>
      <c r="J838" t="s">
        <v>167</v>
      </c>
      <c r="K838" s="6">
        <v>53669.18</v>
      </c>
    </row>
    <row r="839" spans="7:11" x14ac:dyDescent="0.25">
      <c r="G839">
        <v>10832</v>
      </c>
      <c r="H839" s="2">
        <v>42050.49763888889</v>
      </c>
      <c r="I839" t="s">
        <v>13</v>
      </c>
      <c r="J839" t="s">
        <v>151</v>
      </c>
      <c r="K839" s="6">
        <v>88309.119999999995</v>
      </c>
    </row>
    <row r="840" spans="7:11" x14ac:dyDescent="0.25">
      <c r="G840">
        <v>10833</v>
      </c>
      <c r="H840" s="2">
        <v>42051.249386574076</v>
      </c>
      <c r="I840" t="s">
        <v>11</v>
      </c>
      <c r="J840" t="s">
        <v>59</v>
      </c>
      <c r="K840" s="6">
        <v>49463.07</v>
      </c>
    </row>
    <row r="841" spans="7:11" x14ac:dyDescent="0.25">
      <c r="G841">
        <v>10834</v>
      </c>
      <c r="H841" s="2">
        <v>42332.536817129629</v>
      </c>
      <c r="I841" t="s">
        <v>66</v>
      </c>
      <c r="J841" t="s">
        <v>316</v>
      </c>
      <c r="K841" s="6">
        <v>40393.25</v>
      </c>
    </row>
    <row r="842" spans="7:11" x14ac:dyDescent="0.25">
      <c r="G842">
        <v>10835</v>
      </c>
      <c r="H842" s="2">
        <v>42084.03974537037</v>
      </c>
      <c r="I842" t="s">
        <v>15</v>
      </c>
      <c r="J842" t="s">
        <v>361</v>
      </c>
      <c r="K842" s="6">
        <v>13721.81</v>
      </c>
    </row>
    <row r="843" spans="7:11" x14ac:dyDescent="0.25">
      <c r="G843">
        <v>10836</v>
      </c>
      <c r="H843" s="2">
        <v>42332.444837962961</v>
      </c>
      <c r="I843" t="s">
        <v>26</v>
      </c>
      <c r="J843" t="s">
        <v>322</v>
      </c>
      <c r="K843" s="6">
        <v>27616.42</v>
      </c>
    </row>
    <row r="844" spans="7:11" x14ac:dyDescent="0.25">
      <c r="G844">
        <v>10837</v>
      </c>
      <c r="H844" s="2">
        <v>42227.05096064815</v>
      </c>
      <c r="I844" t="s">
        <v>35</v>
      </c>
      <c r="J844" t="s">
        <v>130</v>
      </c>
      <c r="K844" s="6">
        <v>55714.89</v>
      </c>
    </row>
    <row r="845" spans="7:11" x14ac:dyDescent="0.25">
      <c r="G845">
        <v>10838</v>
      </c>
      <c r="H845" s="2">
        <v>42056.70648148148</v>
      </c>
      <c r="I845" t="s">
        <v>20</v>
      </c>
      <c r="J845" t="s">
        <v>341</v>
      </c>
      <c r="K845" s="6">
        <v>28585.4</v>
      </c>
    </row>
    <row r="846" spans="7:11" x14ac:dyDescent="0.25">
      <c r="G846">
        <v>10839</v>
      </c>
      <c r="H846" s="2">
        <v>42329.207175925927</v>
      </c>
      <c r="I846" t="s">
        <v>13</v>
      </c>
      <c r="J846" t="s">
        <v>279</v>
      </c>
      <c r="K846" s="6">
        <v>68107.679999999993</v>
      </c>
    </row>
    <row r="847" spans="7:11" x14ac:dyDescent="0.25">
      <c r="G847">
        <v>10840</v>
      </c>
      <c r="H847" s="2">
        <v>42062.065358796295</v>
      </c>
      <c r="I847" t="s">
        <v>5</v>
      </c>
      <c r="J847" t="s">
        <v>326</v>
      </c>
      <c r="K847" s="6">
        <v>17909.939999999999</v>
      </c>
    </row>
    <row r="848" spans="7:11" x14ac:dyDescent="0.25">
      <c r="G848">
        <v>10841</v>
      </c>
      <c r="H848" s="2">
        <v>42233.244097222225</v>
      </c>
      <c r="I848" t="s">
        <v>17</v>
      </c>
      <c r="J848" t="s">
        <v>225</v>
      </c>
      <c r="K848" s="6">
        <v>91404.85</v>
      </c>
    </row>
    <row r="849" spans="7:11" x14ac:dyDescent="0.25">
      <c r="G849">
        <v>10842</v>
      </c>
      <c r="H849" s="2">
        <v>42175.694363425922</v>
      </c>
      <c r="I849" t="s">
        <v>40</v>
      </c>
      <c r="J849" t="s">
        <v>197</v>
      </c>
      <c r="K849" s="6">
        <v>76984.240000000005</v>
      </c>
    </row>
    <row r="850" spans="7:11" x14ac:dyDescent="0.25">
      <c r="G850">
        <v>10843</v>
      </c>
      <c r="H850" s="2">
        <v>42310.570868055554</v>
      </c>
      <c r="I850" t="s">
        <v>17</v>
      </c>
      <c r="J850" t="s">
        <v>169</v>
      </c>
      <c r="K850" s="6">
        <v>68425.009999999995</v>
      </c>
    </row>
    <row r="851" spans="7:11" x14ac:dyDescent="0.25">
      <c r="G851">
        <v>10844</v>
      </c>
      <c r="H851" s="2">
        <v>42119.137037037035</v>
      </c>
      <c r="I851" t="s">
        <v>66</v>
      </c>
      <c r="J851" t="s">
        <v>209</v>
      </c>
      <c r="K851" s="6">
        <v>61380.800000000003</v>
      </c>
    </row>
    <row r="852" spans="7:11" x14ac:dyDescent="0.25">
      <c r="G852">
        <v>10845</v>
      </c>
      <c r="H852" s="2">
        <v>42284.54546296296</v>
      </c>
      <c r="I852" t="s">
        <v>9</v>
      </c>
      <c r="J852" t="s">
        <v>73</v>
      </c>
      <c r="K852" s="6">
        <v>69022.399999999994</v>
      </c>
    </row>
    <row r="853" spans="7:11" x14ac:dyDescent="0.25">
      <c r="G853">
        <v>10846</v>
      </c>
      <c r="H853" s="2">
        <v>42257.058599537035</v>
      </c>
      <c r="I853" t="s">
        <v>35</v>
      </c>
      <c r="J853" t="s">
        <v>305</v>
      </c>
      <c r="K853" s="6">
        <v>23319.51</v>
      </c>
    </row>
    <row r="854" spans="7:11" x14ac:dyDescent="0.25">
      <c r="G854">
        <v>10847</v>
      </c>
      <c r="H854" s="2">
        <v>42279.297627314816</v>
      </c>
      <c r="I854" t="s">
        <v>13</v>
      </c>
      <c r="J854" t="s">
        <v>50</v>
      </c>
      <c r="K854" s="6">
        <v>22803.79</v>
      </c>
    </row>
    <row r="855" spans="7:11" x14ac:dyDescent="0.25">
      <c r="G855">
        <v>10848</v>
      </c>
      <c r="H855" s="2">
        <v>42363.193703703706</v>
      </c>
      <c r="I855" t="s">
        <v>13</v>
      </c>
      <c r="J855" t="s">
        <v>250</v>
      </c>
      <c r="K855" s="6">
        <v>18076.330000000002</v>
      </c>
    </row>
    <row r="856" spans="7:11" x14ac:dyDescent="0.25">
      <c r="G856">
        <v>10849</v>
      </c>
      <c r="H856" s="2">
        <v>42257.544270833336</v>
      </c>
      <c r="I856" t="s">
        <v>23</v>
      </c>
      <c r="J856" t="s">
        <v>362</v>
      </c>
      <c r="K856" s="6">
        <v>84704.07</v>
      </c>
    </row>
    <row r="857" spans="7:11" x14ac:dyDescent="0.25">
      <c r="G857">
        <v>10850</v>
      </c>
      <c r="H857" s="2">
        <v>42106.660196759258</v>
      </c>
      <c r="I857" t="s">
        <v>15</v>
      </c>
      <c r="J857" t="s">
        <v>350</v>
      </c>
      <c r="K857" s="6">
        <v>59556.639999999999</v>
      </c>
    </row>
    <row r="858" spans="7:11" x14ac:dyDescent="0.25">
      <c r="G858">
        <v>10851</v>
      </c>
      <c r="H858" s="2">
        <v>42359.724386574075</v>
      </c>
      <c r="I858" t="s">
        <v>29</v>
      </c>
      <c r="J858" t="s">
        <v>105</v>
      </c>
      <c r="K858" s="6">
        <v>97076.19</v>
      </c>
    </row>
    <row r="859" spans="7:11" x14ac:dyDescent="0.25">
      <c r="G859">
        <v>10852</v>
      </c>
      <c r="H859" s="2">
        <v>42363.302291666667</v>
      </c>
      <c r="I859" t="s">
        <v>20</v>
      </c>
      <c r="J859" t="s">
        <v>277</v>
      </c>
      <c r="K859" s="6">
        <v>7222.04</v>
      </c>
    </row>
    <row r="860" spans="7:11" x14ac:dyDescent="0.25">
      <c r="G860">
        <v>10853</v>
      </c>
      <c r="H860" s="2">
        <v>42072.415636574071</v>
      </c>
      <c r="I860" t="s">
        <v>17</v>
      </c>
      <c r="J860" t="s">
        <v>224</v>
      </c>
      <c r="K860" s="6">
        <v>84445.57</v>
      </c>
    </row>
    <row r="861" spans="7:11" x14ac:dyDescent="0.25">
      <c r="G861">
        <v>10854</v>
      </c>
      <c r="H861" s="2">
        <v>42153.420266203706</v>
      </c>
      <c r="I861" t="s">
        <v>45</v>
      </c>
      <c r="J861" t="s">
        <v>62</v>
      </c>
      <c r="K861" s="6">
        <v>25486.15</v>
      </c>
    </row>
    <row r="862" spans="7:11" x14ac:dyDescent="0.25">
      <c r="G862">
        <v>10855</v>
      </c>
      <c r="H862" s="2">
        <v>42028.383067129631</v>
      </c>
      <c r="I862" t="s">
        <v>17</v>
      </c>
      <c r="J862" t="s">
        <v>259</v>
      </c>
      <c r="K862" s="6">
        <v>13713.14</v>
      </c>
    </row>
    <row r="863" spans="7:11" x14ac:dyDescent="0.25">
      <c r="G863">
        <v>10856</v>
      </c>
      <c r="H863" s="2">
        <v>42148.248611111114</v>
      </c>
      <c r="I863" t="s">
        <v>52</v>
      </c>
      <c r="J863" t="s">
        <v>296</v>
      </c>
      <c r="K863" s="6">
        <v>16988.32</v>
      </c>
    </row>
    <row r="864" spans="7:11" x14ac:dyDescent="0.25">
      <c r="G864">
        <v>10857</v>
      </c>
      <c r="H864" s="2">
        <v>42112.282777777778</v>
      </c>
      <c r="I864" t="s">
        <v>52</v>
      </c>
      <c r="J864" t="s">
        <v>180</v>
      </c>
      <c r="K864" s="6">
        <v>9348.16</v>
      </c>
    </row>
    <row r="865" spans="7:11" x14ac:dyDescent="0.25">
      <c r="G865">
        <v>10858</v>
      </c>
      <c r="H865" s="2">
        <v>42152.148032407407</v>
      </c>
      <c r="I865" t="s">
        <v>61</v>
      </c>
      <c r="J865" t="s">
        <v>136</v>
      </c>
      <c r="K865" s="6">
        <v>48512.12</v>
      </c>
    </row>
    <row r="866" spans="7:11" x14ac:dyDescent="0.25">
      <c r="G866">
        <v>10859</v>
      </c>
      <c r="H866" s="2">
        <v>42125.043414351851</v>
      </c>
      <c r="I866" t="s">
        <v>5</v>
      </c>
      <c r="J866" t="s">
        <v>121</v>
      </c>
      <c r="K866" s="6">
        <v>94796.29</v>
      </c>
    </row>
    <row r="867" spans="7:11" x14ac:dyDescent="0.25">
      <c r="G867">
        <v>10860</v>
      </c>
      <c r="H867" s="2">
        <v>42193.712164351855</v>
      </c>
      <c r="I867" t="s">
        <v>17</v>
      </c>
      <c r="J867" t="s">
        <v>249</v>
      </c>
      <c r="K867" s="6">
        <v>72127.649999999994</v>
      </c>
    </row>
    <row r="868" spans="7:11" x14ac:dyDescent="0.25">
      <c r="G868">
        <v>10861</v>
      </c>
      <c r="H868" s="2">
        <v>42350.552627314813</v>
      </c>
      <c r="I868" t="s">
        <v>29</v>
      </c>
      <c r="J868" t="s">
        <v>68</v>
      </c>
      <c r="K868" s="6">
        <v>35329.629999999997</v>
      </c>
    </row>
    <row r="869" spans="7:11" x14ac:dyDescent="0.25">
      <c r="G869">
        <v>10862</v>
      </c>
      <c r="H869" s="2">
        <v>42286.071342592593</v>
      </c>
      <c r="I869" t="s">
        <v>5</v>
      </c>
      <c r="J869" t="s">
        <v>130</v>
      </c>
      <c r="K869" s="6">
        <v>1113.28</v>
      </c>
    </row>
    <row r="870" spans="7:11" x14ac:dyDescent="0.25">
      <c r="G870">
        <v>10863</v>
      </c>
      <c r="H870" s="2">
        <v>42201.211053240739</v>
      </c>
      <c r="I870" t="s">
        <v>52</v>
      </c>
      <c r="J870" t="s">
        <v>166</v>
      </c>
      <c r="K870" s="6">
        <v>64170.9</v>
      </c>
    </row>
    <row r="871" spans="7:11" x14ac:dyDescent="0.25">
      <c r="G871">
        <v>10864</v>
      </c>
      <c r="H871" s="2">
        <v>42143.635879629626</v>
      </c>
      <c r="I871" t="s">
        <v>23</v>
      </c>
      <c r="J871" t="s">
        <v>155</v>
      </c>
      <c r="K871" s="6">
        <v>49826.67</v>
      </c>
    </row>
    <row r="872" spans="7:11" x14ac:dyDescent="0.25">
      <c r="G872">
        <v>10865</v>
      </c>
      <c r="H872" s="2">
        <v>42183.118333333332</v>
      </c>
      <c r="I872" t="s">
        <v>66</v>
      </c>
      <c r="J872" t="s">
        <v>47</v>
      </c>
      <c r="K872" s="6">
        <v>72940.55</v>
      </c>
    </row>
    <row r="873" spans="7:11" x14ac:dyDescent="0.25">
      <c r="G873">
        <v>10866</v>
      </c>
      <c r="H873" s="2">
        <v>42326.587523148148</v>
      </c>
      <c r="I873" t="s">
        <v>26</v>
      </c>
      <c r="J873" t="s">
        <v>363</v>
      </c>
      <c r="K873" s="6">
        <v>81961.460000000006</v>
      </c>
    </row>
    <row r="874" spans="7:11" x14ac:dyDescent="0.25">
      <c r="G874">
        <v>10867</v>
      </c>
      <c r="H874" s="2">
        <v>42106.549293981479</v>
      </c>
      <c r="I874" t="s">
        <v>38</v>
      </c>
      <c r="J874" t="s">
        <v>189</v>
      </c>
      <c r="K874" s="6">
        <v>23818.51</v>
      </c>
    </row>
    <row r="875" spans="7:11" x14ac:dyDescent="0.25">
      <c r="G875">
        <v>10868</v>
      </c>
      <c r="H875" s="2">
        <v>42155.1721875</v>
      </c>
      <c r="I875" t="s">
        <v>52</v>
      </c>
      <c r="J875" t="s">
        <v>216</v>
      </c>
      <c r="K875" s="6">
        <v>70273.27</v>
      </c>
    </row>
    <row r="876" spans="7:11" x14ac:dyDescent="0.25">
      <c r="G876">
        <v>10869</v>
      </c>
      <c r="H876" s="2">
        <v>42136.90247685185</v>
      </c>
      <c r="I876" t="s">
        <v>52</v>
      </c>
      <c r="J876" t="s">
        <v>25</v>
      </c>
      <c r="K876" s="6">
        <v>48276.3</v>
      </c>
    </row>
    <row r="877" spans="7:11" x14ac:dyDescent="0.25">
      <c r="G877">
        <v>10870</v>
      </c>
      <c r="H877" s="2">
        <v>42205.568148148152</v>
      </c>
      <c r="I877" t="s">
        <v>7</v>
      </c>
      <c r="J877" t="s">
        <v>122</v>
      </c>
      <c r="K877" s="6">
        <v>19116.63</v>
      </c>
    </row>
    <row r="878" spans="7:11" x14ac:dyDescent="0.25">
      <c r="G878">
        <v>10871</v>
      </c>
      <c r="H878" s="2">
        <v>42063.542534722219</v>
      </c>
      <c r="I878" t="s">
        <v>35</v>
      </c>
      <c r="J878" t="s">
        <v>331</v>
      </c>
      <c r="K878" s="6">
        <v>2802.06</v>
      </c>
    </row>
    <row r="879" spans="7:11" x14ac:dyDescent="0.25">
      <c r="G879">
        <v>10872</v>
      </c>
      <c r="H879" s="2">
        <v>42110.389907407407</v>
      </c>
      <c r="I879" t="s">
        <v>23</v>
      </c>
      <c r="J879" t="s">
        <v>141</v>
      </c>
      <c r="K879" s="6">
        <v>90947.88</v>
      </c>
    </row>
    <row r="880" spans="7:11" x14ac:dyDescent="0.25">
      <c r="G880">
        <v>10873</v>
      </c>
      <c r="H880" s="2">
        <v>42319.835532407407</v>
      </c>
      <c r="I880" t="s">
        <v>23</v>
      </c>
      <c r="J880" t="s">
        <v>216</v>
      </c>
      <c r="K880" s="6">
        <v>44417.279999999999</v>
      </c>
    </row>
    <row r="881" spans="7:11" x14ac:dyDescent="0.25">
      <c r="G881">
        <v>10874</v>
      </c>
      <c r="H881" s="2">
        <v>42228.816365740742</v>
      </c>
      <c r="I881" t="s">
        <v>11</v>
      </c>
      <c r="J881" t="s">
        <v>193</v>
      </c>
      <c r="K881" s="6">
        <v>78516.39</v>
      </c>
    </row>
    <row r="882" spans="7:11" x14ac:dyDescent="0.25">
      <c r="G882">
        <v>10875</v>
      </c>
      <c r="H882" s="2">
        <v>42014.298703703702</v>
      </c>
      <c r="I882" t="s">
        <v>29</v>
      </c>
      <c r="J882" t="s">
        <v>157</v>
      </c>
      <c r="K882" s="6">
        <v>11375.94</v>
      </c>
    </row>
    <row r="883" spans="7:11" x14ac:dyDescent="0.25">
      <c r="G883">
        <v>10876</v>
      </c>
      <c r="H883" s="2">
        <v>42081.444513888891</v>
      </c>
      <c r="I883" t="s">
        <v>13</v>
      </c>
      <c r="J883" t="s">
        <v>214</v>
      </c>
      <c r="K883" s="6">
        <v>70872.460000000006</v>
      </c>
    </row>
    <row r="884" spans="7:11" x14ac:dyDescent="0.25">
      <c r="G884">
        <v>10877</v>
      </c>
      <c r="H884" s="2">
        <v>42208.917083333334</v>
      </c>
      <c r="I884" t="s">
        <v>35</v>
      </c>
      <c r="J884" t="s">
        <v>18</v>
      </c>
      <c r="K884" s="6">
        <v>46706.13</v>
      </c>
    </row>
    <row r="885" spans="7:11" x14ac:dyDescent="0.25">
      <c r="G885">
        <v>10878</v>
      </c>
      <c r="H885" s="2">
        <v>42115.323055555556</v>
      </c>
      <c r="I885" t="s">
        <v>13</v>
      </c>
      <c r="J885" t="s">
        <v>279</v>
      </c>
      <c r="K885" s="6">
        <v>62417.23</v>
      </c>
    </row>
    <row r="886" spans="7:11" x14ac:dyDescent="0.25">
      <c r="G886">
        <v>10879</v>
      </c>
      <c r="H886" s="2">
        <v>42284.23778935185</v>
      </c>
      <c r="I886" t="s">
        <v>15</v>
      </c>
      <c r="J886" t="s">
        <v>228</v>
      </c>
      <c r="K886" s="6">
        <v>78314.36</v>
      </c>
    </row>
    <row r="887" spans="7:11" x14ac:dyDescent="0.25">
      <c r="G887">
        <v>10880</v>
      </c>
      <c r="H887" s="2">
        <v>42026.418090277781</v>
      </c>
      <c r="I887" t="s">
        <v>29</v>
      </c>
      <c r="J887" t="s">
        <v>200</v>
      </c>
      <c r="K887" s="6">
        <v>45412.76</v>
      </c>
    </row>
    <row r="888" spans="7:11" x14ac:dyDescent="0.25">
      <c r="G888">
        <v>10881</v>
      </c>
      <c r="H888" s="2">
        <v>42224.689108796294</v>
      </c>
      <c r="I888" t="s">
        <v>40</v>
      </c>
      <c r="J888" t="s">
        <v>197</v>
      </c>
      <c r="K888" s="6">
        <v>16807.490000000002</v>
      </c>
    </row>
    <row r="889" spans="7:11" x14ac:dyDescent="0.25">
      <c r="G889">
        <v>10882</v>
      </c>
      <c r="H889" s="2">
        <v>42010.285810185182</v>
      </c>
      <c r="I889" t="s">
        <v>35</v>
      </c>
      <c r="J889" t="s">
        <v>31</v>
      </c>
      <c r="K889" s="6">
        <v>86254.68</v>
      </c>
    </row>
    <row r="890" spans="7:11" x14ac:dyDescent="0.25">
      <c r="G890">
        <v>10883</v>
      </c>
      <c r="H890" s="2">
        <v>42247.249652777777</v>
      </c>
      <c r="I890" t="s">
        <v>40</v>
      </c>
      <c r="J890" t="s">
        <v>99</v>
      </c>
      <c r="K890" s="6">
        <v>85105.73</v>
      </c>
    </row>
    <row r="891" spans="7:11" x14ac:dyDescent="0.25">
      <c r="G891">
        <v>10884</v>
      </c>
      <c r="H891" s="2">
        <v>42300.786446759259</v>
      </c>
      <c r="I891" t="s">
        <v>23</v>
      </c>
      <c r="J891" t="s">
        <v>181</v>
      </c>
      <c r="K891" s="6">
        <v>31428.66</v>
      </c>
    </row>
    <row r="892" spans="7:11" x14ac:dyDescent="0.25">
      <c r="G892">
        <v>10885</v>
      </c>
      <c r="H892" s="2">
        <v>42336.121504629627</v>
      </c>
      <c r="I892" t="s">
        <v>15</v>
      </c>
      <c r="J892" t="s">
        <v>113</v>
      </c>
      <c r="K892" s="6">
        <v>42072.38</v>
      </c>
    </row>
    <row r="893" spans="7:11" x14ac:dyDescent="0.25">
      <c r="G893">
        <v>10886</v>
      </c>
      <c r="H893" s="2">
        <v>42175.040960648148</v>
      </c>
      <c r="I893" t="s">
        <v>17</v>
      </c>
      <c r="J893" t="s">
        <v>253</v>
      </c>
      <c r="K893" s="6">
        <v>56161.74</v>
      </c>
    </row>
    <row r="894" spans="7:11" x14ac:dyDescent="0.25">
      <c r="G894">
        <v>10887</v>
      </c>
      <c r="H894" s="2">
        <v>42222.952453703707</v>
      </c>
      <c r="I894" t="s">
        <v>66</v>
      </c>
      <c r="J894" t="s">
        <v>364</v>
      </c>
      <c r="K894" s="6">
        <v>15815.16</v>
      </c>
    </row>
    <row r="895" spans="7:11" x14ac:dyDescent="0.25">
      <c r="G895">
        <v>10888</v>
      </c>
      <c r="H895" s="2">
        <v>42322.968958333331</v>
      </c>
      <c r="I895" t="s">
        <v>52</v>
      </c>
      <c r="J895" t="s">
        <v>222</v>
      </c>
      <c r="K895" s="6">
        <v>50694.22</v>
      </c>
    </row>
    <row r="896" spans="7:11" x14ac:dyDescent="0.25">
      <c r="G896">
        <v>10889</v>
      </c>
      <c r="H896" s="2">
        <v>42048.295115740744</v>
      </c>
      <c r="I896" t="s">
        <v>7</v>
      </c>
      <c r="J896" t="s">
        <v>206</v>
      </c>
      <c r="K896" s="6">
        <v>38288.949999999997</v>
      </c>
    </row>
    <row r="897" spans="7:11" x14ac:dyDescent="0.25">
      <c r="G897">
        <v>10890</v>
      </c>
      <c r="H897" s="2">
        <v>42006.052268518521</v>
      </c>
      <c r="I897" t="s">
        <v>35</v>
      </c>
      <c r="J897" t="s">
        <v>229</v>
      </c>
      <c r="K897" s="6">
        <v>87767.42</v>
      </c>
    </row>
    <row r="898" spans="7:11" x14ac:dyDescent="0.25">
      <c r="G898">
        <v>10891</v>
      </c>
      <c r="H898" s="2">
        <v>42161.587881944448</v>
      </c>
      <c r="I898" t="s">
        <v>13</v>
      </c>
      <c r="J898" t="s">
        <v>239</v>
      </c>
      <c r="K898" s="6">
        <v>74328.81</v>
      </c>
    </row>
    <row r="899" spans="7:11" x14ac:dyDescent="0.25">
      <c r="G899">
        <v>10892</v>
      </c>
      <c r="H899" s="2">
        <v>42327.522013888891</v>
      </c>
      <c r="I899" t="s">
        <v>20</v>
      </c>
      <c r="J899" t="s">
        <v>37</v>
      </c>
      <c r="K899" s="6">
        <v>40119.56</v>
      </c>
    </row>
    <row r="900" spans="7:11" x14ac:dyDescent="0.25">
      <c r="G900">
        <v>10893</v>
      </c>
      <c r="H900" s="2">
        <v>42302.019490740742</v>
      </c>
      <c r="I900" t="s">
        <v>9</v>
      </c>
      <c r="J900" t="s">
        <v>194</v>
      </c>
      <c r="K900" s="6">
        <v>87566.77</v>
      </c>
    </row>
    <row r="901" spans="7:11" x14ac:dyDescent="0.25">
      <c r="G901">
        <v>10894</v>
      </c>
      <c r="H901" s="2">
        <v>42117.391805555555</v>
      </c>
      <c r="I901" t="s">
        <v>11</v>
      </c>
      <c r="J901" t="s">
        <v>36</v>
      </c>
      <c r="K901" s="6">
        <v>12076.88</v>
      </c>
    </row>
    <row r="902" spans="7:11" x14ac:dyDescent="0.25">
      <c r="G902">
        <v>10895</v>
      </c>
      <c r="H902" s="2">
        <v>42114.103530092594</v>
      </c>
      <c r="I902" t="s">
        <v>40</v>
      </c>
      <c r="J902" t="s">
        <v>121</v>
      </c>
      <c r="K902" s="6">
        <v>9713.09</v>
      </c>
    </row>
    <row r="903" spans="7:11" x14ac:dyDescent="0.25">
      <c r="G903">
        <v>10896</v>
      </c>
      <c r="H903" s="2">
        <v>42111.5940162037</v>
      </c>
      <c r="I903" t="s">
        <v>20</v>
      </c>
      <c r="J903" t="s">
        <v>365</v>
      </c>
      <c r="K903" s="6">
        <v>1314.79</v>
      </c>
    </row>
    <row r="904" spans="7:11" x14ac:dyDescent="0.25">
      <c r="G904">
        <v>10897</v>
      </c>
      <c r="H904" s="2">
        <v>42207.512013888889</v>
      </c>
      <c r="I904" t="s">
        <v>61</v>
      </c>
      <c r="J904" t="s">
        <v>153</v>
      </c>
      <c r="K904" s="6">
        <v>60449.71</v>
      </c>
    </row>
    <row r="905" spans="7:11" x14ac:dyDescent="0.25">
      <c r="G905">
        <v>10898</v>
      </c>
      <c r="H905" s="2">
        <v>42020.428263888891</v>
      </c>
      <c r="I905" t="s">
        <v>52</v>
      </c>
      <c r="J905" t="s">
        <v>363</v>
      </c>
      <c r="K905" s="6">
        <v>46465.56</v>
      </c>
    </row>
    <row r="906" spans="7:11" x14ac:dyDescent="0.25">
      <c r="G906">
        <v>10899</v>
      </c>
      <c r="H906" s="2">
        <v>42085.120358796295</v>
      </c>
      <c r="I906" t="s">
        <v>38</v>
      </c>
      <c r="J906" t="s">
        <v>182</v>
      </c>
      <c r="K906" s="6">
        <v>20367.669999999998</v>
      </c>
    </row>
    <row r="907" spans="7:11" x14ac:dyDescent="0.25">
      <c r="G907">
        <v>10900</v>
      </c>
      <c r="H907" s="2">
        <v>42272.801365740743</v>
      </c>
      <c r="I907" t="s">
        <v>5</v>
      </c>
      <c r="J907" t="s">
        <v>68</v>
      </c>
      <c r="K907" s="6">
        <v>49439.99</v>
      </c>
    </row>
    <row r="908" spans="7:11" x14ac:dyDescent="0.25">
      <c r="G908">
        <v>10901</v>
      </c>
      <c r="H908" s="2">
        <v>42051.22216435185</v>
      </c>
      <c r="I908" t="s">
        <v>40</v>
      </c>
      <c r="J908" t="s">
        <v>202</v>
      </c>
      <c r="K908" s="6">
        <v>29440.400000000001</v>
      </c>
    </row>
    <row r="909" spans="7:11" x14ac:dyDescent="0.25">
      <c r="G909">
        <v>10902</v>
      </c>
      <c r="H909" s="2">
        <v>42090.809386574074</v>
      </c>
      <c r="I909" t="s">
        <v>61</v>
      </c>
      <c r="J909" t="s">
        <v>158</v>
      </c>
      <c r="K909" s="6">
        <v>90733.9</v>
      </c>
    </row>
    <row r="910" spans="7:11" x14ac:dyDescent="0.25">
      <c r="G910">
        <v>10903</v>
      </c>
      <c r="H910" s="2">
        <v>42122.078043981484</v>
      </c>
      <c r="I910" t="s">
        <v>29</v>
      </c>
      <c r="J910" t="s">
        <v>91</v>
      </c>
      <c r="K910" s="6">
        <v>13103.28</v>
      </c>
    </row>
    <row r="911" spans="7:11" x14ac:dyDescent="0.25">
      <c r="G911">
        <v>10904</v>
      </c>
      <c r="H911" s="2">
        <v>42126.303784722222</v>
      </c>
      <c r="I911" t="s">
        <v>38</v>
      </c>
      <c r="J911" t="s">
        <v>286</v>
      </c>
      <c r="K911" s="6">
        <v>62744.19</v>
      </c>
    </row>
    <row r="912" spans="7:11" x14ac:dyDescent="0.25">
      <c r="G912">
        <v>10905</v>
      </c>
      <c r="H912" s="2">
        <v>42328.969074074077</v>
      </c>
      <c r="I912" t="s">
        <v>15</v>
      </c>
      <c r="J912" t="s">
        <v>294</v>
      </c>
      <c r="K912" s="6">
        <v>18241.02</v>
      </c>
    </row>
    <row r="913" spans="7:11" x14ac:dyDescent="0.25">
      <c r="G913">
        <v>10906</v>
      </c>
      <c r="H913" s="2">
        <v>42259.747245370374</v>
      </c>
      <c r="I913" t="s">
        <v>40</v>
      </c>
      <c r="J913" t="s">
        <v>352</v>
      </c>
      <c r="K913" s="6">
        <v>56390.49</v>
      </c>
    </row>
    <row r="914" spans="7:11" x14ac:dyDescent="0.25">
      <c r="G914">
        <v>10907</v>
      </c>
      <c r="H914" s="2">
        <v>42201.66510416667</v>
      </c>
      <c r="I914" t="s">
        <v>17</v>
      </c>
      <c r="J914" t="s">
        <v>290</v>
      </c>
      <c r="K914" s="6">
        <v>31057.89</v>
      </c>
    </row>
    <row r="915" spans="7:11" x14ac:dyDescent="0.25">
      <c r="G915">
        <v>10908</v>
      </c>
      <c r="H915" s="2">
        <v>42058.736631944441</v>
      </c>
      <c r="I915" t="s">
        <v>52</v>
      </c>
      <c r="J915" t="s">
        <v>254</v>
      </c>
      <c r="K915" s="6">
        <v>43627.65</v>
      </c>
    </row>
    <row r="916" spans="7:11" x14ac:dyDescent="0.25">
      <c r="G916">
        <v>10909</v>
      </c>
      <c r="H916" s="2">
        <v>42045.771874999999</v>
      </c>
      <c r="I916" t="s">
        <v>5</v>
      </c>
      <c r="J916" t="s">
        <v>69</v>
      </c>
      <c r="K916" s="6">
        <v>66940.67</v>
      </c>
    </row>
    <row r="917" spans="7:11" x14ac:dyDescent="0.25">
      <c r="G917">
        <v>10910</v>
      </c>
      <c r="H917" s="2">
        <v>42027.001481481479</v>
      </c>
      <c r="I917" t="s">
        <v>20</v>
      </c>
      <c r="J917" t="s">
        <v>124</v>
      </c>
      <c r="K917" s="6">
        <v>70653.919999999998</v>
      </c>
    </row>
    <row r="918" spans="7:11" x14ac:dyDescent="0.25">
      <c r="G918">
        <v>10911</v>
      </c>
      <c r="H918" s="2">
        <v>42314.607951388891</v>
      </c>
      <c r="I918" t="s">
        <v>23</v>
      </c>
      <c r="J918" t="s">
        <v>215</v>
      </c>
      <c r="K918" s="6">
        <v>19046.12</v>
      </c>
    </row>
    <row r="919" spans="7:11" x14ac:dyDescent="0.25">
      <c r="G919">
        <v>10912</v>
      </c>
      <c r="H919" s="2">
        <v>42248.667708333334</v>
      </c>
      <c r="I919" t="s">
        <v>13</v>
      </c>
      <c r="J919" t="s">
        <v>33</v>
      </c>
      <c r="K919" s="6">
        <v>48333.82</v>
      </c>
    </row>
    <row r="920" spans="7:11" x14ac:dyDescent="0.25">
      <c r="G920">
        <v>10913</v>
      </c>
      <c r="H920" s="2">
        <v>42275.489560185182</v>
      </c>
      <c r="I920" t="s">
        <v>9</v>
      </c>
      <c r="J920" t="s">
        <v>290</v>
      </c>
      <c r="K920" s="6">
        <v>98264.16</v>
      </c>
    </row>
    <row r="921" spans="7:11" x14ac:dyDescent="0.25">
      <c r="G921">
        <v>10914</v>
      </c>
      <c r="H921" s="2">
        <v>42344.972870370373</v>
      </c>
      <c r="I921" t="s">
        <v>26</v>
      </c>
      <c r="J921" t="s">
        <v>362</v>
      </c>
      <c r="K921" s="6">
        <v>91741.46</v>
      </c>
    </row>
    <row r="922" spans="7:11" x14ac:dyDescent="0.25">
      <c r="G922">
        <v>10915</v>
      </c>
      <c r="H922" s="2">
        <v>42085.05678240741</v>
      </c>
      <c r="I922" t="s">
        <v>40</v>
      </c>
      <c r="J922" t="s">
        <v>188</v>
      </c>
      <c r="K922" s="6">
        <v>74190.67</v>
      </c>
    </row>
    <row r="923" spans="7:11" x14ac:dyDescent="0.25">
      <c r="G923">
        <v>10916</v>
      </c>
      <c r="H923" s="2">
        <v>42318.750057870369</v>
      </c>
      <c r="I923" t="s">
        <v>26</v>
      </c>
      <c r="J923" t="s">
        <v>10</v>
      </c>
      <c r="K923" s="6">
        <v>4982.1099999999997</v>
      </c>
    </row>
    <row r="924" spans="7:11" x14ac:dyDescent="0.25">
      <c r="G924">
        <v>10917</v>
      </c>
      <c r="H924" s="2">
        <v>42059.25136574074</v>
      </c>
      <c r="I924" t="s">
        <v>52</v>
      </c>
      <c r="J924" t="s">
        <v>357</v>
      </c>
      <c r="K924" s="6">
        <v>85898.42</v>
      </c>
    </row>
    <row r="925" spans="7:11" x14ac:dyDescent="0.25">
      <c r="G925">
        <v>10918</v>
      </c>
      <c r="H925" s="2">
        <v>42228.075416666667</v>
      </c>
      <c r="I925" t="s">
        <v>35</v>
      </c>
      <c r="J925" t="s">
        <v>25</v>
      </c>
      <c r="K925" s="6">
        <v>88059.39</v>
      </c>
    </row>
    <row r="926" spans="7:11" x14ac:dyDescent="0.25">
      <c r="G926">
        <v>10919</v>
      </c>
      <c r="H926" s="2">
        <v>42059.733553240738</v>
      </c>
      <c r="I926" t="s">
        <v>35</v>
      </c>
      <c r="J926" t="s">
        <v>366</v>
      </c>
      <c r="K926" s="6">
        <v>68567.69</v>
      </c>
    </row>
    <row r="927" spans="7:11" x14ac:dyDescent="0.25">
      <c r="G927">
        <v>10920</v>
      </c>
      <c r="H927" s="2">
        <v>42122.726863425924</v>
      </c>
      <c r="I927" t="s">
        <v>38</v>
      </c>
      <c r="J927" t="s">
        <v>367</v>
      </c>
      <c r="K927" s="6">
        <v>57405.63</v>
      </c>
    </row>
    <row r="928" spans="7:11" x14ac:dyDescent="0.25">
      <c r="G928">
        <v>10921</v>
      </c>
      <c r="H928" s="2">
        <v>42172.931504629632</v>
      </c>
      <c r="I928" t="s">
        <v>38</v>
      </c>
      <c r="J928" t="s">
        <v>62</v>
      </c>
      <c r="K928" s="6">
        <v>91025.21</v>
      </c>
    </row>
    <row r="929" spans="7:11" x14ac:dyDescent="0.25">
      <c r="G929">
        <v>10922</v>
      </c>
      <c r="H929" s="2">
        <v>42354.491006944445</v>
      </c>
      <c r="I929" t="s">
        <v>23</v>
      </c>
      <c r="J929" t="s">
        <v>351</v>
      </c>
      <c r="K929" s="6">
        <v>97980.58</v>
      </c>
    </row>
    <row r="930" spans="7:11" x14ac:dyDescent="0.25">
      <c r="G930">
        <v>10923</v>
      </c>
      <c r="H930" s="2">
        <v>42202.122777777775</v>
      </c>
      <c r="I930" t="s">
        <v>5</v>
      </c>
      <c r="J930" t="s">
        <v>57</v>
      </c>
      <c r="K930" s="6">
        <v>34020.379999999997</v>
      </c>
    </row>
    <row r="931" spans="7:11" x14ac:dyDescent="0.25">
      <c r="G931">
        <v>10924</v>
      </c>
      <c r="H931" s="2">
        <v>42105.721898148149</v>
      </c>
      <c r="I931" t="s">
        <v>35</v>
      </c>
      <c r="J931" t="s">
        <v>339</v>
      </c>
      <c r="K931" s="6">
        <v>77250.259999999995</v>
      </c>
    </row>
    <row r="932" spans="7:11" x14ac:dyDescent="0.25">
      <c r="G932">
        <v>10925</v>
      </c>
      <c r="H932" s="2">
        <v>42127.819687499999</v>
      </c>
      <c r="I932" t="s">
        <v>17</v>
      </c>
      <c r="J932" t="s">
        <v>172</v>
      </c>
      <c r="K932" s="6">
        <v>41094.79</v>
      </c>
    </row>
    <row r="933" spans="7:11" x14ac:dyDescent="0.25">
      <c r="G933">
        <v>10926</v>
      </c>
      <c r="H933" s="2">
        <v>42217.7112037037</v>
      </c>
      <c r="I933" t="s">
        <v>17</v>
      </c>
      <c r="J933" t="s">
        <v>6</v>
      </c>
      <c r="K933" s="6">
        <v>5555.35</v>
      </c>
    </row>
    <row r="934" spans="7:11" x14ac:dyDescent="0.25">
      <c r="G934">
        <v>10927</v>
      </c>
      <c r="H934" s="2">
        <v>42122.878865740742</v>
      </c>
      <c r="I934" t="s">
        <v>23</v>
      </c>
      <c r="J934" t="s">
        <v>215</v>
      </c>
      <c r="K934" s="6">
        <v>59135.21</v>
      </c>
    </row>
    <row r="935" spans="7:11" x14ac:dyDescent="0.25">
      <c r="G935">
        <v>10928</v>
      </c>
      <c r="H935" s="2">
        <v>42347.179583333331</v>
      </c>
      <c r="I935" t="s">
        <v>5</v>
      </c>
      <c r="J935" t="s">
        <v>339</v>
      </c>
      <c r="K935" s="6">
        <v>31066.95</v>
      </c>
    </row>
    <row r="936" spans="7:11" x14ac:dyDescent="0.25">
      <c r="G936">
        <v>10929</v>
      </c>
      <c r="H936" s="2">
        <v>42131.164004629631</v>
      </c>
      <c r="I936" t="s">
        <v>38</v>
      </c>
      <c r="J936" t="s">
        <v>261</v>
      </c>
      <c r="K936" s="6">
        <v>70436.11</v>
      </c>
    </row>
    <row r="937" spans="7:11" x14ac:dyDescent="0.25">
      <c r="G937">
        <v>10930</v>
      </c>
      <c r="H937" s="2">
        <v>42305.771423611113</v>
      </c>
      <c r="I937" t="s">
        <v>35</v>
      </c>
      <c r="J937" t="s">
        <v>251</v>
      </c>
      <c r="K937" s="6">
        <v>39520.699999999997</v>
      </c>
    </row>
    <row r="938" spans="7:11" x14ac:dyDescent="0.25">
      <c r="G938">
        <v>10931</v>
      </c>
      <c r="H938" s="2">
        <v>42141.36446759259</v>
      </c>
      <c r="I938" t="s">
        <v>45</v>
      </c>
      <c r="J938" t="s">
        <v>319</v>
      </c>
      <c r="K938" s="6">
        <v>53014.13</v>
      </c>
    </row>
    <row r="939" spans="7:11" x14ac:dyDescent="0.25">
      <c r="G939">
        <v>10932</v>
      </c>
      <c r="H939" s="2">
        <v>42338.081400462965</v>
      </c>
      <c r="I939" t="s">
        <v>26</v>
      </c>
      <c r="J939" t="s">
        <v>33</v>
      </c>
      <c r="K939" s="6">
        <v>96782.83</v>
      </c>
    </row>
    <row r="940" spans="7:11" x14ac:dyDescent="0.25">
      <c r="G940">
        <v>10933</v>
      </c>
      <c r="H940" s="2">
        <v>42043.549120370371</v>
      </c>
      <c r="I940" t="s">
        <v>66</v>
      </c>
      <c r="J940" t="s">
        <v>230</v>
      </c>
      <c r="K940" s="6">
        <v>95905.29</v>
      </c>
    </row>
    <row r="941" spans="7:11" x14ac:dyDescent="0.25">
      <c r="G941">
        <v>10934</v>
      </c>
      <c r="H941" s="2">
        <v>42064.659525462965</v>
      </c>
      <c r="I941" t="s">
        <v>66</v>
      </c>
      <c r="J941" t="s">
        <v>194</v>
      </c>
      <c r="K941" s="6">
        <v>51343.64</v>
      </c>
    </row>
    <row r="942" spans="7:11" x14ac:dyDescent="0.25">
      <c r="G942">
        <v>10935</v>
      </c>
      <c r="H942" s="2">
        <v>42328.741527777776</v>
      </c>
      <c r="I942" t="s">
        <v>29</v>
      </c>
      <c r="J942" t="s">
        <v>368</v>
      </c>
      <c r="K942" s="6">
        <v>40606.550000000003</v>
      </c>
    </row>
    <row r="943" spans="7:11" x14ac:dyDescent="0.25">
      <c r="G943">
        <v>10936</v>
      </c>
      <c r="H943" s="2">
        <v>42261.098877314813</v>
      </c>
      <c r="I943" t="s">
        <v>5</v>
      </c>
      <c r="J943" t="s">
        <v>329</v>
      </c>
      <c r="K943" s="6">
        <v>73383.149999999994</v>
      </c>
    </row>
    <row r="944" spans="7:11" x14ac:dyDescent="0.25">
      <c r="G944">
        <v>10937</v>
      </c>
      <c r="H944" s="2">
        <v>42268.786238425928</v>
      </c>
      <c r="I944" t="s">
        <v>7</v>
      </c>
      <c r="J944" t="s">
        <v>304</v>
      </c>
      <c r="K944" s="6">
        <v>68636.820000000007</v>
      </c>
    </row>
    <row r="945" spans="7:11" x14ac:dyDescent="0.25">
      <c r="G945">
        <v>10938</v>
      </c>
      <c r="H945" s="2">
        <v>42149.739305555559</v>
      </c>
      <c r="I945" t="s">
        <v>15</v>
      </c>
      <c r="J945" t="s">
        <v>116</v>
      </c>
      <c r="K945" s="6">
        <v>15858.24</v>
      </c>
    </row>
    <row r="946" spans="7:11" x14ac:dyDescent="0.25">
      <c r="G946">
        <v>10939</v>
      </c>
      <c r="H946" s="2">
        <v>42311.8984837963</v>
      </c>
      <c r="I946" t="s">
        <v>7</v>
      </c>
      <c r="J946" t="s">
        <v>227</v>
      </c>
      <c r="K946" s="6">
        <v>49739.06</v>
      </c>
    </row>
    <row r="947" spans="7:11" x14ac:dyDescent="0.25">
      <c r="G947">
        <v>10940</v>
      </c>
      <c r="H947" s="2">
        <v>42347.277604166666</v>
      </c>
      <c r="I947" t="s">
        <v>5</v>
      </c>
      <c r="J947" t="s">
        <v>350</v>
      </c>
      <c r="K947" s="6">
        <v>23509.45</v>
      </c>
    </row>
    <row r="948" spans="7:11" x14ac:dyDescent="0.25">
      <c r="G948">
        <v>10941</v>
      </c>
      <c r="H948" s="2">
        <v>42121.986655092594</v>
      </c>
      <c r="I948" t="s">
        <v>61</v>
      </c>
      <c r="J948" t="s">
        <v>53</v>
      </c>
      <c r="K948" s="6">
        <v>50459.31</v>
      </c>
    </row>
    <row r="949" spans="7:11" x14ac:dyDescent="0.25">
      <c r="G949">
        <v>10942</v>
      </c>
      <c r="H949" s="2">
        <v>42308.718043981484</v>
      </c>
      <c r="I949" t="s">
        <v>5</v>
      </c>
      <c r="J949" t="s">
        <v>179</v>
      </c>
      <c r="K949" s="6">
        <v>34058.89</v>
      </c>
    </row>
    <row r="950" spans="7:11" x14ac:dyDescent="0.25">
      <c r="G950">
        <v>10943</v>
      </c>
      <c r="H950" s="2">
        <v>42112.108495370368</v>
      </c>
      <c r="I950" t="s">
        <v>20</v>
      </c>
      <c r="J950" t="s">
        <v>311</v>
      </c>
      <c r="K950" s="6">
        <v>17069.47</v>
      </c>
    </row>
    <row r="951" spans="7:11" x14ac:dyDescent="0.25">
      <c r="G951">
        <v>10944</v>
      </c>
      <c r="H951" s="2">
        <v>42037.924907407411</v>
      </c>
      <c r="I951" t="s">
        <v>61</v>
      </c>
      <c r="J951" t="s">
        <v>186</v>
      </c>
      <c r="K951" s="6">
        <v>65215.63</v>
      </c>
    </row>
    <row r="952" spans="7:11" x14ac:dyDescent="0.25">
      <c r="G952">
        <v>10945</v>
      </c>
      <c r="H952" s="2">
        <v>42166.468344907407</v>
      </c>
      <c r="I952" t="s">
        <v>29</v>
      </c>
      <c r="J952" t="s">
        <v>16</v>
      </c>
      <c r="K952" s="6">
        <v>49609.73</v>
      </c>
    </row>
    <row r="953" spans="7:11" x14ac:dyDescent="0.25">
      <c r="G953">
        <v>10946</v>
      </c>
      <c r="H953" s="2">
        <v>42101.899270833332</v>
      </c>
      <c r="I953" t="s">
        <v>66</v>
      </c>
      <c r="J953" t="s">
        <v>44</v>
      </c>
      <c r="K953" s="6">
        <v>31258.44</v>
      </c>
    </row>
    <row r="954" spans="7:11" x14ac:dyDescent="0.25">
      <c r="G954">
        <v>10947</v>
      </c>
      <c r="H954" s="2">
        <v>42249.693472222221</v>
      </c>
      <c r="I954" t="s">
        <v>9</v>
      </c>
      <c r="J954" t="s">
        <v>39</v>
      </c>
      <c r="K954" s="6">
        <v>87902.53</v>
      </c>
    </row>
    <row r="955" spans="7:11" x14ac:dyDescent="0.25">
      <c r="G955">
        <v>10948</v>
      </c>
      <c r="H955" s="2">
        <v>42319.092824074076</v>
      </c>
      <c r="I955" t="s">
        <v>45</v>
      </c>
      <c r="J955" t="s">
        <v>258</v>
      </c>
      <c r="K955" s="6">
        <v>6761.42</v>
      </c>
    </row>
    <row r="956" spans="7:11" x14ac:dyDescent="0.25">
      <c r="G956">
        <v>10949</v>
      </c>
      <c r="H956" s="2">
        <v>42048.830787037034</v>
      </c>
      <c r="I956" t="s">
        <v>29</v>
      </c>
      <c r="J956" t="s">
        <v>16</v>
      </c>
      <c r="K956" s="6">
        <v>61592.06</v>
      </c>
    </row>
    <row r="957" spans="7:11" x14ac:dyDescent="0.25">
      <c r="G957">
        <v>10950</v>
      </c>
      <c r="H957" s="2">
        <v>42357.91070601852</v>
      </c>
      <c r="I957" t="s">
        <v>7</v>
      </c>
      <c r="J957" t="s">
        <v>322</v>
      </c>
      <c r="K957" s="6">
        <v>75140.2</v>
      </c>
    </row>
    <row r="958" spans="7:11" x14ac:dyDescent="0.25">
      <c r="G958">
        <v>10951</v>
      </c>
      <c r="H958" s="2">
        <v>42078.964513888888</v>
      </c>
      <c r="I958" t="s">
        <v>17</v>
      </c>
      <c r="J958" t="s">
        <v>369</v>
      </c>
      <c r="K958" s="6">
        <v>72566.77</v>
      </c>
    </row>
    <row r="959" spans="7:11" x14ac:dyDescent="0.25">
      <c r="G959">
        <v>10952</v>
      </c>
      <c r="H959" s="2">
        <v>42203.317615740743</v>
      </c>
      <c r="I959" t="s">
        <v>29</v>
      </c>
      <c r="J959" t="s">
        <v>187</v>
      </c>
      <c r="K959" s="6">
        <v>6415.8</v>
      </c>
    </row>
    <row r="960" spans="7:11" x14ac:dyDescent="0.25">
      <c r="G960">
        <v>10953</v>
      </c>
      <c r="H960" s="2">
        <v>42275.128275462965</v>
      </c>
      <c r="I960" t="s">
        <v>38</v>
      </c>
      <c r="J960" t="s">
        <v>211</v>
      </c>
      <c r="K960" s="6">
        <v>30871.439999999999</v>
      </c>
    </row>
    <row r="961" spans="7:11" x14ac:dyDescent="0.25">
      <c r="G961">
        <v>10954</v>
      </c>
      <c r="H961" s="2">
        <v>42032.422685185185</v>
      </c>
      <c r="I961" t="s">
        <v>38</v>
      </c>
      <c r="J961" t="s">
        <v>370</v>
      </c>
      <c r="K961" s="6">
        <v>37246.980000000003</v>
      </c>
    </row>
    <row r="962" spans="7:11" x14ac:dyDescent="0.25">
      <c r="G962">
        <v>10955</v>
      </c>
      <c r="H962" s="2">
        <v>42123.237615740742</v>
      </c>
      <c r="I962" t="s">
        <v>7</v>
      </c>
      <c r="J962" t="s">
        <v>206</v>
      </c>
      <c r="K962" s="6">
        <v>38586.03</v>
      </c>
    </row>
    <row r="963" spans="7:11" x14ac:dyDescent="0.25">
      <c r="G963">
        <v>10956</v>
      </c>
      <c r="H963" s="2">
        <v>42314.091168981482</v>
      </c>
      <c r="I963" t="s">
        <v>40</v>
      </c>
      <c r="J963" t="s">
        <v>76</v>
      </c>
      <c r="K963" s="6">
        <v>46341.35</v>
      </c>
    </row>
    <row r="964" spans="7:11" x14ac:dyDescent="0.25">
      <c r="G964">
        <v>10957</v>
      </c>
      <c r="H964" s="2">
        <v>42067.660277777781</v>
      </c>
      <c r="I964" t="s">
        <v>9</v>
      </c>
      <c r="J964" t="s">
        <v>218</v>
      </c>
      <c r="K964" s="6">
        <v>80598.05</v>
      </c>
    </row>
    <row r="965" spans="7:11" x14ac:dyDescent="0.25">
      <c r="G965">
        <v>10958</v>
      </c>
      <c r="H965" s="2">
        <v>42239.080821759257</v>
      </c>
      <c r="I965" t="s">
        <v>5</v>
      </c>
      <c r="J965" t="s">
        <v>83</v>
      </c>
      <c r="K965" s="6">
        <v>77387.429999999993</v>
      </c>
    </row>
    <row r="966" spans="7:11" x14ac:dyDescent="0.25">
      <c r="G966">
        <v>10959</v>
      </c>
      <c r="H966" s="2">
        <v>42038.763182870367</v>
      </c>
      <c r="I966" t="s">
        <v>7</v>
      </c>
      <c r="J966" t="s">
        <v>132</v>
      </c>
      <c r="K966" s="6">
        <v>39284.839999999997</v>
      </c>
    </row>
    <row r="967" spans="7:11" x14ac:dyDescent="0.25">
      <c r="G967">
        <v>10960</v>
      </c>
      <c r="H967" s="2">
        <v>42177.200219907405</v>
      </c>
      <c r="I967" t="s">
        <v>45</v>
      </c>
      <c r="J967" t="s">
        <v>44</v>
      </c>
      <c r="K967" s="6">
        <v>51124.88</v>
      </c>
    </row>
    <row r="968" spans="7:11" x14ac:dyDescent="0.25">
      <c r="G968">
        <v>10961</v>
      </c>
      <c r="H968" s="2">
        <v>42108.457314814812</v>
      </c>
      <c r="I968" t="s">
        <v>7</v>
      </c>
      <c r="J968" t="s">
        <v>84</v>
      </c>
      <c r="K968" s="6">
        <v>87985.91</v>
      </c>
    </row>
    <row r="969" spans="7:11" x14ac:dyDescent="0.25">
      <c r="G969">
        <v>10962</v>
      </c>
      <c r="H969" s="2">
        <v>42191.324456018519</v>
      </c>
      <c r="I969" t="s">
        <v>61</v>
      </c>
      <c r="J969" t="s">
        <v>345</v>
      </c>
      <c r="K969" s="6">
        <v>76893.820000000007</v>
      </c>
    </row>
    <row r="970" spans="7:11" x14ac:dyDescent="0.25">
      <c r="G970">
        <v>10963</v>
      </c>
      <c r="H970" s="2">
        <v>42077.869722222225</v>
      </c>
      <c r="I970" t="s">
        <v>11</v>
      </c>
      <c r="J970" t="s">
        <v>101</v>
      </c>
      <c r="K970" s="6">
        <v>71634.31</v>
      </c>
    </row>
    <row r="971" spans="7:11" x14ac:dyDescent="0.25">
      <c r="G971">
        <v>10964</v>
      </c>
      <c r="H971" s="2">
        <v>42351.827962962961</v>
      </c>
      <c r="I971" t="s">
        <v>40</v>
      </c>
      <c r="J971" t="s">
        <v>271</v>
      </c>
      <c r="K971" s="6">
        <v>30577.71</v>
      </c>
    </row>
    <row r="972" spans="7:11" x14ac:dyDescent="0.25">
      <c r="G972">
        <v>10965</v>
      </c>
      <c r="H972" s="2">
        <v>42124.542025462964</v>
      </c>
      <c r="I972" t="s">
        <v>35</v>
      </c>
      <c r="J972" t="s">
        <v>301</v>
      </c>
      <c r="K972" s="6">
        <v>84453.26</v>
      </c>
    </row>
    <row r="973" spans="7:11" x14ac:dyDescent="0.25">
      <c r="G973">
        <v>10966</v>
      </c>
      <c r="H973" s="2">
        <v>42279.759664351855</v>
      </c>
      <c r="I973" t="s">
        <v>40</v>
      </c>
      <c r="J973" t="s">
        <v>56</v>
      </c>
      <c r="K973" s="6">
        <v>2104.34</v>
      </c>
    </row>
    <row r="974" spans="7:11" x14ac:dyDescent="0.25">
      <c r="G974">
        <v>10967</v>
      </c>
      <c r="H974" s="2">
        <v>42042.766365740739</v>
      </c>
      <c r="I974" t="s">
        <v>11</v>
      </c>
      <c r="J974" t="s">
        <v>285</v>
      </c>
      <c r="K974" s="6">
        <v>19551.990000000002</v>
      </c>
    </row>
    <row r="975" spans="7:11" x14ac:dyDescent="0.25">
      <c r="G975">
        <v>10968</v>
      </c>
      <c r="H975" s="2">
        <v>42267.298275462963</v>
      </c>
      <c r="I975" t="s">
        <v>66</v>
      </c>
      <c r="J975" t="s">
        <v>209</v>
      </c>
      <c r="K975" s="6">
        <v>70787.88</v>
      </c>
    </row>
    <row r="976" spans="7:11" x14ac:dyDescent="0.25">
      <c r="G976">
        <v>10969</v>
      </c>
      <c r="H976" s="2">
        <v>42060.725358796299</v>
      </c>
      <c r="I976" t="s">
        <v>15</v>
      </c>
      <c r="J976" t="s">
        <v>19</v>
      </c>
      <c r="K976" s="6">
        <v>88948.77</v>
      </c>
    </row>
    <row r="977" spans="7:11" x14ac:dyDescent="0.25">
      <c r="G977">
        <v>10970</v>
      </c>
      <c r="H977" s="2">
        <v>42315.40042824074</v>
      </c>
      <c r="I977" t="s">
        <v>40</v>
      </c>
      <c r="J977" t="s">
        <v>250</v>
      </c>
      <c r="K977" s="6">
        <v>11569.32</v>
      </c>
    </row>
    <row r="978" spans="7:11" x14ac:dyDescent="0.25">
      <c r="G978">
        <v>10971</v>
      </c>
      <c r="H978" s="2">
        <v>42276.793263888889</v>
      </c>
      <c r="I978" t="s">
        <v>15</v>
      </c>
      <c r="J978" t="s">
        <v>229</v>
      </c>
      <c r="K978" s="6">
        <v>47135.49</v>
      </c>
    </row>
    <row r="979" spans="7:11" x14ac:dyDescent="0.25">
      <c r="G979">
        <v>10972</v>
      </c>
      <c r="H979" s="2">
        <v>42035.672997685186</v>
      </c>
      <c r="I979" t="s">
        <v>66</v>
      </c>
      <c r="J979" t="s">
        <v>311</v>
      </c>
      <c r="K979" s="6">
        <v>9593.0499999999993</v>
      </c>
    </row>
    <row r="980" spans="7:11" x14ac:dyDescent="0.25">
      <c r="G980">
        <v>10973</v>
      </c>
      <c r="H980" s="2">
        <v>42227.030162037037</v>
      </c>
      <c r="I980" t="s">
        <v>13</v>
      </c>
      <c r="J980" t="s">
        <v>301</v>
      </c>
      <c r="K980" s="6">
        <v>69054.75</v>
      </c>
    </row>
    <row r="981" spans="7:11" x14ac:dyDescent="0.25">
      <c r="G981">
        <v>10974</v>
      </c>
      <c r="H981" s="2">
        <v>42141.513703703706</v>
      </c>
      <c r="I981" t="s">
        <v>11</v>
      </c>
      <c r="J981" t="s">
        <v>261</v>
      </c>
      <c r="K981" s="6">
        <v>19669.349999999999</v>
      </c>
    </row>
    <row r="982" spans="7:11" x14ac:dyDescent="0.25">
      <c r="G982">
        <v>10975</v>
      </c>
      <c r="H982" s="2">
        <v>42178.17627314815</v>
      </c>
      <c r="I982" t="s">
        <v>11</v>
      </c>
      <c r="J982" t="s">
        <v>298</v>
      </c>
      <c r="K982" s="6">
        <v>39806.75</v>
      </c>
    </row>
    <row r="983" spans="7:11" x14ac:dyDescent="0.25">
      <c r="G983">
        <v>10976</v>
      </c>
      <c r="H983" s="2">
        <v>42048.127291666664</v>
      </c>
      <c r="I983" t="s">
        <v>52</v>
      </c>
      <c r="J983" t="s">
        <v>233</v>
      </c>
      <c r="K983" s="6">
        <v>58725.39</v>
      </c>
    </row>
    <row r="984" spans="7:11" x14ac:dyDescent="0.25">
      <c r="G984">
        <v>10977</v>
      </c>
      <c r="H984" s="2">
        <v>42257.05300925926</v>
      </c>
      <c r="I984" t="s">
        <v>5</v>
      </c>
      <c r="J984" t="s">
        <v>107</v>
      </c>
      <c r="K984" s="6">
        <v>72211.360000000001</v>
      </c>
    </row>
    <row r="985" spans="7:11" x14ac:dyDescent="0.25">
      <c r="G985">
        <v>10978</v>
      </c>
      <c r="H985" s="2">
        <v>42213.012384259258</v>
      </c>
      <c r="I985" t="s">
        <v>5</v>
      </c>
      <c r="J985" t="s">
        <v>65</v>
      </c>
      <c r="K985" s="6">
        <v>44299.43</v>
      </c>
    </row>
    <row r="986" spans="7:11" x14ac:dyDescent="0.25">
      <c r="G986">
        <v>10979</v>
      </c>
      <c r="H986" s="2">
        <v>42079.976736111108</v>
      </c>
      <c r="I986" t="s">
        <v>20</v>
      </c>
      <c r="J986" t="s">
        <v>98</v>
      </c>
      <c r="K986" s="6">
        <v>10115.74</v>
      </c>
    </row>
    <row r="987" spans="7:11" x14ac:dyDescent="0.25">
      <c r="G987">
        <v>10980</v>
      </c>
      <c r="H987" s="2">
        <v>42343.5856712963</v>
      </c>
      <c r="I987" t="s">
        <v>11</v>
      </c>
      <c r="J987" t="s">
        <v>42</v>
      </c>
      <c r="K987" s="6">
        <v>83414.94</v>
      </c>
    </row>
    <row r="988" spans="7:11" x14ac:dyDescent="0.25">
      <c r="G988">
        <v>10981</v>
      </c>
      <c r="H988" s="2">
        <v>42135.07403935185</v>
      </c>
      <c r="I988" t="s">
        <v>38</v>
      </c>
      <c r="J988" t="s">
        <v>203</v>
      </c>
      <c r="K988" s="6">
        <v>86684.1</v>
      </c>
    </row>
    <row r="989" spans="7:11" x14ac:dyDescent="0.25">
      <c r="G989">
        <v>10982</v>
      </c>
      <c r="H989" s="2">
        <v>42136.074456018519</v>
      </c>
      <c r="I989" t="s">
        <v>29</v>
      </c>
      <c r="J989" t="s">
        <v>203</v>
      </c>
      <c r="K989" s="6">
        <v>56061.17</v>
      </c>
    </row>
    <row r="990" spans="7:11" x14ac:dyDescent="0.25">
      <c r="G990">
        <v>10983</v>
      </c>
      <c r="H990" s="2">
        <v>42197.412951388891</v>
      </c>
      <c r="I990" t="s">
        <v>13</v>
      </c>
      <c r="J990" t="s">
        <v>364</v>
      </c>
      <c r="K990" s="6">
        <v>34349.339999999997</v>
      </c>
    </row>
    <row r="991" spans="7:11" x14ac:dyDescent="0.25">
      <c r="G991">
        <v>10984</v>
      </c>
      <c r="H991" s="2">
        <v>42100.757951388892</v>
      </c>
      <c r="I991" t="s">
        <v>52</v>
      </c>
      <c r="J991" t="s">
        <v>197</v>
      </c>
      <c r="K991" s="6">
        <v>37396.57</v>
      </c>
    </row>
    <row r="992" spans="7:11" x14ac:dyDescent="0.25">
      <c r="G992">
        <v>10985</v>
      </c>
      <c r="H992" s="2">
        <v>42319.262372685182</v>
      </c>
      <c r="I992" t="s">
        <v>38</v>
      </c>
      <c r="J992" t="s">
        <v>291</v>
      </c>
      <c r="K992" s="6">
        <v>80934.17</v>
      </c>
    </row>
    <row r="993" spans="7:11" x14ac:dyDescent="0.25">
      <c r="G993">
        <v>10986</v>
      </c>
      <c r="H993" s="2">
        <v>42225.163495370369</v>
      </c>
      <c r="I993" t="s">
        <v>52</v>
      </c>
      <c r="J993" t="s">
        <v>371</v>
      </c>
      <c r="K993" s="6">
        <v>19880.37</v>
      </c>
    </row>
    <row r="994" spans="7:11" x14ac:dyDescent="0.25">
      <c r="G994">
        <v>10987</v>
      </c>
      <c r="H994" s="2">
        <v>42163.231261574074</v>
      </c>
      <c r="I994" t="s">
        <v>26</v>
      </c>
      <c r="J994" t="s">
        <v>353</v>
      </c>
      <c r="K994" s="6">
        <v>91863.5</v>
      </c>
    </row>
    <row r="995" spans="7:11" x14ac:dyDescent="0.25">
      <c r="G995">
        <v>10988</v>
      </c>
      <c r="H995" s="2">
        <v>42027.446759259263</v>
      </c>
      <c r="I995" t="s">
        <v>5</v>
      </c>
      <c r="J995" t="s">
        <v>173</v>
      </c>
      <c r="K995" s="6">
        <v>53314.99</v>
      </c>
    </row>
    <row r="996" spans="7:11" x14ac:dyDescent="0.25">
      <c r="G996">
        <v>10989</v>
      </c>
      <c r="H996" s="2">
        <v>42346.154502314814</v>
      </c>
      <c r="I996" t="s">
        <v>5</v>
      </c>
      <c r="J996" t="s">
        <v>258</v>
      </c>
      <c r="K996" s="6">
        <v>50157.57</v>
      </c>
    </row>
    <row r="997" spans="7:11" x14ac:dyDescent="0.25">
      <c r="G997">
        <v>10990</v>
      </c>
      <c r="H997" s="2">
        <v>42359.843877314815</v>
      </c>
      <c r="I997" t="s">
        <v>35</v>
      </c>
      <c r="J997" t="s">
        <v>250</v>
      </c>
      <c r="K997" s="6">
        <v>73110.33</v>
      </c>
    </row>
    <row r="998" spans="7:11" x14ac:dyDescent="0.25">
      <c r="G998">
        <v>10991</v>
      </c>
      <c r="H998" s="2">
        <v>42165.991724537038</v>
      </c>
      <c r="I998" t="s">
        <v>7</v>
      </c>
      <c r="J998" t="s">
        <v>303</v>
      </c>
      <c r="K998" s="6">
        <v>6270.01</v>
      </c>
    </row>
    <row r="999" spans="7:11" x14ac:dyDescent="0.25">
      <c r="G999">
        <v>10992</v>
      </c>
      <c r="H999" s="2">
        <v>42205.770925925928</v>
      </c>
      <c r="I999" t="s">
        <v>45</v>
      </c>
      <c r="J999" t="s">
        <v>291</v>
      </c>
      <c r="K999" s="6">
        <v>47255.12</v>
      </c>
    </row>
    <row r="1000" spans="7:11" x14ac:dyDescent="0.25">
      <c r="G1000">
        <v>10993</v>
      </c>
      <c r="H1000" s="2">
        <v>42279.390740740739</v>
      </c>
      <c r="I1000" t="s">
        <v>23</v>
      </c>
      <c r="J1000" t="s">
        <v>298</v>
      </c>
      <c r="K1000" s="6">
        <v>50029.43</v>
      </c>
    </row>
    <row r="1001" spans="7:11" x14ac:dyDescent="0.25">
      <c r="G1001">
        <v>10994</v>
      </c>
      <c r="H1001" s="2">
        <v>42353.763854166667</v>
      </c>
      <c r="I1001" t="s">
        <v>45</v>
      </c>
      <c r="J1001" t="s">
        <v>160</v>
      </c>
      <c r="K1001" s="6">
        <v>28739.79</v>
      </c>
    </row>
    <row r="1002" spans="7:11" x14ac:dyDescent="0.25">
      <c r="G1002">
        <v>10995</v>
      </c>
      <c r="H1002" s="2">
        <v>42127.213506944441</v>
      </c>
      <c r="I1002" t="s">
        <v>35</v>
      </c>
      <c r="J1002" t="s">
        <v>167</v>
      </c>
      <c r="K1002" s="6">
        <v>47315.47</v>
      </c>
    </row>
    <row r="1003" spans="7:11" x14ac:dyDescent="0.25">
      <c r="G1003">
        <v>10996</v>
      </c>
      <c r="H1003" s="2">
        <v>42009.290173611109</v>
      </c>
      <c r="I1003" t="s">
        <v>11</v>
      </c>
      <c r="J1003" t="s">
        <v>187</v>
      </c>
      <c r="K1003" s="6">
        <v>57298.31</v>
      </c>
    </row>
    <row r="1004" spans="7:11" x14ac:dyDescent="0.25">
      <c r="G1004">
        <v>10997</v>
      </c>
      <c r="H1004" s="2">
        <v>42154.006215277775</v>
      </c>
      <c r="I1004" t="s">
        <v>13</v>
      </c>
      <c r="J1004" t="s">
        <v>93</v>
      </c>
      <c r="K1004" s="6">
        <v>29765.75</v>
      </c>
    </row>
    <row r="1005" spans="7:11" x14ac:dyDescent="0.25">
      <c r="G1005">
        <v>10998</v>
      </c>
      <c r="H1005" s="2">
        <v>42355.913622685184</v>
      </c>
      <c r="I1005" t="s">
        <v>66</v>
      </c>
      <c r="J1005" t="s">
        <v>307</v>
      </c>
      <c r="K1005" s="6">
        <v>73080.679999999993</v>
      </c>
    </row>
    <row r="1006" spans="7:11" x14ac:dyDescent="0.25">
      <c r="G1006">
        <v>10999</v>
      </c>
      <c r="H1006" s="2">
        <v>42140.343981481485</v>
      </c>
      <c r="I1006" t="s">
        <v>40</v>
      </c>
      <c r="J1006" t="s">
        <v>172</v>
      </c>
      <c r="K1006" s="6">
        <v>97978.11</v>
      </c>
    </row>
    <row r="1007" spans="7:11" x14ac:dyDescent="0.25">
      <c r="G1007">
        <v>11000</v>
      </c>
      <c r="H1007" s="2">
        <v>42089.397870370369</v>
      </c>
      <c r="I1007" t="s">
        <v>66</v>
      </c>
      <c r="J1007" t="s">
        <v>198</v>
      </c>
      <c r="K1007" s="6">
        <v>20539.52</v>
      </c>
    </row>
    <row r="1008" spans="7:11" x14ac:dyDescent="0.25">
      <c r="G1008" t="s">
        <v>379</v>
      </c>
      <c r="J1008">
        <f>SUBTOTAL(109,tblSales3719[Customer])</f>
        <v>0</v>
      </c>
      <c r="K1008" s="9">
        <f>SUBTOTAL(109,tblSales3719[Sales])</f>
        <v>51518536.260000087</v>
      </c>
    </row>
    <row r="1025" spans="20:20" x14ac:dyDescent="0.25">
      <c r="T1025" s="10"/>
    </row>
  </sheetData>
  <pageMargins left="0.7" right="0.7" top="0.75" bottom="0.75" header="0.3" footer="0.3"/>
  <pageSetup orientation="portrait" r:id="rId1"/>
  <drawing r:id="rId2"/>
  <tableParts count="2">
    <tablePart r:id="rId3"/>
    <tablePart r:id="rId4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87459-C480-481B-8D41-4605190623E2}">
  <sheetPr codeName="Sheet2"/>
  <dimension ref="A1:L1007"/>
  <sheetViews>
    <sheetView showGridLines="0" workbookViewId="0">
      <selection activeCell="D8" sqref="D8"/>
    </sheetView>
  </sheetViews>
  <sheetFormatPr defaultRowHeight="15" x14ac:dyDescent="0.25"/>
  <cols>
    <col min="1" max="1" width="1.7109375" customWidth="1"/>
    <col min="2" max="2" width="9.140625" customWidth="1"/>
    <col min="3" max="3" width="17.28515625" customWidth="1"/>
    <col min="4" max="4" width="13.85546875" customWidth="1"/>
    <col min="5" max="6" width="6.7109375" customWidth="1"/>
    <col min="7" max="7" width="10.28515625" bestFit="1" customWidth="1"/>
    <col min="8" max="8" width="20" bestFit="1" customWidth="1"/>
    <col min="9" max="9" width="18.140625" bestFit="1" customWidth="1"/>
    <col min="10" max="10" width="14.5703125" bestFit="1" customWidth="1"/>
    <col min="11" max="11" width="11.5703125" bestFit="1" customWidth="1"/>
    <col min="12" max="12" width="10.85546875" bestFit="1" customWidth="1"/>
  </cols>
  <sheetData>
    <row r="1" spans="1:12" s="4" customFormat="1" ht="24" customHeight="1" x14ac:dyDescent="0.3">
      <c r="A1" s="3" t="s">
        <v>372</v>
      </c>
      <c r="K1" s="5" t="s">
        <v>376</v>
      </c>
    </row>
    <row r="3" spans="1:12" x14ac:dyDescent="0.25">
      <c r="B3" s="1" t="s">
        <v>373</v>
      </c>
    </row>
    <row r="4" spans="1:12" x14ac:dyDescent="0.25">
      <c r="B4" s="7" t="s">
        <v>375</v>
      </c>
    </row>
    <row r="5" spans="1:12" x14ac:dyDescent="0.25">
      <c r="B5" s="7" t="s">
        <v>377</v>
      </c>
    </row>
    <row r="7" spans="1:12" x14ac:dyDescent="0.25">
      <c r="B7" t="s">
        <v>374</v>
      </c>
      <c r="C7" t="s">
        <v>2</v>
      </c>
      <c r="D7" t="s">
        <v>389</v>
      </c>
      <c r="G7" t="s">
        <v>0</v>
      </c>
      <c r="H7" t="s">
        <v>1</v>
      </c>
      <c r="I7" t="s">
        <v>2</v>
      </c>
      <c r="J7" t="s">
        <v>3</v>
      </c>
      <c r="K7" t="s">
        <v>4</v>
      </c>
      <c r="L7" t="s">
        <v>374</v>
      </c>
    </row>
    <row r="8" spans="1:12" x14ac:dyDescent="0.25">
      <c r="B8">
        <v>1</v>
      </c>
      <c r="C8" t="str">
        <f>VLOOKUP(_xlfn.MINIFS(tblSales3[Date],tblSales3[Month],tblFirstSale2[[#This Row],[Month]]),tblSales3[[Date]:[Sales Person]],2,FALSE)</f>
        <v>Teresa Snyder</v>
      </c>
      <c r="D8">
        <f>_xlfn.MINIFS(tblSales3[Date],tblSales3[Month],tblFirstSale2[[#This Row],[Month]])</f>
        <v>42005.64398148148</v>
      </c>
      <c r="G8">
        <v>10001</v>
      </c>
      <c r="H8" s="2">
        <v>42106.874930555554</v>
      </c>
      <c r="I8" t="s">
        <v>5</v>
      </c>
      <c r="J8" t="s">
        <v>6</v>
      </c>
      <c r="K8" s="6">
        <v>45912.74</v>
      </c>
      <c r="L8">
        <f>MONTH(tblSales3[[#This Row],[Date]])</f>
        <v>4</v>
      </c>
    </row>
    <row r="9" spans="1:12" x14ac:dyDescent="0.25">
      <c r="B9">
        <v>2</v>
      </c>
      <c r="C9" t="str">
        <f>VLOOKUP(_xlfn.MINIFS(tblSales3[Date],tblSales3[Month],tblFirstSale2[[#This Row],[Month]]),tblSales3[[Date]:[Sales Person]],2,FALSE)</f>
        <v>Jane Lawson</v>
      </c>
      <c r="D9">
        <f>_xlfn.MINIFS(tblSales3[Date],tblSales3[Month],tblFirstSale2[[#This Row],[Month]])</f>
        <v>42036.015393518515</v>
      </c>
      <c r="G9">
        <v>10002</v>
      </c>
      <c r="H9" s="2">
        <v>42108.824687499997</v>
      </c>
      <c r="I9" t="s">
        <v>7</v>
      </c>
      <c r="J9" t="s">
        <v>8</v>
      </c>
      <c r="K9" s="6">
        <v>9464.89</v>
      </c>
      <c r="L9">
        <f>MONTH(tblSales3[[#This Row],[Date]])</f>
        <v>4</v>
      </c>
    </row>
    <row r="10" spans="1:12" x14ac:dyDescent="0.25">
      <c r="B10">
        <v>3</v>
      </c>
      <c r="C10" t="str">
        <f>VLOOKUP(_xlfn.MINIFS(tblSales3[Date],tblSales3[Month],tblFirstSale2[[#This Row],[Month]]),tblSales3[[Date]:[Sales Person]],2,FALSE)</f>
        <v>Jane Lawson</v>
      </c>
      <c r="D10">
        <f>_xlfn.MINIFS(tblSales3[Date],tblSales3[Month],tblFirstSale2[[#This Row],[Month]])</f>
        <v>42064.659525462965</v>
      </c>
      <c r="G10">
        <v>10003</v>
      </c>
      <c r="H10" s="2">
        <v>42347.5934837963</v>
      </c>
      <c r="I10" t="s">
        <v>9</v>
      </c>
      <c r="J10" t="s">
        <v>10</v>
      </c>
      <c r="K10" s="6">
        <v>18259.45</v>
      </c>
      <c r="L10">
        <f>MONTH(tblSales3[[#This Row],[Date]])</f>
        <v>12</v>
      </c>
    </row>
    <row r="11" spans="1:12" x14ac:dyDescent="0.25">
      <c r="B11">
        <v>4</v>
      </c>
      <c r="C11" t="str">
        <f>VLOOKUP(_xlfn.MINIFS(tblSales3[Date],tblSales3[Month],tblFirstSale2[[#This Row],[Month]]),tblSales3[[Date]:[Sales Person]],2,FALSE)</f>
        <v>Antonio Palmer</v>
      </c>
      <c r="D11">
        <f>_xlfn.MINIFS(tblSales3[Date],tblSales3[Month],tblFirstSale2[[#This Row],[Month]])</f>
        <v>42095.735335648147</v>
      </c>
      <c r="G11">
        <v>10004</v>
      </c>
      <c r="H11" s="2">
        <v>42160.577407407407</v>
      </c>
      <c r="I11" t="s">
        <v>11</v>
      </c>
      <c r="J11" t="s">
        <v>12</v>
      </c>
      <c r="K11" s="6">
        <v>54377.01</v>
      </c>
      <c r="L11">
        <f>MONTH(tblSales3[[#This Row],[Date]])</f>
        <v>6</v>
      </c>
    </row>
    <row r="12" spans="1:12" x14ac:dyDescent="0.25">
      <c r="B12">
        <v>5</v>
      </c>
      <c r="C12" t="str">
        <f>VLOOKUP(_xlfn.MINIFS(tblSales3[Date],tblSales3[Month],tblFirstSale2[[#This Row],[Month]]),tblSales3[[Date]:[Sales Person]],2,FALSE)</f>
        <v>Peter Bell</v>
      </c>
      <c r="D12">
        <f>_xlfn.MINIFS(tblSales3[Date],tblSales3[Month],tblFirstSale2[[#This Row],[Month]])</f>
        <v>42125.043414351851</v>
      </c>
      <c r="G12">
        <v>10005</v>
      </c>
      <c r="H12" s="2">
        <v>42133.455185185187</v>
      </c>
      <c r="I12" t="s">
        <v>13</v>
      </c>
      <c r="J12" t="s">
        <v>14</v>
      </c>
      <c r="K12" s="6">
        <v>1673.84</v>
      </c>
      <c r="L12">
        <f>MONTH(tblSales3[[#This Row],[Date]])</f>
        <v>5</v>
      </c>
    </row>
    <row r="13" spans="1:12" x14ac:dyDescent="0.25">
      <c r="B13">
        <v>6</v>
      </c>
      <c r="C13" t="str">
        <f>VLOOKUP(_xlfn.MINIFS(tblSales3[Date],tblSales3[Month],tblFirstSale2[[#This Row],[Month]]),tblSales3[[Date]:[Sales Person]],2,FALSE)</f>
        <v>Edward Harvey</v>
      </c>
      <c r="D13">
        <f>_xlfn.MINIFS(tblSales3[Date],tblSales3[Month],tblFirstSale2[[#This Row],[Month]])</f>
        <v>42157.152083333334</v>
      </c>
      <c r="G13">
        <v>10006</v>
      </c>
      <c r="H13" s="2">
        <v>42351.509027777778</v>
      </c>
      <c r="I13" t="s">
        <v>15</v>
      </c>
      <c r="J13" t="s">
        <v>16</v>
      </c>
      <c r="K13" s="6">
        <v>56321.3</v>
      </c>
      <c r="L13">
        <f>MONTH(tblSales3[[#This Row],[Date]])</f>
        <v>12</v>
      </c>
    </row>
    <row r="14" spans="1:12" x14ac:dyDescent="0.25">
      <c r="B14">
        <v>7</v>
      </c>
      <c r="C14" t="str">
        <f>VLOOKUP(_xlfn.MINIFS(tblSales3[Date],tblSales3[Month],tblFirstSale2[[#This Row],[Month]]),tblSales3[[Date]:[Sales Person]],2,FALSE)</f>
        <v>Jimmy Bailey</v>
      </c>
      <c r="D14">
        <f>_xlfn.MINIFS(tblSales3[Date],tblSales3[Month],tblFirstSale2[[#This Row],[Month]])</f>
        <v>42186.050474537034</v>
      </c>
      <c r="G14">
        <v>10007</v>
      </c>
      <c r="H14" s="2">
        <v>42055.244212962964</v>
      </c>
      <c r="I14" t="s">
        <v>17</v>
      </c>
      <c r="J14" t="s">
        <v>18</v>
      </c>
      <c r="K14" s="6">
        <v>86340.2</v>
      </c>
      <c r="L14">
        <f>MONTH(tblSales3[[#This Row],[Date]])</f>
        <v>2</v>
      </c>
    </row>
    <row r="15" spans="1:12" x14ac:dyDescent="0.25">
      <c r="B15">
        <v>8</v>
      </c>
      <c r="C15" t="str">
        <f>VLOOKUP(_xlfn.MINIFS(tblSales3[Date],tblSales3[Month],tblFirstSale2[[#This Row],[Month]]),tblSales3[[Date]:[Sales Person]],2,FALSE)</f>
        <v>Eric Garcia</v>
      </c>
      <c r="D15">
        <f>_xlfn.MINIFS(tblSales3[Date],tblSales3[Month],tblFirstSale2[[#This Row],[Month]])</f>
        <v>42217.288414351853</v>
      </c>
      <c r="G15">
        <v>10008</v>
      </c>
      <c r="H15" s="2">
        <v>42263.847581018519</v>
      </c>
      <c r="I15" t="s">
        <v>7</v>
      </c>
      <c r="J15" t="s">
        <v>19</v>
      </c>
      <c r="K15" s="6">
        <v>99576.35</v>
      </c>
      <c r="L15">
        <f>MONTH(tblSales3[[#This Row],[Date]])</f>
        <v>9</v>
      </c>
    </row>
    <row r="16" spans="1:12" x14ac:dyDescent="0.25">
      <c r="B16">
        <v>9</v>
      </c>
      <c r="C16" t="str">
        <f>VLOOKUP(_xlfn.MINIFS(tblSales3[Date],tblSales3[Month],tblFirstSale2[[#This Row],[Month]]),tblSales3[[Date]:[Sales Person]],2,FALSE)</f>
        <v>Martin Gilbert</v>
      </c>
      <c r="D16">
        <f>_xlfn.MINIFS(tblSales3[Date],tblSales3[Month],tblFirstSale2[[#This Row],[Month]])</f>
        <v>42248.093425925923</v>
      </c>
      <c r="G16">
        <v>10009</v>
      </c>
      <c r="H16" s="2">
        <v>42089.456412037034</v>
      </c>
      <c r="I16" t="s">
        <v>20</v>
      </c>
      <c r="J16" t="s">
        <v>21</v>
      </c>
      <c r="K16" s="6">
        <v>88985.07</v>
      </c>
      <c r="L16">
        <f>MONTH(tblSales3[[#This Row],[Date]])</f>
        <v>3</v>
      </c>
    </row>
    <row r="17" spans="2:12" x14ac:dyDescent="0.25">
      <c r="B17">
        <v>10</v>
      </c>
      <c r="C17" t="str">
        <f>VLOOKUP(_xlfn.MINIFS(tblSales3[Date],tblSales3[Month],tblFirstSale2[[#This Row],[Month]]),tblSales3[[Date]:[Sales Person]],2,FALSE)</f>
        <v>Kelly Harper</v>
      </c>
      <c r="D17">
        <f>_xlfn.MINIFS(tblSales3[Date],tblSales3[Month],tblFirstSale2[[#This Row],[Month]])</f>
        <v>42278.367256944446</v>
      </c>
      <c r="G17">
        <v>10010</v>
      </c>
      <c r="H17" s="2">
        <v>42209.582604166666</v>
      </c>
      <c r="I17" t="s">
        <v>9</v>
      </c>
      <c r="J17" t="s">
        <v>22</v>
      </c>
      <c r="K17" s="6">
        <v>94315.47</v>
      </c>
      <c r="L17">
        <f>MONTH(tblSales3[[#This Row],[Date]])</f>
        <v>7</v>
      </c>
    </row>
    <row r="18" spans="2:12" x14ac:dyDescent="0.25">
      <c r="B18">
        <v>11</v>
      </c>
      <c r="C18" t="str">
        <f>VLOOKUP(_xlfn.MINIFS(tblSales3[Date],tblSales3[Month],tblFirstSale2[[#This Row],[Month]]),tblSales3[[Date]:[Sales Person]],2,FALSE)</f>
        <v>Evelyn Ford</v>
      </c>
      <c r="D18">
        <f>_xlfn.MINIFS(tblSales3[Date],tblSales3[Month],tblFirstSale2[[#This Row],[Month]])</f>
        <v>42309.134085648147</v>
      </c>
      <c r="G18">
        <v>10011</v>
      </c>
      <c r="H18" s="2">
        <v>42288.243854166663</v>
      </c>
      <c r="I18" t="s">
        <v>23</v>
      </c>
      <c r="J18" t="s">
        <v>24</v>
      </c>
      <c r="K18" s="6">
        <v>43426.11</v>
      </c>
      <c r="L18">
        <f>MONTH(tblSales3[[#This Row],[Date]])</f>
        <v>10</v>
      </c>
    </row>
    <row r="19" spans="2:12" x14ac:dyDescent="0.25">
      <c r="B19">
        <v>12</v>
      </c>
      <c r="C19" t="str">
        <f>VLOOKUP(_xlfn.MINIFS(tblSales3[Date],tblSales3[Month],tblFirstSale2[[#This Row],[Month]]),tblSales3[[Date]:[Sales Person]],2,FALSE)</f>
        <v>Jimmy Bailey</v>
      </c>
      <c r="D19">
        <f>_xlfn.MINIFS(tblSales3[Date],tblSales3[Month],tblFirstSale2[[#This Row],[Month]])</f>
        <v>42339.091817129629</v>
      </c>
      <c r="G19">
        <v>10012</v>
      </c>
      <c r="H19" s="2">
        <v>42038.002847222226</v>
      </c>
      <c r="I19" t="s">
        <v>9</v>
      </c>
      <c r="J19" t="s">
        <v>25</v>
      </c>
      <c r="K19" s="6">
        <v>79598.86</v>
      </c>
      <c r="L19">
        <f>MONTH(tblSales3[[#This Row],[Date]])</f>
        <v>2</v>
      </c>
    </row>
    <row r="20" spans="2:12" x14ac:dyDescent="0.25">
      <c r="G20">
        <v>10013</v>
      </c>
      <c r="H20" s="2">
        <v>42134.24962962963</v>
      </c>
      <c r="I20" t="s">
        <v>26</v>
      </c>
      <c r="J20" t="s">
        <v>27</v>
      </c>
      <c r="K20" s="6">
        <v>20768.87</v>
      </c>
      <c r="L20">
        <f>MONTH(tblSales3[[#This Row],[Date]])</f>
        <v>5</v>
      </c>
    </row>
    <row r="21" spans="2:12" x14ac:dyDescent="0.25">
      <c r="G21">
        <v>10014</v>
      </c>
      <c r="H21" s="2">
        <v>42300.721655092595</v>
      </c>
      <c r="I21" t="s">
        <v>9</v>
      </c>
      <c r="J21" t="s">
        <v>21</v>
      </c>
      <c r="K21" s="6">
        <v>73083.38</v>
      </c>
      <c r="L21">
        <f>MONTH(tblSales3[[#This Row],[Date]])</f>
        <v>10</v>
      </c>
    </row>
    <row r="22" spans="2:12" x14ac:dyDescent="0.25">
      <c r="G22">
        <v>10015</v>
      </c>
      <c r="H22" s="2">
        <v>42227.90116898148</v>
      </c>
      <c r="I22" t="s">
        <v>9</v>
      </c>
      <c r="J22" t="s">
        <v>28</v>
      </c>
      <c r="K22" s="6">
        <v>59445.8</v>
      </c>
      <c r="L22">
        <f>MONTH(tblSales3[[#This Row],[Date]])</f>
        <v>8</v>
      </c>
    </row>
    <row r="23" spans="2:12" x14ac:dyDescent="0.25">
      <c r="G23">
        <v>10016</v>
      </c>
      <c r="H23" s="2">
        <v>42021.871064814812</v>
      </c>
      <c r="I23" t="s">
        <v>29</v>
      </c>
      <c r="J23" t="s">
        <v>30</v>
      </c>
      <c r="K23" s="6">
        <v>5145.53</v>
      </c>
      <c r="L23">
        <f>MONTH(tblSales3[[#This Row],[Date]])</f>
        <v>1</v>
      </c>
    </row>
    <row r="24" spans="2:12" x14ac:dyDescent="0.25">
      <c r="G24">
        <v>10017</v>
      </c>
      <c r="H24" s="2">
        <v>42242.175740740742</v>
      </c>
      <c r="I24" t="s">
        <v>29</v>
      </c>
      <c r="J24" t="s">
        <v>31</v>
      </c>
      <c r="K24" s="6">
        <v>25194.6</v>
      </c>
      <c r="L24">
        <f>MONTH(tblSales3[[#This Row],[Date]])</f>
        <v>8</v>
      </c>
    </row>
    <row r="25" spans="2:12" x14ac:dyDescent="0.25">
      <c r="G25">
        <v>10018</v>
      </c>
      <c r="H25" s="2">
        <v>42095.735335648147</v>
      </c>
      <c r="I25" t="s">
        <v>26</v>
      </c>
      <c r="J25" t="s">
        <v>32</v>
      </c>
      <c r="K25" s="6">
        <v>72960.95</v>
      </c>
      <c r="L25">
        <f>MONTH(tblSales3[[#This Row],[Date]])</f>
        <v>4</v>
      </c>
    </row>
    <row r="26" spans="2:12" x14ac:dyDescent="0.25">
      <c r="G26">
        <v>10019</v>
      </c>
      <c r="H26" s="2">
        <v>42310.556956018518</v>
      </c>
      <c r="I26" t="s">
        <v>5</v>
      </c>
      <c r="J26" t="s">
        <v>33</v>
      </c>
      <c r="K26" s="6">
        <v>87176.36</v>
      </c>
      <c r="L26">
        <f>MONTH(tblSales3[[#This Row],[Date]])</f>
        <v>11</v>
      </c>
    </row>
    <row r="27" spans="2:12" x14ac:dyDescent="0.25">
      <c r="G27">
        <v>10020</v>
      </c>
      <c r="H27" s="2">
        <v>42222.7</v>
      </c>
      <c r="I27" t="s">
        <v>11</v>
      </c>
      <c r="J27" t="s">
        <v>34</v>
      </c>
      <c r="K27" s="6">
        <v>21411.46</v>
      </c>
      <c r="L27">
        <f>MONTH(tblSales3[[#This Row],[Date]])</f>
        <v>8</v>
      </c>
    </row>
    <row r="28" spans="2:12" x14ac:dyDescent="0.25">
      <c r="G28">
        <v>10021</v>
      </c>
      <c r="H28" s="2">
        <v>42292.315138888887</v>
      </c>
      <c r="I28" t="s">
        <v>35</v>
      </c>
      <c r="J28" t="s">
        <v>36</v>
      </c>
      <c r="K28" s="6">
        <v>44977.03</v>
      </c>
      <c r="L28">
        <f>MONTH(tblSales3[[#This Row],[Date]])</f>
        <v>10</v>
      </c>
    </row>
    <row r="29" spans="2:12" x14ac:dyDescent="0.25">
      <c r="G29">
        <v>10022</v>
      </c>
      <c r="H29" s="2">
        <v>42146.056863425925</v>
      </c>
      <c r="I29" t="s">
        <v>17</v>
      </c>
      <c r="J29" t="s">
        <v>37</v>
      </c>
      <c r="K29" s="6">
        <v>43118.2</v>
      </c>
      <c r="L29">
        <f>MONTH(tblSales3[[#This Row],[Date]])</f>
        <v>5</v>
      </c>
    </row>
    <row r="30" spans="2:12" x14ac:dyDescent="0.25">
      <c r="G30">
        <v>10023</v>
      </c>
      <c r="H30" s="2">
        <v>42095.735335648147</v>
      </c>
      <c r="I30" t="s">
        <v>38</v>
      </c>
      <c r="J30" t="s">
        <v>39</v>
      </c>
      <c r="K30" s="6">
        <v>42462.42</v>
      </c>
      <c r="L30">
        <f>MONTH(tblSales3[[#This Row],[Date]])</f>
        <v>4</v>
      </c>
    </row>
    <row r="31" spans="2:12" x14ac:dyDescent="0.25">
      <c r="G31">
        <v>10024</v>
      </c>
      <c r="H31" s="2">
        <v>42082.030231481483</v>
      </c>
      <c r="I31" t="s">
        <v>11</v>
      </c>
      <c r="J31" t="s">
        <v>27</v>
      </c>
      <c r="K31" s="6">
        <v>51761.98</v>
      </c>
      <c r="L31">
        <f>MONTH(tblSales3[[#This Row],[Date]])</f>
        <v>3</v>
      </c>
    </row>
    <row r="32" spans="2:12" x14ac:dyDescent="0.25">
      <c r="G32">
        <v>10025</v>
      </c>
      <c r="H32" s="2">
        <v>42074.135046296295</v>
      </c>
      <c r="I32" t="s">
        <v>20</v>
      </c>
      <c r="J32" t="s">
        <v>33</v>
      </c>
      <c r="K32" s="6">
        <v>55897.45</v>
      </c>
      <c r="L32">
        <f>MONTH(tblSales3[[#This Row],[Date]])</f>
        <v>3</v>
      </c>
    </row>
    <row r="33" spans="7:12" x14ac:dyDescent="0.25">
      <c r="G33">
        <v>10026</v>
      </c>
      <c r="H33" s="2">
        <v>42127.935023148151</v>
      </c>
      <c r="I33" t="s">
        <v>40</v>
      </c>
      <c r="J33" t="s">
        <v>41</v>
      </c>
      <c r="K33" s="6">
        <v>25131.759999999998</v>
      </c>
      <c r="L33">
        <f>MONTH(tblSales3[[#This Row],[Date]])</f>
        <v>5</v>
      </c>
    </row>
    <row r="34" spans="7:12" x14ac:dyDescent="0.25">
      <c r="G34">
        <v>10027</v>
      </c>
      <c r="H34" s="2">
        <v>42247.669039351851</v>
      </c>
      <c r="I34" t="s">
        <v>5</v>
      </c>
      <c r="J34" t="s">
        <v>42</v>
      </c>
      <c r="K34" s="6">
        <v>97359.23</v>
      </c>
      <c r="L34">
        <f>MONTH(tblSales3[[#This Row],[Date]])</f>
        <v>8</v>
      </c>
    </row>
    <row r="35" spans="7:12" x14ac:dyDescent="0.25">
      <c r="G35">
        <v>10028</v>
      </c>
      <c r="H35" s="2">
        <v>42209.15148148148</v>
      </c>
      <c r="I35" t="s">
        <v>11</v>
      </c>
      <c r="J35" t="s">
        <v>43</v>
      </c>
      <c r="K35" s="6">
        <v>56647.95</v>
      </c>
      <c r="L35">
        <f>MONTH(tblSales3[[#This Row],[Date]])</f>
        <v>7</v>
      </c>
    </row>
    <row r="36" spans="7:12" x14ac:dyDescent="0.25">
      <c r="G36">
        <v>10029</v>
      </c>
      <c r="H36" s="2">
        <v>42188.632789351854</v>
      </c>
      <c r="I36" t="s">
        <v>20</v>
      </c>
      <c r="J36" t="s">
        <v>44</v>
      </c>
      <c r="K36" s="6">
        <v>72399.37</v>
      </c>
      <c r="L36">
        <f>MONTH(tblSales3[[#This Row],[Date]])</f>
        <v>7</v>
      </c>
    </row>
    <row r="37" spans="7:12" x14ac:dyDescent="0.25">
      <c r="G37">
        <v>10030</v>
      </c>
      <c r="H37" s="2">
        <v>42064.76253472222</v>
      </c>
      <c r="I37" t="s">
        <v>45</v>
      </c>
      <c r="J37" t="s">
        <v>46</v>
      </c>
      <c r="K37" s="6">
        <v>58234.73</v>
      </c>
      <c r="L37">
        <f>MONTH(tblSales3[[#This Row],[Date]])</f>
        <v>3</v>
      </c>
    </row>
    <row r="38" spans="7:12" x14ac:dyDescent="0.25">
      <c r="G38">
        <v>10031</v>
      </c>
      <c r="H38" s="2">
        <v>42281.845914351848</v>
      </c>
      <c r="I38" t="s">
        <v>17</v>
      </c>
      <c r="J38" t="s">
        <v>47</v>
      </c>
      <c r="K38" s="6">
        <v>59828.91</v>
      </c>
      <c r="L38">
        <f>MONTH(tblSales3[[#This Row],[Date]])</f>
        <v>10</v>
      </c>
    </row>
    <row r="39" spans="7:12" x14ac:dyDescent="0.25">
      <c r="G39">
        <v>10032</v>
      </c>
      <c r="H39" s="2">
        <v>42172.347986111112</v>
      </c>
      <c r="I39" t="s">
        <v>20</v>
      </c>
      <c r="J39" t="s">
        <v>18</v>
      </c>
      <c r="K39" s="6">
        <v>60105.68</v>
      </c>
      <c r="L39">
        <f>MONTH(tblSales3[[#This Row],[Date]])</f>
        <v>6</v>
      </c>
    </row>
    <row r="40" spans="7:12" x14ac:dyDescent="0.25">
      <c r="G40">
        <v>10033</v>
      </c>
      <c r="H40" s="2">
        <v>42301.145567129628</v>
      </c>
      <c r="I40" t="s">
        <v>38</v>
      </c>
      <c r="J40" t="s">
        <v>48</v>
      </c>
      <c r="K40" s="6">
        <v>14761.55</v>
      </c>
      <c r="L40">
        <f>MONTH(tblSales3[[#This Row],[Date]])</f>
        <v>10</v>
      </c>
    </row>
    <row r="41" spans="7:12" x14ac:dyDescent="0.25">
      <c r="G41">
        <v>10034</v>
      </c>
      <c r="H41" s="2">
        <v>42343.193923611114</v>
      </c>
      <c r="I41" t="s">
        <v>20</v>
      </c>
      <c r="J41" t="s">
        <v>49</v>
      </c>
      <c r="K41" s="6">
        <v>17605</v>
      </c>
      <c r="L41">
        <f>MONTH(tblSales3[[#This Row],[Date]])</f>
        <v>12</v>
      </c>
    </row>
    <row r="42" spans="7:12" x14ac:dyDescent="0.25">
      <c r="G42">
        <v>10035</v>
      </c>
      <c r="H42" s="2">
        <v>42305.918703703705</v>
      </c>
      <c r="I42" t="s">
        <v>11</v>
      </c>
      <c r="J42" t="s">
        <v>50</v>
      </c>
      <c r="K42" s="6">
        <v>22191.18</v>
      </c>
      <c r="L42">
        <f>MONTH(tblSales3[[#This Row],[Date]])</f>
        <v>10</v>
      </c>
    </row>
    <row r="43" spans="7:12" x14ac:dyDescent="0.25">
      <c r="G43">
        <v>10036</v>
      </c>
      <c r="H43" s="2">
        <v>42200.667523148149</v>
      </c>
      <c r="I43" t="s">
        <v>9</v>
      </c>
      <c r="J43" t="s">
        <v>51</v>
      </c>
      <c r="K43" s="6">
        <v>73944.66</v>
      </c>
      <c r="L43">
        <f>MONTH(tblSales3[[#This Row],[Date]])</f>
        <v>7</v>
      </c>
    </row>
    <row r="44" spans="7:12" x14ac:dyDescent="0.25">
      <c r="G44">
        <v>10037</v>
      </c>
      <c r="H44" s="2">
        <v>42170.702557870369</v>
      </c>
      <c r="I44" t="s">
        <v>52</v>
      </c>
      <c r="J44" t="s">
        <v>53</v>
      </c>
      <c r="K44" s="6">
        <v>21494.7</v>
      </c>
      <c r="L44">
        <f>MONTH(tblSales3[[#This Row],[Date]])</f>
        <v>6</v>
      </c>
    </row>
    <row r="45" spans="7:12" x14ac:dyDescent="0.25">
      <c r="G45">
        <v>10038</v>
      </c>
      <c r="H45" s="2">
        <v>42042.140428240738</v>
      </c>
      <c r="I45" t="s">
        <v>23</v>
      </c>
      <c r="J45" t="s">
        <v>54</v>
      </c>
      <c r="K45" s="6">
        <v>64127.96</v>
      </c>
      <c r="L45">
        <f>MONTH(tblSales3[[#This Row],[Date]])</f>
        <v>2</v>
      </c>
    </row>
    <row r="46" spans="7:12" x14ac:dyDescent="0.25">
      <c r="G46">
        <v>10039</v>
      </c>
      <c r="H46" s="2">
        <v>42085.269212962965</v>
      </c>
      <c r="I46" t="s">
        <v>13</v>
      </c>
      <c r="J46" t="s">
        <v>55</v>
      </c>
      <c r="K46" s="6">
        <v>47714.79</v>
      </c>
      <c r="L46">
        <f>MONTH(tblSales3[[#This Row],[Date]])</f>
        <v>3</v>
      </c>
    </row>
    <row r="47" spans="7:12" x14ac:dyDescent="0.25">
      <c r="G47">
        <v>10040</v>
      </c>
      <c r="H47" s="2">
        <v>42098.170960648145</v>
      </c>
      <c r="I47" t="s">
        <v>15</v>
      </c>
      <c r="J47" t="s">
        <v>56</v>
      </c>
      <c r="K47" s="6">
        <v>3713.03</v>
      </c>
      <c r="L47">
        <f>MONTH(tblSales3[[#This Row],[Date]])</f>
        <v>4</v>
      </c>
    </row>
    <row r="48" spans="7:12" x14ac:dyDescent="0.25">
      <c r="G48">
        <v>10041</v>
      </c>
      <c r="H48" s="2">
        <v>42182.629699074074</v>
      </c>
      <c r="I48" t="s">
        <v>45</v>
      </c>
      <c r="J48" t="s">
        <v>57</v>
      </c>
      <c r="K48" s="6">
        <v>57210.74</v>
      </c>
      <c r="L48">
        <f>MONTH(tblSales3[[#This Row],[Date]])</f>
        <v>6</v>
      </c>
    </row>
    <row r="49" spans="7:12" x14ac:dyDescent="0.25">
      <c r="G49">
        <v>10042</v>
      </c>
      <c r="H49" s="2">
        <v>42099.852187500001</v>
      </c>
      <c r="I49" t="s">
        <v>17</v>
      </c>
      <c r="J49" t="s">
        <v>58</v>
      </c>
      <c r="K49" s="6">
        <v>78795.64</v>
      </c>
      <c r="L49">
        <f>MONTH(tblSales3[[#This Row],[Date]])</f>
        <v>4</v>
      </c>
    </row>
    <row r="50" spans="7:12" x14ac:dyDescent="0.25">
      <c r="G50">
        <v>10043</v>
      </c>
      <c r="H50" s="2">
        <v>42135.839884259258</v>
      </c>
      <c r="I50" t="s">
        <v>11</v>
      </c>
      <c r="J50" t="s">
        <v>59</v>
      </c>
      <c r="K50" s="6">
        <v>58747.97</v>
      </c>
      <c r="L50">
        <f>MONTH(tblSales3[[#This Row],[Date]])</f>
        <v>5</v>
      </c>
    </row>
    <row r="51" spans="7:12" x14ac:dyDescent="0.25">
      <c r="G51">
        <v>10044</v>
      </c>
      <c r="H51" s="2">
        <v>42117.301898148151</v>
      </c>
      <c r="I51" t="s">
        <v>7</v>
      </c>
      <c r="J51" t="s">
        <v>60</v>
      </c>
      <c r="K51" s="6">
        <v>81690.89</v>
      </c>
      <c r="L51">
        <f>MONTH(tblSales3[[#This Row],[Date]])</f>
        <v>4</v>
      </c>
    </row>
    <row r="52" spans="7:12" x14ac:dyDescent="0.25">
      <c r="G52">
        <v>10045</v>
      </c>
      <c r="H52" s="2">
        <v>42250.009641203702</v>
      </c>
      <c r="I52" t="s">
        <v>61</v>
      </c>
      <c r="J52" t="s">
        <v>62</v>
      </c>
      <c r="K52" s="6">
        <v>87950.36</v>
      </c>
      <c r="L52">
        <f>MONTH(tblSales3[[#This Row],[Date]])</f>
        <v>9</v>
      </c>
    </row>
    <row r="53" spans="7:12" x14ac:dyDescent="0.25">
      <c r="G53">
        <v>10046</v>
      </c>
      <c r="H53" s="2">
        <v>42223.367337962962</v>
      </c>
      <c r="I53" t="s">
        <v>7</v>
      </c>
      <c r="J53" t="s">
        <v>63</v>
      </c>
      <c r="K53" s="6">
        <v>43688.75</v>
      </c>
      <c r="L53">
        <f>MONTH(tblSales3[[#This Row],[Date]])</f>
        <v>8</v>
      </c>
    </row>
    <row r="54" spans="7:12" x14ac:dyDescent="0.25">
      <c r="G54">
        <v>10047</v>
      </c>
      <c r="H54" s="2">
        <v>42062.025266203702</v>
      </c>
      <c r="I54" t="s">
        <v>52</v>
      </c>
      <c r="J54" t="s">
        <v>64</v>
      </c>
      <c r="K54" s="6">
        <v>88930.52</v>
      </c>
      <c r="L54">
        <f>MONTH(tblSales3[[#This Row],[Date]])</f>
        <v>2</v>
      </c>
    </row>
    <row r="55" spans="7:12" x14ac:dyDescent="0.25">
      <c r="G55">
        <v>10048</v>
      </c>
      <c r="H55" s="2">
        <v>42189.578472222223</v>
      </c>
      <c r="I55" t="s">
        <v>35</v>
      </c>
      <c r="J55" t="s">
        <v>65</v>
      </c>
      <c r="K55" s="6">
        <v>38944.75</v>
      </c>
      <c r="L55">
        <f>MONTH(tblSales3[[#This Row],[Date]])</f>
        <v>7</v>
      </c>
    </row>
    <row r="56" spans="7:12" x14ac:dyDescent="0.25">
      <c r="G56">
        <v>10049</v>
      </c>
      <c r="H56" s="2">
        <v>42307.01457175926</v>
      </c>
      <c r="I56" t="s">
        <v>66</v>
      </c>
      <c r="J56" t="s">
        <v>67</v>
      </c>
      <c r="K56" s="6">
        <v>95060.08</v>
      </c>
      <c r="L56">
        <f>MONTH(tblSales3[[#This Row],[Date]])</f>
        <v>10</v>
      </c>
    </row>
    <row r="57" spans="7:12" x14ac:dyDescent="0.25">
      <c r="G57">
        <v>10050</v>
      </c>
      <c r="H57" s="2">
        <v>42355.584918981483</v>
      </c>
      <c r="I57" t="s">
        <v>26</v>
      </c>
      <c r="J57" t="s">
        <v>12</v>
      </c>
      <c r="K57" s="6">
        <v>34238.68</v>
      </c>
      <c r="L57">
        <f>MONTH(tblSales3[[#This Row],[Date]])</f>
        <v>12</v>
      </c>
    </row>
    <row r="58" spans="7:12" x14ac:dyDescent="0.25">
      <c r="G58">
        <v>10051</v>
      </c>
      <c r="H58" s="2">
        <v>42278.367256944446</v>
      </c>
      <c r="I58" t="s">
        <v>45</v>
      </c>
      <c r="J58" t="s">
        <v>68</v>
      </c>
      <c r="K58" s="6">
        <v>17486.39</v>
      </c>
      <c r="L58">
        <f>MONTH(tblSales3[[#This Row],[Date]])</f>
        <v>10</v>
      </c>
    </row>
    <row r="59" spans="7:12" x14ac:dyDescent="0.25">
      <c r="G59">
        <v>10052</v>
      </c>
      <c r="H59" s="2">
        <v>42180.183935185189</v>
      </c>
      <c r="I59" t="s">
        <v>66</v>
      </c>
      <c r="J59" t="s">
        <v>69</v>
      </c>
      <c r="K59" s="6">
        <v>79800.39</v>
      </c>
      <c r="L59">
        <f>MONTH(tblSales3[[#This Row],[Date]])</f>
        <v>6</v>
      </c>
    </row>
    <row r="60" spans="7:12" x14ac:dyDescent="0.25">
      <c r="G60">
        <v>10053</v>
      </c>
      <c r="H60" s="2">
        <v>42300.618842592594</v>
      </c>
      <c r="I60" t="s">
        <v>35</v>
      </c>
      <c r="J60" t="s">
        <v>70</v>
      </c>
      <c r="K60" s="6">
        <v>11423.94</v>
      </c>
      <c r="L60">
        <f>MONTH(tblSales3[[#This Row],[Date]])</f>
        <v>10</v>
      </c>
    </row>
    <row r="61" spans="7:12" x14ac:dyDescent="0.25">
      <c r="G61">
        <v>10054</v>
      </c>
      <c r="H61" s="2">
        <v>42347.688726851855</v>
      </c>
      <c r="I61" t="s">
        <v>5</v>
      </c>
      <c r="J61" t="s">
        <v>71</v>
      </c>
      <c r="K61" s="6">
        <v>43308.07</v>
      </c>
      <c r="L61">
        <f>MONTH(tblSales3[[#This Row],[Date]])</f>
        <v>12</v>
      </c>
    </row>
    <row r="62" spans="7:12" x14ac:dyDescent="0.25">
      <c r="G62">
        <v>10055</v>
      </c>
      <c r="H62" s="2">
        <v>42274.847511574073</v>
      </c>
      <c r="I62" t="s">
        <v>15</v>
      </c>
      <c r="J62" t="s">
        <v>72</v>
      </c>
      <c r="K62" s="6">
        <v>90501.06</v>
      </c>
      <c r="L62">
        <f>MONTH(tblSales3[[#This Row],[Date]])</f>
        <v>9</v>
      </c>
    </row>
    <row r="63" spans="7:12" x14ac:dyDescent="0.25">
      <c r="G63">
        <v>10056</v>
      </c>
      <c r="H63" s="2">
        <v>42143.738865740743</v>
      </c>
      <c r="I63" t="s">
        <v>23</v>
      </c>
      <c r="J63" t="s">
        <v>73</v>
      </c>
      <c r="K63" s="6">
        <v>17664.3</v>
      </c>
      <c r="L63">
        <f>MONTH(tblSales3[[#This Row],[Date]])</f>
        <v>5</v>
      </c>
    </row>
    <row r="64" spans="7:12" x14ac:dyDescent="0.25">
      <c r="G64">
        <v>10057</v>
      </c>
      <c r="H64" s="2">
        <v>42214.057858796295</v>
      </c>
      <c r="I64" t="s">
        <v>15</v>
      </c>
      <c r="J64" t="s">
        <v>74</v>
      </c>
      <c r="K64" s="6">
        <v>10378.18</v>
      </c>
      <c r="L64">
        <f>MONTH(tblSales3[[#This Row],[Date]])</f>
        <v>7</v>
      </c>
    </row>
    <row r="65" spans="7:12" x14ac:dyDescent="0.25">
      <c r="G65">
        <v>10058</v>
      </c>
      <c r="H65" s="2">
        <v>42262.941712962966</v>
      </c>
      <c r="I65" t="s">
        <v>66</v>
      </c>
      <c r="J65" t="s">
        <v>75</v>
      </c>
      <c r="K65" s="6">
        <v>65398.82</v>
      </c>
      <c r="L65">
        <f>MONTH(tblSales3[[#This Row],[Date]])</f>
        <v>9</v>
      </c>
    </row>
    <row r="66" spans="7:12" x14ac:dyDescent="0.25">
      <c r="G66">
        <v>10059</v>
      </c>
      <c r="H66" s="2">
        <v>42137.677245370367</v>
      </c>
      <c r="I66" t="s">
        <v>40</v>
      </c>
      <c r="J66" t="s">
        <v>76</v>
      </c>
      <c r="K66" s="6">
        <v>32815.199999999997</v>
      </c>
      <c r="L66">
        <f>MONTH(tblSales3[[#This Row],[Date]])</f>
        <v>5</v>
      </c>
    </row>
    <row r="67" spans="7:12" x14ac:dyDescent="0.25">
      <c r="G67">
        <v>10060</v>
      </c>
      <c r="H67" s="2">
        <v>42132.023506944446</v>
      </c>
      <c r="I67" t="s">
        <v>35</v>
      </c>
      <c r="J67" t="s">
        <v>77</v>
      </c>
      <c r="K67" s="6">
        <v>24824.11</v>
      </c>
      <c r="L67">
        <f>MONTH(tblSales3[[#This Row],[Date]])</f>
        <v>5</v>
      </c>
    </row>
    <row r="68" spans="7:12" x14ac:dyDescent="0.25">
      <c r="G68">
        <v>10061</v>
      </c>
      <c r="H68" s="2">
        <v>42358.782962962963</v>
      </c>
      <c r="I68" t="s">
        <v>40</v>
      </c>
      <c r="J68" t="s">
        <v>78</v>
      </c>
      <c r="K68" s="6">
        <v>62313.51</v>
      </c>
      <c r="L68">
        <f>MONTH(tblSales3[[#This Row],[Date]])</f>
        <v>12</v>
      </c>
    </row>
    <row r="69" spans="7:12" x14ac:dyDescent="0.25">
      <c r="G69">
        <v>10062</v>
      </c>
      <c r="H69" s="2">
        <v>42263.651018518518</v>
      </c>
      <c r="I69" t="s">
        <v>66</v>
      </c>
      <c r="J69" t="s">
        <v>79</v>
      </c>
      <c r="K69" s="6">
        <v>89948.39</v>
      </c>
      <c r="L69">
        <f>MONTH(tblSales3[[#This Row],[Date]])</f>
        <v>9</v>
      </c>
    </row>
    <row r="70" spans="7:12" x14ac:dyDescent="0.25">
      <c r="G70">
        <v>10063</v>
      </c>
      <c r="H70" s="2">
        <v>42348.304583333331</v>
      </c>
      <c r="I70" t="s">
        <v>26</v>
      </c>
      <c r="J70" t="s">
        <v>80</v>
      </c>
      <c r="K70" s="6">
        <v>52385.440000000002</v>
      </c>
      <c r="L70">
        <f>MONTH(tblSales3[[#This Row],[Date]])</f>
        <v>12</v>
      </c>
    </row>
    <row r="71" spans="7:12" x14ac:dyDescent="0.25">
      <c r="G71">
        <v>10064</v>
      </c>
      <c r="H71" s="2">
        <v>42120.777928240743</v>
      </c>
      <c r="I71" t="s">
        <v>61</v>
      </c>
      <c r="J71" t="s">
        <v>81</v>
      </c>
      <c r="K71" s="6">
        <v>1142.24</v>
      </c>
      <c r="L71">
        <f>MONTH(tblSales3[[#This Row],[Date]])</f>
        <v>4</v>
      </c>
    </row>
    <row r="72" spans="7:12" x14ac:dyDescent="0.25">
      <c r="G72">
        <v>10065</v>
      </c>
      <c r="H72" s="2">
        <v>42296.397199074076</v>
      </c>
      <c r="I72" t="s">
        <v>45</v>
      </c>
      <c r="J72" t="s">
        <v>82</v>
      </c>
      <c r="K72" s="6">
        <v>87360.72</v>
      </c>
      <c r="L72">
        <f>MONTH(tblSales3[[#This Row],[Date]])</f>
        <v>10</v>
      </c>
    </row>
    <row r="73" spans="7:12" x14ac:dyDescent="0.25">
      <c r="G73">
        <v>10066</v>
      </c>
      <c r="H73" s="2">
        <v>42281.083113425928</v>
      </c>
      <c r="I73" t="s">
        <v>5</v>
      </c>
      <c r="J73" t="s">
        <v>62</v>
      </c>
      <c r="K73" s="6">
        <v>39646.29</v>
      </c>
      <c r="L73">
        <f>MONTH(tblSales3[[#This Row],[Date]])</f>
        <v>10</v>
      </c>
    </row>
    <row r="74" spans="7:12" x14ac:dyDescent="0.25">
      <c r="G74">
        <v>10067</v>
      </c>
      <c r="H74" s="2">
        <v>42028.165636574071</v>
      </c>
      <c r="I74" t="s">
        <v>45</v>
      </c>
      <c r="J74" t="s">
        <v>83</v>
      </c>
      <c r="K74" s="6">
        <v>38109.25</v>
      </c>
      <c r="L74">
        <f>MONTH(tblSales3[[#This Row],[Date]])</f>
        <v>1</v>
      </c>
    </row>
    <row r="75" spans="7:12" x14ac:dyDescent="0.25">
      <c r="G75">
        <v>10068</v>
      </c>
      <c r="H75" s="2">
        <v>42289.1174537037</v>
      </c>
      <c r="I75" t="s">
        <v>23</v>
      </c>
      <c r="J75" t="s">
        <v>84</v>
      </c>
      <c r="K75" s="6">
        <v>90836</v>
      </c>
      <c r="L75">
        <f>MONTH(tblSales3[[#This Row],[Date]])</f>
        <v>10</v>
      </c>
    </row>
    <row r="76" spans="7:12" x14ac:dyDescent="0.25">
      <c r="G76">
        <v>10069</v>
      </c>
      <c r="H76" s="2">
        <v>42212.297731481478</v>
      </c>
      <c r="I76" t="s">
        <v>52</v>
      </c>
      <c r="J76" t="s">
        <v>85</v>
      </c>
      <c r="K76" s="6">
        <v>46802.78</v>
      </c>
      <c r="L76">
        <f>MONTH(tblSales3[[#This Row],[Date]])</f>
        <v>7</v>
      </c>
    </row>
    <row r="77" spans="7:12" x14ac:dyDescent="0.25">
      <c r="G77">
        <v>10070</v>
      </c>
      <c r="H77" s="2">
        <v>42185.610520833332</v>
      </c>
      <c r="I77" t="s">
        <v>17</v>
      </c>
      <c r="J77" t="s">
        <v>86</v>
      </c>
      <c r="K77" s="6">
        <v>42156.94</v>
      </c>
      <c r="L77">
        <f>MONTH(tblSales3[[#This Row],[Date]])</f>
        <v>6</v>
      </c>
    </row>
    <row r="78" spans="7:12" x14ac:dyDescent="0.25">
      <c r="G78">
        <v>10071</v>
      </c>
      <c r="H78" s="2">
        <v>42251.811782407407</v>
      </c>
      <c r="I78" t="s">
        <v>9</v>
      </c>
      <c r="J78" t="s">
        <v>87</v>
      </c>
      <c r="K78" s="6">
        <v>51196.01</v>
      </c>
      <c r="L78">
        <f>MONTH(tblSales3[[#This Row],[Date]])</f>
        <v>9</v>
      </c>
    </row>
    <row r="79" spans="7:12" x14ac:dyDescent="0.25">
      <c r="G79">
        <v>10072</v>
      </c>
      <c r="H79" s="2">
        <v>42168.831886574073</v>
      </c>
      <c r="I79" t="s">
        <v>29</v>
      </c>
      <c r="J79" t="s">
        <v>88</v>
      </c>
      <c r="K79" s="6">
        <v>81480.429999999993</v>
      </c>
      <c r="L79">
        <f>MONTH(tblSales3[[#This Row],[Date]])</f>
        <v>6</v>
      </c>
    </row>
    <row r="80" spans="7:12" x14ac:dyDescent="0.25">
      <c r="G80">
        <v>10073</v>
      </c>
      <c r="H80" s="2">
        <v>42319.504120370373</v>
      </c>
      <c r="I80" t="s">
        <v>29</v>
      </c>
      <c r="J80" t="s">
        <v>89</v>
      </c>
      <c r="K80" s="6">
        <v>19727.400000000001</v>
      </c>
      <c r="L80">
        <f>MONTH(tblSales3[[#This Row],[Date]])</f>
        <v>11</v>
      </c>
    </row>
    <row r="81" spans="7:12" x14ac:dyDescent="0.25">
      <c r="G81">
        <v>10074</v>
      </c>
      <c r="H81" s="2">
        <v>42354.470347222225</v>
      </c>
      <c r="I81" t="s">
        <v>23</v>
      </c>
      <c r="J81" t="s">
        <v>67</v>
      </c>
      <c r="K81" s="6">
        <v>96099.55</v>
      </c>
      <c r="L81">
        <f>MONTH(tblSales3[[#This Row],[Date]])</f>
        <v>12</v>
      </c>
    </row>
    <row r="82" spans="7:12" x14ac:dyDescent="0.25">
      <c r="G82">
        <v>10075</v>
      </c>
      <c r="H82" s="2">
        <v>42081.575925925928</v>
      </c>
      <c r="I82" t="s">
        <v>7</v>
      </c>
      <c r="J82" t="s">
        <v>90</v>
      </c>
      <c r="K82" s="6">
        <v>70935.12</v>
      </c>
      <c r="L82">
        <f>MONTH(tblSales3[[#This Row],[Date]])</f>
        <v>3</v>
      </c>
    </row>
    <row r="83" spans="7:12" x14ac:dyDescent="0.25">
      <c r="G83">
        <v>10076</v>
      </c>
      <c r="H83" s="2">
        <v>42327.58148148148</v>
      </c>
      <c r="I83" t="s">
        <v>38</v>
      </c>
      <c r="J83" t="s">
        <v>91</v>
      </c>
      <c r="K83" s="6">
        <v>10358.02</v>
      </c>
      <c r="L83">
        <f>MONTH(tblSales3[[#This Row],[Date]])</f>
        <v>11</v>
      </c>
    </row>
    <row r="84" spans="7:12" x14ac:dyDescent="0.25">
      <c r="G84">
        <v>10077</v>
      </c>
      <c r="H84" s="2">
        <v>42258.626539351855</v>
      </c>
      <c r="I84" t="s">
        <v>7</v>
      </c>
      <c r="J84" t="s">
        <v>92</v>
      </c>
      <c r="K84" s="6">
        <v>83878.41</v>
      </c>
      <c r="L84">
        <f>MONTH(tblSales3[[#This Row],[Date]])</f>
        <v>9</v>
      </c>
    </row>
    <row r="85" spans="7:12" x14ac:dyDescent="0.25">
      <c r="G85">
        <v>10078</v>
      </c>
      <c r="H85" s="2">
        <v>42190.350289351853</v>
      </c>
      <c r="I85" t="s">
        <v>9</v>
      </c>
      <c r="J85" t="s">
        <v>93</v>
      </c>
      <c r="K85" s="6">
        <v>1179.26</v>
      </c>
      <c r="L85">
        <f>MONTH(tblSales3[[#This Row],[Date]])</f>
        <v>7</v>
      </c>
    </row>
    <row r="86" spans="7:12" x14ac:dyDescent="0.25">
      <c r="G86">
        <v>10079</v>
      </c>
      <c r="H86" s="2">
        <v>42276.61550925926</v>
      </c>
      <c r="I86" t="s">
        <v>5</v>
      </c>
      <c r="J86" t="s">
        <v>94</v>
      </c>
      <c r="K86" s="6">
        <v>39406.29</v>
      </c>
      <c r="L86">
        <f>MONTH(tblSales3[[#This Row],[Date]])</f>
        <v>9</v>
      </c>
    </row>
    <row r="87" spans="7:12" x14ac:dyDescent="0.25">
      <c r="G87">
        <v>10080</v>
      </c>
      <c r="H87" s="2">
        <v>42214.074467592596</v>
      </c>
      <c r="I87" t="s">
        <v>11</v>
      </c>
      <c r="J87" t="s">
        <v>95</v>
      </c>
      <c r="K87" s="6">
        <v>48373.89</v>
      </c>
      <c r="L87">
        <f>MONTH(tblSales3[[#This Row],[Date]])</f>
        <v>7</v>
      </c>
    </row>
    <row r="88" spans="7:12" x14ac:dyDescent="0.25">
      <c r="G88">
        <v>10081</v>
      </c>
      <c r="H88" s="2">
        <v>42067.946006944447</v>
      </c>
      <c r="I88" t="s">
        <v>52</v>
      </c>
      <c r="J88" t="s">
        <v>96</v>
      </c>
      <c r="K88" s="6">
        <v>15330.56</v>
      </c>
      <c r="L88">
        <f>MONTH(tblSales3[[#This Row],[Date]])</f>
        <v>3</v>
      </c>
    </row>
    <row r="89" spans="7:12" x14ac:dyDescent="0.25">
      <c r="G89">
        <v>10082</v>
      </c>
      <c r="H89" s="2">
        <v>42104.710543981484</v>
      </c>
      <c r="I89" t="s">
        <v>17</v>
      </c>
      <c r="J89" t="s">
        <v>97</v>
      </c>
      <c r="K89" s="6">
        <v>59967.7</v>
      </c>
      <c r="L89">
        <f>MONTH(tblSales3[[#This Row],[Date]])</f>
        <v>4</v>
      </c>
    </row>
    <row r="90" spans="7:12" x14ac:dyDescent="0.25">
      <c r="G90">
        <v>10083</v>
      </c>
      <c r="H90" s="2">
        <v>42039.271921296298</v>
      </c>
      <c r="I90" t="s">
        <v>9</v>
      </c>
      <c r="J90" t="s">
        <v>98</v>
      </c>
      <c r="K90" s="6">
        <v>83743.38</v>
      </c>
      <c r="L90">
        <f>MONTH(tblSales3[[#This Row],[Date]])</f>
        <v>2</v>
      </c>
    </row>
    <row r="91" spans="7:12" x14ac:dyDescent="0.25">
      <c r="G91">
        <v>10084</v>
      </c>
      <c r="H91" s="2">
        <v>42069.024571759262</v>
      </c>
      <c r="I91" t="s">
        <v>23</v>
      </c>
      <c r="J91" t="s">
        <v>99</v>
      </c>
      <c r="K91" s="6">
        <v>86851.23</v>
      </c>
      <c r="L91">
        <f>MONTH(tblSales3[[#This Row],[Date]])</f>
        <v>3</v>
      </c>
    </row>
    <row r="92" spans="7:12" x14ac:dyDescent="0.25">
      <c r="G92">
        <v>10085</v>
      </c>
      <c r="H92" s="2">
        <v>42362.816493055558</v>
      </c>
      <c r="I92" t="s">
        <v>29</v>
      </c>
      <c r="J92" t="s">
        <v>100</v>
      </c>
      <c r="K92" s="6">
        <v>34219.919999999998</v>
      </c>
      <c r="L92">
        <f>MONTH(tblSales3[[#This Row],[Date]])</f>
        <v>12</v>
      </c>
    </row>
    <row r="93" spans="7:12" x14ac:dyDescent="0.25">
      <c r="G93">
        <v>10086</v>
      </c>
      <c r="H93" s="2">
        <v>42341.00509259259</v>
      </c>
      <c r="I93" t="s">
        <v>7</v>
      </c>
      <c r="J93" t="s">
        <v>101</v>
      </c>
      <c r="K93" s="6">
        <v>18085.88</v>
      </c>
      <c r="L93">
        <f>MONTH(tblSales3[[#This Row],[Date]])</f>
        <v>12</v>
      </c>
    </row>
    <row r="94" spans="7:12" x14ac:dyDescent="0.25">
      <c r="G94">
        <v>10087</v>
      </c>
      <c r="H94" s="2">
        <v>42028.134363425925</v>
      </c>
      <c r="I94" t="s">
        <v>7</v>
      </c>
      <c r="J94" t="s">
        <v>102</v>
      </c>
      <c r="K94" s="6">
        <v>81348.63</v>
      </c>
      <c r="L94">
        <f>MONTH(tblSales3[[#This Row],[Date]])</f>
        <v>1</v>
      </c>
    </row>
    <row r="95" spans="7:12" x14ac:dyDescent="0.25">
      <c r="G95">
        <v>10088</v>
      </c>
      <c r="H95" s="2">
        <v>42225.368287037039</v>
      </c>
      <c r="I95" t="s">
        <v>35</v>
      </c>
      <c r="J95" t="s">
        <v>103</v>
      </c>
      <c r="K95" s="6">
        <v>13547.13</v>
      </c>
      <c r="L95">
        <f>MONTH(tblSales3[[#This Row],[Date]])</f>
        <v>8</v>
      </c>
    </row>
    <row r="96" spans="7:12" x14ac:dyDescent="0.25">
      <c r="G96">
        <v>10089</v>
      </c>
      <c r="H96" s="2">
        <v>42357.33425925926</v>
      </c>
      <c r="I96" t="s">
        <v>29</v>
      </c>
      <c r="J96" t="s">
        <v>104</v>
      </c>
      <c r="K96" s="6">
        <v>67224.17</v>
      </c>
      <c r="L96">
        <f>MONTH(tblSales3[[#This Row],[Date]])</f>
        <v>12</v>
      </c>
    </row>
    <row r="97" spans="7:12" x14ac:dyDescent="0.25">
      <c r="G97">
        <v>10090</v>
      </c>
      <c r="H97" s="2">
        <v>42128.623518518521</v>
      </c>
      <c r="I97" t="s">
        <v>35</v>
      </c>
      <c r="J97" t="s">
        <v>105</v>
      </c>
      <c r="K97" s="6">
        <v>75344.05</v>
      </c>
      <c r="L97">
        <f>MONTH(tblSales3[[#This Row],[Date]])</f>
        <v>5</v>
      </c>
    </row>
    <row r="98" spans="7:12" x14ac:dyDescent="0.25">
      <c r="G98">
        <v>10091</v>
      </c>
      <c r="H98" s="2">
        <v>42351.988009259258</v>
      </c>
      <c r="I98" t="s">
        <v>29</v>
      </c>
      <c r="J98" t="s">
        <v>106</v>
      </c>
      <c r="K98" s="6">
        <v>8302.73</v>
      </c>
      <c r="L98">
        <f>MONTH(tblSales3[[#This Row],[Date]])</f>
        <v>12</v>
      </c>
    </row>
    <row r="99" spans="7:12" x14ac:dyDescent="0.25">
      <c r="G99">
        <v>10092</v>
      </c>
      <c r="H99" s="2">
        <v>42043.303310185183</v>
      </c>
      <c r="I99" t="s">
        <v>66</v>
      </c>
      <c r="J99" t="s">
        <v>107</v>
      </c>
      <c r="K99" s="6">
        <v>22101</v>
      </c>
      <c r="L99">
        <f>MONTH(tblSales3[[#This Row],[Date]])</f>
        <v>2</v>
      </c>
    </row>
    <row r="100" spans="7:12" x14ac:dyDescent="0.25">
      <c r="G100">
        <v>10093</v>
      </c>
      <c r="H100" s="2">
        <v>42234.260266203702</v>
      </c>
      <c r="I100" t="s">
        <v>29</v>
      </c>
      <c r="J100" t="s">
        <v>81</v>
      </c>
      <c r="K100" s="6">
        <v>22140.25</v>
      </c>
      <c r="L100">
        <f>MONTH(tblSales3[[#This Row],[Date]])</f>
        <v>8</v>
      </c>
    </row>
    <row r="101" spans="7:12" x14ac:dyDescent="0.25">
      <c r="G101">
        <v>10094</v>
      </c>
      <c r="H101" s="2">
        <v>42180.852627314816</v>
      </c>
      <c r="I101" t="s">
        <v>15</v>
      </c>
      <c r="J101" t="s">
        <v>108</v>
      </c>
      <c r="K101" s="6">
        <v>71734.73</v>
      </c>
      <c r="L101">
        <f>MONTH(tblSales3[[#This Row],[Date]])</f>
        <v>6</v>
      </c>
    </row>
    <row r="102" spans="7:12" x14ac:dyDescent="0.25">
      <c r="G102">
        <v>10095</v>
      </c>
      <c r="H102" s="2">
        <v>42073.686886574076</v>
      </c>
      <c r="I102" t="s">
        <v>35</v>
      </c>
      <c r="J102" t="s">
        <v>49</v>
      </c>
      <c r="K102" s="6">
        <v>14114.62</v>
      </c>
      <c r="L102">
        <f>MONTH(tblSales3[[#This Row],[Date]])</f>
        <v>3</v>
      </c>
    </row>
    <row r="103" spans="7:12" x14ac:dyDescent="0.25">
      <c r="G103">
        <v>10096</v>
      </c>
      <c r="H103" s="2">
        <v>42070.144965277781</v>
      </c>
      <c r="I103" t="s">
        <v>61</v>
      </c>
      <c r="J103" t="s">
        <v>48</v>
      </c>
      <c r="K103" s="6">
        <v>41457.96</v>
      </c>
      <c r="L103">
        <f>MONTH(tblSales3[[#This Row],[Date]])</f>
        <v>3</v>
      </c>
    </row>
    <row r="104" spans="7:12" x14ac:dyDescent="0.25">
      <c r="G104">
        <v>10097</v>
      </c>
      <c r="H104" s="2">
        <v>42285.280393518522</v>
      </c>
      <c r="I104" t="s">
        <v>29</v>
      </c>
      <c r="J104" t="s">
        <v>109</v>
      </c>
      <c r="K104" s="6">
        <v>42916.27</v>
      </c>
      <c r="L104">
        <f>MONTH(tblSales3[[#This Row],[Date]])</f>
        <v>10</v>
      </c>
    </row>
    <row r="105" spans="7:12" x14ac:dyDescent="0.25">
      <c r="G105">
        <v>10098</v>
      </c>
      <c r="H105" s="2">
        <v>42292.463379629633</v>
      </c>
      <c r="I105" t="s">
        <v>45</v>
      </c>
      <c r="J105" t="s">
        <v>33</v>
      </c>
      <c r="K105" s="6">
        <v>5731.18</v>
      </c>
      <c r="L105">
        <f>MONTH(tblSales3[[#This Row],[Date]])</f>
        <v>10</v>
      </c>
    </row>
    <row r="106" spans="7:12" x14ac:dyDescent="0.25">
      <c r="G106">
        <v>10099</v>
      </c>
      <c r="H106" s="2">
        <v>42252.387615740743</v>
      </c>
      <c r="I106" t="s">
        <v>35</v>
      </c>
      <c r="J106" t="s">
        <v>110</v>
      </c>
      <c r="K106" s="6">
        <v>77525.759999999995</v>
      </c>
      <c r="L106">
        <f>MONTH(tblSales3[[#This Row],[Date]])</f>
        <v>9</v>
      </c>
    </row>
    <row r="107" spans="7:12" x14ac:dyDescent="0.25">
      <c r="G107">
        <v>10100</v>
      </c>
      <c r="H107" s="2">
        <v>42186.050474537034</v>
      </c>
      <c r="I107" t="s">
        <v>40</v>
      </c>
      <c r="J107" t="s">
        <v>111</v>
      </c>
      <c r="K107" s="6">
        <v>21296.95</v>
      </c>
      <c r="L107">
        <f>MONTH(tblSales3[[#This Row],[Date]])</f>
        <v>7</v>
      </c>
    </row>
    <row r="108" spans="7:12" x14ac:dyDescent="0.25">
      <c r="G108">
        <v>10101</v>
      </c>
      <c r="H108" s="2">
        <v>42026.064884259256</v>
      </c>
      <c r="I108" t="s">
        <v>23</v>
      </c>
      <c r="J108" t="s">
        <v>112</v>
      </c>
      <c r="K108" s="6">
        <v>6455.52</v>
      </c>
      <c r="L108">
        <f>MONTH(tblSales3[[#This Row],[Date]])</f>
        <v>1</v>
      </c>
    </row>
    <row r="109" spans="7:12" x14ac:dyDescent="0.25">
      <c r="G109">
        <v>10102</v>
      </c>
      <c r="H109" s="2">
        <v>42187.426099537035</v>
      </c>
      <c r="I109" t="s">
        <v>38</v>
      </c>
      <c r="J109" t="s">
        <v>113</v>
      </c>
      <c r="K109" s="6">
        <v>60870.29</v>
      </c>
      <c r="L109">
        <f>MONTH(tblSales3[[#This Row],[Date]])</f>
        <v>7</v>
      </c>
    </row>
    <row r="110" spans="7:12" x14ac:dyDescent="0.25">
      <c r="G110">
        <v>10103</v>
      </c>
      <c r="H110" s="2">
        <v>42155.008587962962</v>
      </c>
      <c r="I110" t="s">
        <v>5</v>
      </c>
      <c r="J110" t="s">
        <v>114</v>
      </c>
      <c r="K110" s="6">
        <v>75954.39</v>
      </c>
      <c r="L110">
        <f>MONTH(tblSales3[[#This Row],[Date]])</f>
        <v>5</v>
      </c>
    </row>
    <row r="111" spans="7:12" x14ac:dyDescent="0.25">
      <c r="G111">
        <v>10104</v>
      </c>
      <c r="H111" s="2">
        <v>42192.378622685188</v>
      </c>
      <c r="I111" t="s">
        <v>11</v>
      </c>
      <c r="J111" t="s">
        <v>115</v>
      </c>
      <c r="K111" s="6">
        <v>56741.120000000003</v>
      </c>
      <c r="L111">
        <f>MONTH(tblSales3[[#This Row],[Date]])</f>
        <v>7</v>
      </c>
    </row>
    <row r="112" spans="7:12" x14ac:dyDescent="0.25">
      <c r="G112">
        <v>10105</v>
      </c>
      <c r="H112" s="2">
        <v>42282.884259259263</v>
      </c>
      <c r="I112" t="s">
        <v>7</v>
      </c>
      <c r="J112" t="s">
        <v>97</v>
      </c>
      <c r="K112" s="6">
        <v>32078.35</v>
      </c>
      <c r="L112">
        <f>MONTH(tblSales3[[#This Row],[Date]])</f>
        <v>10</v>
      </c>
    </row>
    <row r="113" spans="7:12" x14ac:dyDescent="0.25">
      <c r="G113">
        <v>10106</v>
      </c>
      <c r="H113" s="2">
        <v>42297.378692129627</v>
      </c>
      <c r="I113" t="s">
        <v>52</v>
      </c>
      <c r="J113" t="s">
        <v>63</v>
      </c>
      <c r="K113" s="6">
        <v>93723.8</v>
      </c>
      <c r="L113">
        <f>MONTH(tblSales3[[#This Row],[Date]])</f>
        <v>10</v>
      </c>
    </row>
    <row r="114" spans="7:12" x14ac:dyDescent="0.25">
      <c r="G114">
        <v>10107</v>
      </c>
      <c r="H114" s="2">
        <v>42019.933703703704</v>
      </c>
      <c r="I114" t="s">
        <v>23</v>
      </c>
      <c r="J114" t="s">
        <v>34</v>
      </c>
      <c r="K114" s="6">
        <v>27618.36</v>
      </c>
      <c r="L114">
        <f>MONTH(tblSales3[[#This Row],[Date]])</f>
        <v>1</v>
      </c>
    </row>
    <row r="115" spans="7:12" x14ac:dyDescent="0.25">
      <c r="G115">
        <v>10108</v>
      </c>
      <c r="H115" s="2">
        <v>42025.980162037034</v>
      </c>
      <c r="I115" t="s">
        <v>66</v>
      </c>
      <c r="J115" t="s">
        <v>116</v>
      </c>
      <c r="K115" s="6">
        <v>77281.13</v>
      </c>
      <c r="L115">
        <f>MONTH(tblSales3[[#This Row],[Date]])</f>
        <v>1</v>
      </c>
    </row>
    <row r="116" spans="7:12" x14ac:dyDescent="0.25">
      <c r="G116">
        <v>10109</v>
      </c>
      <c r="H116" s="2">
        <v>42165.922800925924</v>
      </c>
      <c r="I116" t="s">
        <v>23</v>
      </c>
      <c r="J116" t="s">
        <v>72</v>
      </c>
      <c r="K116" s="6">
        <v>17774.830000000002</v>
      </c>
      <c r="L116">
        <f>MONTH(tblSales3[[#This Row],[Date]])</f>
        <v>6</v>
      </c>
    </row>
    <row r="117" spans="7:12" x14ac:dyDescent="0.25">
      <c r="G117">
        <v>10110</v>
      </c>
      <c r="H117" s="2">
        <v>42345.608715277776</v>
      </c>
      <c r="I117" t="s">
        <v>15</v>
      </c>
      <c r="J117" t="s">
        <v>58</v>
      </c>
      <c r="K117" s="6">
        <v>87790.58</v>
      </c>
      <c r="L117">
        <f>MONTH(tblSales3[[#This Row],[Date]])</f>
        <v>12</v>
      </c>
    </row>
    <row r="118" spans="7:12" x14ac:dyDescent="0.25">
      <c r="G118">
        <v>10111</v>
      </c>
      <c r="H118" s="2">
        <v>42365.077175925922</v>
      </c>
      <c r="I118" t="s">
        <v>20</v>
      </c>
      <c r="J118" t="s">
        <v>117</v>
      </c>
      <c r="K118" s="6">
        <v>84385.63</v>
      </c>
      <c r="L118">
        <f>MONTH(tblSales3[[#This Row],[Date]])</f>
        <v>12</v>
      </c>
    </row>
    <row r="119" spans="7:12" x14ac:dyDescent="0.25">
      <c r="G119">
        <v>10112</v>
      </c>
      <c r="H119" s="2">
        <v>42046.952465277776</v>
      </c>
      <c r="I119" t="s">
        <v>15</v>
      </c>
      <c r="J119" t="s">
        <v>118</v>
      </c>
      <c r="K119" s="6">
        <v>28092.37</v>
      </c>
      <c r="L119">
        <f>MONTH(tblSales3[[#This Row],[Date]])</f>
        <v>2</v>
      </c>
    </row>
    <row r="120" spans="7:12" x14ac:dyDescent="0.25">
      <c r="G120">
        <v>10113</v>
      </c>
      <c r="H120" s="2">
        <v>42332.710358796299</v>
      </c>
      <c r="I120" t="s">
        <v>66</v>
      </c>
      <c r="J120" t="s">
        <v>119</v>
      </c>
      <c r="K120" s="6">
        <v>67253.98</v>
      </c>
      <c r="L120">
        <f>MONTH(tblSales3[[#This Row],[Date]])</f>
        <v>11</v>
      </c>
    </row>
    <row r="121" spans="7:12" x14ac:dyDescent="0.25">
      <c r="G121">
        <v>10114</v>
      </c>
      <c r="H121" s="2">
        <v>42037.872615740744</v>
      </c>
      <c r="I121" t="s">
        <v>11</v>
      </c>
      <c r="J121" t="s">
        <v>21</v>
      </c>
      <c r="K121" s="6">
        <v>88290.44</v>
      </c>
      <c r="L121">
        <f>MONTH(tblSales3[[#This Row],[Date]])</f>
        <v>2</v>
      </c>
    </row>
    <row r="122" spans="7:12" x14ac:dyDescent="0.25">
      <c r="G122">
        <v>10115</v>
      </c>
      <c r="H122" s="2">
        <v>42348.927430555559</v>
      </c>
      <c r="I122" t="s">
        <v>29</v>
      </c>
      <c r="J122" t="s">
        <v>78</v>
      </c>
      <c r="K122" s="6">
        <v>55549.87</v>
      </c>
      <c r="L122">
        <f>MONTH(tblSales3[[#This Row],[Date]])</f>
        <v>12</v>
      </c>
    </row>
    <row r="123" spans="7:12" x14ac:dyDescent="0.25">
      <c r="G123">
        <v>10116</v>
      </c>
      <c r="H123" s="2">
        <v>42206.706377314818</v>
      </c>
      <c r="I123" t="s">
        <v>61</v>
      </c>
      <c r="J123" t="s">
        <v>120</v>
      </c>
      <c r="K123" s="6">
        <v>18071.060000000001</v>
      </c>
      <c r="L123">
        <f>MONTH(tblSales3[[#This Row],[Date]])</f>
        <v>7</v>
      </c>
    </row>
    <row r="124" spans="7:12" x14ac:dyDescent="0.25">
      <c r="G124">
        <v>10117</v>
      </c>
      <c r="H124" s="2">
        <v>42233.145324074074</v>
      </c>
      <c r="I124" t="s">
        <v>17</v>
      </c>
      <c r="J124" t="s">
        <v>121</v>
      </c>
      <c r="K124" s="6">
        <v>65069.68</v>
      </c>
      <c r="L124">
        <f>MONTH(tblSales3[[#This Row],[Date]])</f>
        <v>8</v>
      </c>
    </row>
    <row r="125" spans="7:12" x14ac:dyDescent="0.25">
      <c r="G125">
        <v>10118</v>
      </c>
      <c r="H125" s="2">
        <v>42227.479641203703</v>
      </c>
      <c r="I125" t="s">
        <v>29</v>
      </c>
      <c r="J125" t="s">
        <v>122</v>
      </c>
      <c r="K125" s="6">
        <v>70585.06</v>
      </c>
      <c r="L125">
        <f>MONTH(tblSales3[[#This Row],[Date]])</f>
        <v>8</v>
      </c>
    </row>
    <row r="126" spans="7:12" x14ac:dyDescent="0.25">
      <c r="G126">
        <v>10119</v>
      </c>
      <c r="H126" s="2">
        <v>42326.942256944443</v>
      </c>
      <c r="I126" t="s">
        <v>11</v>
      </c>
      <c r="J126" t="s">
        <v>123</v>
      </c>
      <c r="K126" s="6">
        <v>75965.960000000006</v>
      </c>
      <c r="L126">
        <f>MONTH(tblSales3[[#This Row],[Date]])</f>
        <v>11</v>
      </c>
    </row>
    <row r="127" spans="7:12" x14ac:dyDescent="0.25">
      <c r="G127">
        <v>10120</v>
      </c>
      <c r="H127" s="2">
        <v>42144.780810185184</v>
      </c>
      <c r="I127" t="s">
        <v>52</v>
      </c>
      <c r="J127" t="s">
        <v>124</v>
      </c>
      <c r="K127" s="6">
        <v>36787.279999999999</v>
      </c>
      <c r="L127">
        <f>MONTH(tblSales3[[#This Row],[Date]])</f>
        <v>5</v>
      </c>
    </row>
    <row r="128" spans="7:12" x14ac:dyDescent="0.25">
      <c r="G128">
        <v>10121</v>
      </c>
      <c r="H128" s="2">
        <v>42323.21603009259</v>
      </c>
      <c r="I128" t="s">
        <v>45</v>
      </c>
      <c r="J128" t="s">
        <v>125</v>
      </c>
      <c r="K128" s="6">
        <v>44903.63</v>
      </c>
      <c r="L128">
        <f>MONTH(tblSales3[[#This Row],[Date]])</f>
        <v>11</v>
      </c>
    </row>
    <row r="129" spans="7:12" x14ac:dyDescent="0.25">
      <c r="G129">
        <v>10122</v>
      </c>
      <c r="H129" s="2">
        <v>42128.832083333335</v>
      </c>
      <c r="I129" t="s">
        <v>52</v>
      </c>
      <c r="J129" t="s">
        <v>126</v>
      </c>
      <c r="K129" s="6">
        <v>24909.38</v>
      </c>
      <c r="L129">
        <f>MONTH(tblSales3[[#This Row],[Date]])</f>
        <v>5</v>
      </c>
    </row>
    <row r="130" spans="7:12" x14ac:dyDescent="0.25">
      <c r="G130">
        <v>10123</v>
      </c>
      <c r="H130" s="2">
        <v>42006.784166666665</v>
      </c>
      <c r="I130" t="s">
        <v>5</v>
      </c>
      <c r="J130" t="s">
        <v>127</v>
      </c>
      <c r="K130" s="6">
        <v>97097.4</v>
      </c>
      <c r="L130">
        <f>MONTH(tblSales3[[#This Row],[Date]])</f>
        <v>1</v>
      </c>
    </row>
    <row r="131" spans="7:12" x14ac:dyDescent="0.25">
      <c r="G131">
        <v>10124</v>
      </c>
      <c r="H131" s="2">
        <v>42129.010995370372</v>
      </c>
      <c r="I131" t="s">
        <v>38</v>
      </c>
      <c r="J131" t="s">
        <v>128</v>
      </c>
      <c r="K131" s="6">
        <v>93374.36</v>
      </c>
      <c r="L131">
        <f>MONTH(tblSales3[[#This Row],[Date]])</f>
        <v>5</v>
      </c>
    </row>
    <row r="132" spans="7:12" x14ac:dyDescent="0.25">
      <c r="G132">
        <v>10125</v>
      </c>
      <c r="H132" s="2">
        <v>42290.804155092592</v>
      </c>
      <c r="I132" t="s">
        <v>9</v>
      </c>
      <c r="J132" t="s">
        <v>129</v>
      </c>
      <c r="K132" s="6">
        <v>19257.3</v>
      </c>
      <c r="L132">
        <f>MONTH(tblSales3[[#This Row],[Date]])</f>
        <v>10</v>
      </c>
    </row>
    <row r="133" spans="7:12" x14ac:dyDescent="0.25">
      <c r="G133">
        <v>10126</v>
      </c>
      <c r="H133" s="2">
        <v>42276.449837962966</v>
      </c>
      <c r="I133" t="s">
        <v>9</v>
      </c>
      <c r="J133" t="s">
        <v>130</v>
      </c>
      <c r="K133" s="6">
        <v>94083.75</v>
      </c>
      <c r="L133">
        <f>MONTH(tblSales3[[#This Row],[Date]])</f>
        <v>9</v>
      </c>
    </row>
    <row r="134" spans="7:12" x14ac:dyDescent="0.25">
      <c r="G134">
        <v>10127</v>
      </c>
      <c r="H134" s="2">
        <v>42339.974895833337</v>
      </c>
      <c r="I134" t="s">
        <v>45</v>
      </c>
      <c r="J134" t="s">
        <v>131</v>
      </c>
      <c r="K134" s="6">
        <v>44405.43</v>
      </c>
      <c r="L134">
        <f>MONTH(tblSales3[[#This Row],[Date]])</f>
        <v>12</v>
      </c>
    </row>
    <row r="135" spans="7:12" x14ac:dyDescent="0.25">
      <c r="G135">
        <v>10128</v>
      </c>
      <c r="H135" s="2">
        <v>42145.642256944448</v>
      </c>
      <c r="I135" t="s">
        <v>45</v>
      </c>
      <c r="J135" t="s">
        <v>132</v>
      </c>
      <c r="K135" s="6">
        <v>98992.86</v>
      </c>
      <c r="L135">
        <f>MONTH(tblSales3[[#This Row],[Date]])</f>
        <v>5</v>
      </c>
    </row>
    <row r="136" spans="7:12" x14ac:dyDescent="0.25">
      <c r="G136">
        <v>10129</v>
      </c>
      <c r="H136" s="2">
        <v>42056.562337962961</v>
      </c>
      <c r="I136" t="s">
        <v>17</v>
      </c>
      <c r="J136" t="s">
        <v>14</v>
      </c>
      <c r="K136" s="6">
        <v>60433.2</v>
      </c>
      <c r="L136">
        <f>MONTH(tblSales3[[#This Row],[Date]])</f>
        <v>2</v>
      </c>
    </row>
    <row r="137" spans="7:12" x14ac:dyDescent="0.25">
      <c r="G137">
        <v>10130</v>
      </c>
      <c r="H137" s="2">
        <v>42284.983263888891</v>
      </c>
      <c r="I137" t="s">
        <v>35</v>
      </c>
      <c r="J137" t="s">
        <v>133</v>
      </c>
      <c r="K137" s="6">
        <v>18503.77</v>
      </c>
      <c r="L137">
        <f>MONTH(tblSales3[[#This Row],[Date]])</f>
        <v>10</v>
      </c>
    </row>
    <row r="138" spans="7:12" x14ac:dyDescent="0.25">
      <c r="G138">
        <v>10131</v>
      </c>
      <c r="H138" s="2">
        <v>42039.070706018516</v>
      </c>
      <c r="I138" t="s">
        <v>35</v>
      </c>
      <c r="J138" t="s">
        <v>134</v>
      </c>
      <c r="K138" s="6">
        <v>15500.92</v>
      </c>
      <c r="L138">
        <f>MONTH(tblSales3[[#This Row],[Date]])</f>
        <v>2</v>
      </c>
    </row>
    <row r="139" spans="7:12" x14ac:dyDescent="0.25">
      <c r="G139">
        <v>10132</v>
      </c>
      <c r="H139" s="2">
        <v>42358.32644675926</v>
      </c>
      <c r="I139" t="s">
        <v>61</v>
      </c>
      <c r="J139" t="s">
        <v>46</v>
      </c>
      <c r="K139" s="6">
        <v>52100.83</v>
      </c>
      <c r="L139">
        <f>MONTH(tblSales3[[#This Row],[Date]])</f>
        <v>12</v>
      </c>
    </row>
    <row r="140" spans="7:12" x14ac:dyDescent="0.25">
      <c r="G140">
        <v>10133</v>
      </c>
      <c r="H140" s="2">
        <v>42062.985335648147</v>
      </c>
      <c r="I140" t="s">
        <v>61</v>
      </c>
      <c r="J140" t="s">
        <v>94</v>
      </c>
      <c r="K140" s="6">
        <v>90530.6</v>
      </c>
      <c r="L140">
        <f>MONTH(tblSales3[[#This Row],[Date]])</f>
        <v>2</v>
      </c>
    </row>
    <row r="141" spans="7:12" x14ac:dyDescent="0.25">
      <c r="G141">
        <v>10134</v>
      </c>
      <c r="H141" s="2">
        <v>42141.296354166669</v>
      </c>
      <c r="I141" t="s">
        <v>52</v>
      </c>
      <c r="J141" t="s">
        <v>135</v>
      </c>
      <c r="K141" s="6">
        <v>21605.24</v>
      </c>
      <c r="L141">
        <f>MONTH(tblSales3[[#This Row],[Date]])</f>
        <v>5</v>
      </c>
    </row>
    <row r="142" spans="7:12" x14ac:dyDescent="0.25">
      <c r="G142">
        <v>10135</v>
      </c>
      <c r="H142" s="2">
        <v>42087.552048611113</v>
      </c>
      <c r="I142" t="s">
        <v>26</v>
      </c>
      <c r="J142" t="s">
        <v>80</v>
      </c>
      <c r="K142" s="6">
        <v>14274.37</v>
      </c>
      <c r="L142">
        <f>MONTH(tblSales3[[#This Row],[Date]])</f>
        <v>3</v>
      </c>
    </row>
    <row r="143" spans="7:12" x14ac:dyDescent="0.25">
      <c r="G143">
        <v>10136</v>
      </c>
      <c r="H143" s="2">
        <v>42037.802083333336</v>
      </c>
      <c r="I143" t="s">
        <v>66</v>
      </c>
      <c r="J143" t="s">
        <v>136</v>
      </c>
      <c r="K143" s="6">
        <v>79283.81</v>
      </c>
      <c r="L143">
        <f>MONTH(tblSales3[[#This Row],[Date]])</f>
        <v>2</v>
      </c>
    </row>
    <row r="144" spans="7:12" x14ac:dyDescent="0.25">
      <c r="G144">
        <v>10137</v>
      </c>
      <c r="H144" s="2">
        <v>42208.430763888886</v>
      </c>
      <c r="I144" t="s">
        <v>7</v>
      </c>
      <c r="J144" t="s">
        <v>8</v>
      </c>
      <c r="K144" s="6">
        <v>45767.38</v>
      </c>
      <c r="L144">
        <f>MONTH(tblSales3[[#This Row],[Date]])</f>
        <v>7</v>
      </c>
    </row>
    <row r="145" spans="7:12" x14ac:dyDescent="0.25">
      <c r="G145">
        <v>10138</v>
      </c>
      <c r="H145" s="2">
        <v>42146.975810185184</v>
      </c>
      <c r="I145" t="s">
        <v>66</v>
      </c>
      <c r="J145" t="s">
        <v>137</v>
      </c>
      <c r="K145" s="6">
        <v>82266.559999999998</v>
      </c>
      <c r="L145">
        <f>MONTH(tblSales3[[#This Row],[Date]])</f>
        <v>5</v>
      </c>
    </row>
    <row r="146" spans="7:12" x14ac:dyDescent="0.25">
      <c r="G146">
        <v>10139</v>
      </c>
      <c r="H146" s="2">
        <v>42069.499641203707</v>
      </c>
      <c r="I146" t="s">
        <v>35</v>
      </c>
      <c r="J146" t="s">
        <v>138</v>
      </c>
      <c r="K146" s="6">
        <v>80637.320000000007</v>
      </c>
      <c r="L146">
        <f>MONTH(tblSales3[[#This Row],[Date]])</f>
        <v>3</v>
      </c>
    </row>
    <row r="147" spans="7:12" x14ac:dyDescent="0.25">
      <c r="G147">
        <v>10140</v>
      </c>
      <c r="H147" s="2">
        <v>42117.169525462959</v>
      </c>
      <c r="I147" t="s">
        <v>5</v>
      </c>
      <c r="J147" t="s">
        <v>139</v>
      </c>
      <c r="K147" s="6">
        <v>40468.44</v>
      </c>
      <c r="L147">
        <f>MONTH(tblSales3[[#This Row],[Date]])</f>
        <v>4</v>
      </c>
    </row>
    <row r="148" spans="7:12" x14ac:dyDescent="0.25">
      <c r="G148">
        <v>10141</v>
      </c>
      <c r="H148" s="2">
        <v>42107.288773148146</v>
      </c>
      <c r="I148" t="s">
        <v>61</v>
      </c>
      <c r="J148" t="s">
        <v>140</v>
      </c>
      <c r="K148" s="6">
        <v>91562.54</v>
      </c>
      <c r="L148">
        <f>MONTH(tblSales3[[#This Row],[Date]])</f>
        <v>4</v>
      </c>
    </row>
    <row r="149" spans="7:12" x14ac:dyDescent="0.25">
      <c r="G149">
        <v>10142</v>
      </c>
      <c r="H149" s="2">
        <v>42028.034189814818</v>
      </c>
      <c r="I149" t="s">
        <v>26</v>
      </c>
      <c r="J149" t="s">
        <v>138</v>
      </c>
      <c r="K149" s="6">
        <v>82688.86</v>
      </c>
      <c r="L149">
        <f>MONTH(tblSales3[[#This Row],[Date]])</f>
        <v>1</v>
      </c>
    </row>
    <row r="150" spans="7:12" x14ac:dyDescent="0.25">
      <c r="G150">
        <v>10143</v>
      </c>
      <c r="H150" s="2">
        <v>42136.310787037037</v>
      </c>
      <c r="I150" t="s">
        <v>61</v>
      </c>
      <c r="J150" t="s">
        <v>141</v>
      </c>
      <c r="K150" s="6">
        <v>43881.33</v>
      </c>
      <c r="L150">
        <f>MONTH(tblSales3[[#This Row],[Date]])</f>
        <v>5</v>
      </c>
    </row>
    <row r="151" spans="7:12" x14ac:dyDescent="0.25">
      <c r="G151">
        <v>10144</v>
      </c>
      <c r="H151" s="2">
        <v>42054.364849537036</v>
      </c>
      <c r="I151" t="s">
        <v>52</v>
      </c>
      <c r="J151" t="s">
        <v>10</v>
      </c>
      <c r="K151" s="6">
        <v>59810.34</v>
      </c>
      <c r="L151">
        <f>MONTH(tblSales3[[#This Row],[Date]])</f>
        <v>2</v>
      </c>
    </row>
    <row r="152" spans="7:12" x14ac:dyDescent="0.25">
      <c r="G152">
        <v>10145</v>
      </c>
      <c r="H152" s="2">
        <v>42271.113449074073</v>
      </c>
      <c r="I152" t="s">
        <v>26</v>
      </c>
      <c r="J152" t="s">
        <v>142</v>
      </c>
      <c r="K152" s="6">
        <v>26638.85</v>
      </c>
      <c r="L152">
        <f>MONTH(tblSales3[[#This Row],[Date]])</f>
        <v>9</v>
      </c>
    </row>
    <row r="153" spans="7:12" x14ac:dyDescent="0.25">
      <c r="G153">
        <v>10146</v>
      </c>
      <c r="H153" s="2">
        <v>42067.472546296296</v>
      </c>
      <c r="I153" t="s">
        <v>66</v>
      </c>
      <c r="J153" t="s">
        <v>143</v>
      </c>
      <c r="K153" s="6">
        <v>81927.45</v>
      </c>
      <c r="L153">
        <f>MONTH(tblSales3[[#This Row],[Date]])</f>
        <v>3</v>
      </c>
    </row>
    <row r="154" spans="7:12" x14ac:dyDescent="0.25">
      <c r="G154">
        <v>10147</v>
      </c>
      <c r="H154" s="2">
        <v>42017.940694444442</v>
      </c>
      <c r="I154" t="s">
        <v>35</v>
      </c>
      <c r="J154" t="s">
        <v>100</v>
      </c>
      <c r="K154" s="6">
        <v>92259.1</v>
      </c>
      <c r="L154">
        <f>MONTH(tblSales3[[#This Row],[Date]])</f>
        <v>1</v>
      </c>
    </row>
    <row r="155" spans="7:12" x14ac:dyDescent="0.25">
      <c r="G155">
        <v>10148</v>
      </c>
      <c r="H155" s="2">
        <v>42130.316550925927</v>
      </c>
      <c r="I155" t="s">
        <v>38</v>
      </c>
      <c r="J155" t="s">
        <v>144</v>
      </c>
      <c r="K155" s="6">
        <v>23598.65</v>
      </c>
      <c r="L155">
        <f>MONTH(tblSales3[[#This Row],[Date]])</f>
        <v>5</v>
      </c>
    </row>
    <row r="156" spans="7:12" x14ac:dyDescent="0.25">
      <c r="G156">
        <v>10149</v>
      </c>
      <c r="H156" s="2">
        <v>42351.664918981478</v>
      </c>
      <c r="I156" t="s">
        <v>26</v>
      </c>
      <c r="J156" t="s">
        <v>74</v>
      </c>
      <c r="K156" s="6">
        <v>88795.14</v>
      </c>
      <c r="L156">
        <f>MONTH(tblSales3[[#This Row],[Date]])</f>
        <v>12</v>
      </c>
    </row>
    <row r="157" spans="7:12" x14ac:dyDescent="0.25">
      <c r="G157">
        <v>10150</v>
      </c>
      <c r="H157" s="2">
        <v>42162.050925925927</v>
      </c>
      <c r="I157" t="s">
        <v>7</v>
      </c>
      <c r="J157" t="s">
        <v>145</v>
      </c>
      <c r="K157" s="6">
        <v>66867.55</v>
      </c>
      <c r="L157">
        <f>MONTH(tblSales3[[#This Row],[Date]])</f>
        <v>6</v>
      </c>
    </row>
    <row r="158" spans="7:12" x14ac:dyDescent="0.25">
      <c r="G158">
        <v>10151</v>
      </c>
      <c r="H158" s="2">
        <v>42137.294282407405</v>
      </c>
      <c r="I158" t="s">
        <v>29</v>
      </c>
      <c r="J158" t="s">
        <v>8</v>
      </c>
      <c r="K158" s="6">
        <v>57099.57</v>
      </c>
      <c r="L158">
        <f>MONTH(tblSales3[[#This Row],[Date]])</f>
        <v>5</v>
      </c>
    </row>
    <row r="159" spans="7:12" x14ac:dyDescent="0.25">
      <c r="G159">
        <v>10152</v>
      </c>
      <c r="H159" s="2">
        <v>42291.441041666665</v>
      </c>
      <c r="I159" t="s">
        <v>9</v>
      </c>
      <c r="J159" t="s">
        <v>33</v>
      </c>
      <c r="K159" s="6">
        <v>79702.2</v>
      </c>
      <c r="L159">
        <f>MONTH(tblSales3[[#This Row],[Date]])</f>
        <v>10</v>
      </c>
    </row>
    <row r="160" spans="7:12" x14ac:dyDescent="0.25">
      <c r="G160">
        <v>10153</v>
      </c>
      <c r="H160" s="2">
        <v>42158.099675925929</v>
      </c>
      <c r="I160" t="s">
        <v>45</v>
      </c>
      <c r="J160" t="s">
        <v>146</v>
      </c>
      <c r="K160" s="6">
        <v>44719.88</v>
      </c>
      <c r="L160">
        <f>MONTH(tblSales3[[#This Row],[Date]])</f>
        <v>6</v>
      </c>
    </row>
    <row r="161" spans="7:12" x14ac:dyDescent="0.25">
      <c r="G161">
        <v>10154</v>
      </c>
      <c r="H161" s="2">
        <v>42321.933981481481</v>
      </c>
      <c r="I161" t="s">
        <v>13</v>
      </c>
      <c r="J161" t="s">
        <v>138</v>
      </c>
      <c r="K161" s="6">
        <v>71377.55</v>
      </c>
      <c r="L161">
        <f>MONTH(tblSales3[[#This Row],[Date]])</f>
        <v>11</v>
      </c>
    </row>
    <row r="162" spans="7:12" x14ac:dyDescent="0.25">
      <c r="G162">
        <v>10155</v>
      </c>
      <c r="H162" s="2">
        <v>42044.270624999997</v>
      </c>
      <c r="I162" t="s">
        <v>35</v>
      </c>
      <c r="J162" t="s">
        <v>147</v>
      </c>
      <c r="K162" s="6">
        <v>46925.72</v>
      </c>
      <c r="L162">
        <f>MONTH(tblSales3[[#This Row],[Date]])</f>
        <v>2</v>
      </c>
    </row>
    <row r="163" spans="7:12" x14ac:dyDescent="0.25">
      <c r="G163">
        <v>10156</v>
      </c>
      <c r="H163" s="2">
        <v>42090.084305555552</v>
      </c>
      <c r="I163" t="s">
        <v>23</v>
      </c>
      <c r="J163" t="s">
        <v>148</v>
      </c>
      <c r="K163" s="6">
        <v>73189.399999999994</v>
      </c>
      <c r="L163">
        <f>MONTH(tblSales3[[#This Row],[Date]])</f>
        <v>3</v>
      </c>
    </row>
    <row r="164" spans="7:12" x14ac:dyDescent="0.25">
      <c r="G164">
        <v>10157</v>
      </c>
      <c r="H164" s="2">
        <v>42351.063449074078</v>
      </c>
      <c r="I164" t="s">
        <v>9</v>
      </c>
      <c r="J164" t="s">
        <v>149</v>
      </c>
      <c r="K164" s="6">
        <v>99574.98</v>
      </c>
      <c r="L164">
        <f>MONTH(tblSales3[[#This Row],[Date]])</f>
        <v>12</v>
      </c>
    </row>
    <row r="165" spans="7:12" x14ac:dyDescent="0.25">
      <c r="G165">
        <v>10158</v>
      </c>
      <c r="H165" s="2">
        <v>42361.803738425922</v>
      </c>
      <c r="I165" t="s">
        <v>5</v>
      </c>
      <c r="J165" t="s">
        <v>150</v>
      </c>
      <c r="K165" s="6">
        <v>87402.01</v>
      </c>
      <c r="L165">
        <f>MONTH(tblSales3[[#This Row],[Date]])</f>
        <v>12</v>
      </c>
    </row>
    <row r="166" spans="7:12" x14ac:dyDescent="0.25">
      <c r="G166">
        <v>10159</v>
      </c>
      <c r="H166" s="2">
        <v>42339.435486111113</v>
      </c>
      <c r="I166" t="s">
        <v>26</v>
      </c>
      <c r="J166" t="s">
        <v>124</v>
      </c>
      <c r="K166" s="6">
        <v>19841.189999999999</v>
      </c>
      <c r="L166">
        <f>MONTH(tblSales3[[#This Row],[Date]])</f>
        <v>12</v>
      </c>
    </row>
    <row r="167" spans="7:12" x14ac:dyDescent="0.25">
      <c r="G167">
        <v>10160</v>
      </c>
      <c r="H167" s="2">
        <v>42277.457557870373</v>
      </c>
      <c r="I167" t="s">
        <v>26</v>
      </c>
      <c r="J167" t="s">
        <v>133</v>
      </c>
      <c r="K167" s="6">
        <v>4609.13</v>
      </c>
      <c r="L167">
        <f>MONTH(tblSales3[[#This Row],[Date]])</f>
        <v>9</v>
      </c>
    </row>
    <row r="168" spans="7:12" x14ac:dyDescent="0.25">
      <c r="G168">
        <v>10161</v>
      </c>
      <c r="H168" s="2">
        <v>42179.616527777776</v>
      </c>
      <c r="I168" t="s">
        <v>29</v>
      </c>
      <c r="J168" t="s">
        <v>73</v>
      </c>
      <c r="K168" s="6">
        <v>78992.45</v>
      </c>
      <c r="L168">
        <f>MONTH(tblSales3[[#This Row],[Date]])</f>
        <v>6</v>
      </c>
    </row>
    <row r="169" spans="7:12" x14ac:dyDescent="0.25">
      <c r="G169">
        <v>10162</v>
      </c>
      <c r="H169" s="2">
        <v>42274.562222222223</v>
      </c>
      <c r="I169" t="s">
        <v>52</v>
      </c>
      <c r="J169" t="s">
        <v>69</v>
      </c>
      <c r="K169" s="6">
        <v>18867.919999999998</v>
      </c>
      <c r="L169">
        <f>MONTH(tblSales3[[#This Row],[Date]])</f>
        <v>9</v>
      </c>
    </row>
    <row r="170" spans="7:12" x14ac:dyDescent="0.25">
      <c r="G170">
        <v>10163</v>
      </c>
      <c r="H170" s="2">
        <v>42277.311550925922</v>
      </c>
      <c r="I170" t="s">
        <v>38</v>
      </c>
      <c r="J170" t="s">
        <v>34</v>
      </c>
      <c r="K170" s="6">
        <v>89616.8</v>
      </c>
      <c r="L170">
        <f>MONTH(tblSales3[[#This Row],[Date]])</f>
        <v>9</v>
      </c>
    </row>
    <row r="171" spans="7:12" x14ac:dyDescent="0.25">
      <c r="G171">
        <v>10164</v>
      </c>
      <c r="H171" s="2">
        <v>42324.313935185186</v>
      </c>
      <c r="I171" t="s">
        <v>9</v>
      </c>
      <c r="J171" t="s">
        <v>151</v>
      </c>
      <c r="K171" s="6">
        <v>98745</v>
      </c>
      <c r="L171">
        <f>MONTH(tblSales3[[#This Row],[Date]])</f>
        <v>11</v>
      </c>
    </row>
    <row r="172" spans="7:12" x14ac:dyDescent="0.25">
      <c r="G172">
        <v>10165</v>
      </c>
      <c r="H172" s="2">
        <v>42111.629131944443</v>
      </c>
      <c r="I172" t="s">
        <v>20</v>
      </c>
      <c r="J172" t="s">
        <v>152</v>
      </c>
      <c r="K172" s="6">
        <v>87702.65</v>
      </c>
      <c r="L172">
        <f>MONTH(tblSales3[[#This Row],[Date]])</f>
        <v>4</v>
      </c>
    </row>
    <row r="173" spans="7:12" x14ac:dyDescent="0.25">
      <c r="G173">
        <v>10166</v>
      </c>
      <c r="H173" s="2">
        <v>42014.671851851854</v>
      </c>
      <c r="I173" t="s">
        <v>15</v>
      </c>
      <c r="J173" t="s">
        <v>153</v>
      </c>
      <c r="K173" s="6">
        <v>9953.73</v>
      </c>
      <c r="L173">
        <f>MONTH(tblSales3[[#This Row],[Date]])</f>
        <v>1</v>
      </c>
    </row>
    <row r="174" spans="7:12" x14ac:dyDescent="0.25">
      <c r="G174">
        <v>10167</v>
      </c>
      <c r="H174" s="2">
        <v>42309.72383101852</v>
      </c>
      <c r="I174" t="s">
        <v>7</v>
      </c>
      <c r="J174" t="s">
        <v>12</v>
      </c>
      <c r="K174" s="6">
        <v>34394.47</v>
      </c>
      <c r="L174">
        <f>MONTH(tblSales3[[#This Row],[Date]])</f>
        <v>11</v>
      </c>
    </row>
    <row r="175" spans="7:12" x14ac:dyDescent="0.25">
      <c r="G175">
        <v>10168</v>
      </c>
      <c r="H175" s="2">
        <v>42278.423321759263</v>
      </c>
      <c r="I175" t="s">
        <v>7</v>
      </c>
      <c r="J175" t="s">
        <v>67</v>
      </c>
      <c r="K175" s="6">
        <v>44224.53</v>
      </c>
      <c r="L175">
        <f>MONTH(tblSales3[[#This Row],[Date]])</f>
        <v>10</v>
      </c>
    </row>
    <row r="176" spans="7:12" x14ac:dyDescent="0.25">
      <c r="G176">
        <v>10169</v>
      </c>
      <c r="H176" s="2">
        <v>42053.289826388886</v>
      </c>
      <c r="I176" t="s">
        <v>29</v>
      </c>
      <c r="J176" t="s">
        <v>65</v>
      </c>
      <c r="K176" s="6">
        <v>13227.97</v>
      </c>
      <c r="L176">
        <f>MONTH(tblSales3[[#This Row],[Date]])</f>
        <v>2</v>
      </c>
    </row>
    <row r="177" spans="7:12" x14ac:dyDescent="0.25">
      <c r="G177">
        <v>10170</v>
      </c>
      <c r="H177" s="2">
        <v>42205.134687500002</v>
      </c>
      <c r="I177" t="s">
        <v>13</v>
      </c>
      <c r="J177" t="s">
        <v>24</v>
      </c>
      <c r="K177" s="6">
        <v>3653.83</v>
      </c>
      <c r="L177">
        <f>MONTH(tblSales3[[#This Row],[Date]])</f>
        <v>7</v>
      </c>
    </row>
    <row r="178" spans="7:12" x14ac:dyDescent="0.25">
      <c r="G178">
        <v>10171</v>
      </c>
      <c r="H178" s="2">
        <v>42235.853136574071</v>
      </c>
      <c r="I178" t="s">
        <v>20</v>
      </c>
      <c r="J178" t="s">
        <v>154</v>
      </c>
      <c r="K178" s="6">
        <v>98239.09</v>
      </c>
      <c r="L178">
        <f>MONTH(tblSales3[[#This Row],[Date]])</f>
        <v>8</v>
      </c>
    </row>
    <row r="179" spans="7:12" x14ac:dyDescent="0.25">
      <c r="G179">
        <v>10172</v>
      </c>
      <c r="H179" s="2">
        <v>42168.68167824074</v>
      </c>
      <c r="I179" t="s">
        <v>5</v>
      </c>
      <c r="J179" t="s">
        <v>155</v>
      </c>
      <c r="K179" s="6">
        <v>28037.18</v>
      </c>
      <c r="L179">
        <f>MONTH(tblSales3[[#This Row],[Date]])</f>
        <v>6</v>
      </c>
    </row>
    <row r="180" spans="7:12" x14ac:dyDescent="0.25">
      <c r="G180">
        <v>10173</v>
      </c>
      <c r="H180" s="2">
        <v>42171.761307870373</v>
      </c>
      <c r="I180" t="s">
        <v>5</v>
      </c>
      <c r="J180" t="s">
        <v>80</v>
      </c>
      <c r="K180" s="6">
        <v>88155.96</v>
      </c>
      <c r="L180">
        <f>MONTH(tblSales3[[#This Row],[Date]])</f>
        <v>6</v>
      </c>
    </row>
    <row r="181" spans="7:12" x14ac:dyDescent="0.25">
      <c r="G181">
        <v>10174</v>
      </c>
      <c r="H181" s="2">
        <v>42256.295613425929</v>
      </c>
      <c r="I181" t="s">
        <v>29</v>
      </c>
      <c r="J181" t="s">
        <v>115</v>
      </c>
      <c r="K181" s="6">
        <v>57506.07</v>
      </c>
      <c r="L181">
        <f>MONTH(tblSales3[[#This Row],[Date]])</f>
        <v>9</v>
      </c>
    </row>
    <row r="182" spans="7:12" x14ac:dyDescent="0.25">
      <c r="G182">
        <v>10175</v>
      </c>
      <c r="H182" s="2">
        <v>42012.030844907407</v>
      </c>
      <c r="I182" t="s">
        <v>45</v>
      </c>
      <c r="J182" t="s">
        <v>156</v>
      </c>
      <c r="K182" s="6">
        <v>78980.649999999994</v>
      </c>
      <c r="L182">
        <f>MONTH(tblSales3[[#This Row],[Date]])</f>
        <v>1</v>
      </c>
    </row>
    <row r="183" spans="7:12" x14ac:dyDescent="0.25">
      <c r="G183">
        <v>10176</v>
      </c>
      <c r="H183" s="2">
        <v>42364.742118055554</v>
      </c>
      <c r="I183" t="s">
        <v>26</v>
      </c>
      <c r="J183" t="s">
        <v>157</v>
      </c>
      <c r="K183" s="6">
        <v>86106.63</v>
      </c>
      <c r="L183">
        <f>MONTH(tblSales3[[#This Row],[Date]])</f>
        <v>12</v>
      </c>
    </row>
    <row r="184" spans="7:12" x14ac:dyDescent="0.25">
      <c r="G184">
        <v>10177</v>
      </c>
      <c r="H184" s="2">
        <v>42357.362083333333</v>
      </c>
      <c r="I184" t="s">
        <v>20</v>
      </c>
      <c r="J184" t="s">
        <v>158</v>
      </c>
      <c r="K184" s="6">
        <v>73090.58</v>
      </c>
      <c r="L184">
        <f>MONTH(tblSales3[[#This Row],[Date]])</f>
        <v>12</v>
      </c>
    </row>
    <row r="185" spans="7:12" x14ac:dyDescent="0.25">
      <c r="G185">
        <v>10178</v>
      </c>
      <c r="H185" s="2">
        <v>42123.773877314816</v>
      </c>
      <c r="I185" t="s">
        <v>40</v>
      </c>
      <c r="J185" t="s">
        <v>159</v>
      </c>
      <c r="K185" s="6">
        <v>40496.089999999997</v>
      </c>
      <c r="L185">
        <f>MONTH(tblSales3[[#This Row],[Date]])</f>
        <v>4</v>
      </c>
    </row>
    <row r="186" spans="7:12" x14ac:dyDescent="0.25">
      <c r="G186">
        <v>10179</v>
      </c>
      <c r="H186" s="2">
        <v>42083.867523148147</v>
      </c>
      <c r="I186" t="s">
        <v>23</v>
      </c>
      <c r="J186" t="s">
        <v>160</v>
      </c>
      <c r="K186" s="6">
        <v>95430.8</v>
      </c>
      <c r="L186">
        <f>MONTH(tblSales3[[#This Row],[Date]])</f>
        <v>3</v>
      </c>
    </row>
    <row r="187" spans="7:12" x14ac:dyDescent="0.25">
      <c r="G187">
        <v>10180</v>
      </c>
      <c r="H187" s="2">
        <v>42063.014884259261</v>
      </c>
      <c r="I187" t="s">
        <v>29</v>
      </c>
      <c r="J187" t="s">
        <v>161</v>
      </c>
      <c r="K187" s="6">
        <v>32740.46</v>
      </c>
      <c r="L187">
        <f>MONTH(tblSales3[[#This Row],[Date]])</f>
        <v>2</v>
      </c>
    </row>
    <row r="188" spans="7:12" x14ac:dyDescent="0.25">
      <c r="G188">
        <v>10181</v>
      </c>
      <c r="H188" s="2">
        <v>42207.56113425926</v>
      </c>
      <c r="I188" t="s">
        <v>11</v>
      </c>
      <c r="J188" t="s">
        <v>162</v>
      </c>
      <c r="K188" s="6">
        <v>69232.63</v>
      </c>
      <c r="L188">
        <f>MONTH(tblSales3[[#This Row],[Date]])</f>
        <v>7</v>
      </c>
    </row>
    <row r="189" spans="7:12" x14ac:dyDescent="0.25">
      <c r="G189">
        <v>10182</v>
      </c>
      <c r="H189" s="2">
        <v>42322.786574074074</v>
      </c>
      <c r="I189" t="s">
        <v>23</v>
      </c>
      <c r="J189" t="s">
        <v>103</v>
      </c>
      <c r="K189" s="6">
        <v>6833.71</v>
      </c>
      <c r="L189">
        <f>MONTH(tblSales3[[#This Row],[Date]])</f>
        <v>11</v>
      </c>
    </row>
    <row r="190" spans="7:12" x14ac:dyDescent="0.25">
      <c r="G190">
        <v>10183</v>
      </c>
      <c r="H190" s="2">
        <v>42160.836041666669</v>
      </c>
      <c r="I190" t="s">
        <v>5</v>
      </c>
      <c r="J190" t="s">
        <v>163</v>
      </c>
      <c r="K190" s="6">
        <v>99604.64</v>
      </c>
      <c r="L190">
        <f>MONTH(tblSales3[[#This Row],[Date]])</f>
        <v>6</v>
      </c>
    </row>
    <row r="191" spans="7:12" x14ac:dyDescent="0.25">
      <c r="G191">
        <v>10184</v>
      </c>
      <c r="H191" s="2">
        <v>42172.350162037037</v>
      </c>
      <c r="I191" t="s">
        <v>66</v>
      </c>
      <c r="J191" t="s">
        <v>152</v>
      </c>
      <c r="K191" s="6">
        <v>59905</v>
      </c>
      <c r="L191">
        <f>MONTH(tblSales3[[#This Row],[Date]])</f>
        <v>6</v>
      </c>
    </row>
    <row r="192" spans="7:12" x14ac:dyDescent="0.25">
      <c r="G192">
        <v>10185</v>
      </c>
      <c r="H192" s="2">
        <v>42151.985185185185</v>
      </c>
      <c r="I192" t="s">
        <v>35</v>
      </c>
      <c r="J192" t="s">
        <v>164</v>
      </c>
      <c r="K192" s="6">
        <v>20315.599999999999</v>
      </c>
      <c r="L192">
        <f>MONTH(tblSales3[[#This Row],[Date]])</f>
        <v>5</v>
      </c>
    </row>
    <row r="193" spans="7:12" x14ac:dyDescent="0.25">
      <c r="G193">
        <v>10186</v>
      </c>
      <c r="H193" s="2">
        <v>42256.632071759261</v>
      </c>
      <c r="I193" t="s">
        <v>20</v>
      </c>
      <c r="J193" t="s">
        <v>165</v>
      </c>
      <c r="K193" s="6">
        <v>73228.59</v>
      </c>
      <c r="L193">
        <f>MONTH(tblSales3[[#This Row],[Date]])</f>
        <v>9</v>
      </c>
    </row>
    <row r="194" spans="7:12" x14ac:dyDescent="0.25">
      <c r="G194">
        <v>10187</v>
      </c>
      <c r="H194" s="2">
        <v>42311.420960648145</v>
      </c>
      <c r="I194" t="s">
        <v>20</v>
      </c>
      <c r="J194" t="s">
        <v>166</v>
      </c>
      <c r="K194" s="6">
        <v>19919.45</v>
      </c>
      <c r="L194">
        <f>MONTH(tblSales3[[#This Row],[Date]])</f>
        <v>11</v>
      </c>
    </row>
    <row r="195" spans="7:12" x14ac:dyDescent="0.25">
      <c r="G195">
        <v>10188</v>
      </c>
      <c r="H195" s="2">
        <v>42361.497071759259</v>
      </c>
      <c r="I195" t="s">
        <v>15</v>
      </c>
      <c r="J195" t="s">
        <v>167</v>
      </c>
      <c r="K195" s="6">
        <v>47430.99</v>
      </c>
      <c r="L195">
        <f>MONTH(tblSales3[[#This Row],[Date]])</f>
        <v>12</v>
      </c>
    </row>
    <row r="196" spans="7:12" x14ac:dyDescent="0.25">
      <c r="G196">
        <v>10189</v>
      </c>
      <c r="H196" s="2">
        <v>42333.170324074075</v>
      </c>
      <c r="I196" t="s">
        <v>5</v>
      </c>
      <c r="J196" t="s">
        <v>164</v>
      </c>
      <c r="K196" s="6">
        <v>40287.870000000003</v>
      </c>
      <c r="L196">
        <f>MONTH(tblSales3[[#This Row],[Date]])</f>
        <v>11</v>
      </c>
    </row>
    <row r="197" spans="7:12" x14ac:dyDescent="0.25">
      <c r="G197">
        <v>10190</v>
      </c>
      <c r="H197" s="2">
        <v>42005.96402777778</v>
      </c>
      <c r="I197" t="s">
        <v>40</v>
      </c>
      <c r="J197" t="s">
        <v>122</v>
      </c>
      <c r="K197" s="6">
        <v>86129.63</v>
      </c>
      <c r="L197">
        <f>MONTH(tblSales3[[#This Row],[Date]])</f>
        <v>1</v>
      </c>
    </row>
    <row r="198" spans="7:12" x14ac:dyDescent="0.25">
      <c r="G198">
        <v>10191</v>
      </c>
      <c r="H198" s="2">
        <v>42354.061157407406</v>
      </c>
      <c r="I198" t="s">
        <v>26</v>
      </c>
      <c r="J198" t="s">
        <v>168</v>
      </c>
      <c r="K198" s="6">
        <v>51398.98</v>
      </c>
      <c r="L198">
        <f>MONTH(tblSales3[[#This Row],[Date]])</f>
        <v>12</v>
      </c>
    </row>
    <row r="199" spans="7:12" x14ac:dyDescent="0.25">
      <c r="G199">
        <v>10192</v>
      </c>
      <c r="H199" s="2">
        <v>42062.26358796296</v>
      </c>
      <c r="I199" t="s">
        <v>38</v>
      </c>
      <c r="J199" t="s">
        <v>169</v>
      </c>
      <c r="K199" s="6">
        <v>93942.7</v>
      </c>
      <c r="L199">
        <f>MONTH(tblSales3[[#This Row],[Date]])</f>
        <v>2</v>
      </c>
    </row>
    <row r="200" spans="7:12" x14ac:dyDescent="0.25">
      <c r="G200">
        <v>10193</v>
      </c>
      <c r="H200" s="2">
        <v>42200.719976851855</v>
      </c>
      <c r="I200" t="s">
        <v>61</v>
      </c>
      <c r="J200" t="s">
        <v>170</v>
      </c>
      <c r="K200" s="6">
        <v>57744.91</v>
      </c>
      <c r="L200">
        <f>MONTH(tblSales3[[#This Row],[Date]])</f>
        <v>7</v>
      </c>
    </row>
    <row r="201" spans="7:12" x14ac:dyDescent="0.25">
      <c r="G201">
        <v>10194</v>
      </c>
      <c r="H201" s="2">
        <v>42264.27140046296</v>
      </c>
      <c r="I201" t="s">
        <v>40</v>
      </c>
      <c r="J201" t="s">
        <v>81</v>
      </c>
      <c r="K201" s="6">
        <v>24068.81</v>
      </c>
      <c r="L201">
        <f>MONTH(tblSales3[[#This Row],[Date]])</f>
        <v>9</v>
      </c>
    </row>
    <row r="202" spans="7:12" x14ac:dyDescent="0.25">
      <c r="G202">
        <v>10195</v>
      </c>
      <c r="H202" s="2">
        <v>42158.353344907409</v>
      </c>
      <c r="I202" t="s">
        <v>7</v>
      </c>
      <c r="J202" t="s">
        <v>31</v>
      </c>
      <c r="K202" s="6">
        <v>16817.849999999999</v>
      </c>
      <c r="L202">
        <f>MONTH(tblSales3[[#This Row],[Date]])</f>
        <v>6</v>
      </c>
    </row>
    <row r="203" spans="7:12" x14ac:dyDescent="0.25">
      <c r="G203">
        <v>10196</v>
      </c>
      <c r="H203" s="2">
        <v>42206.888796296298</v>
      </c>
      <c r="I203" t="s">
        <v>66</v>
      </c>
      <c r="J203" t="s">
        <v>171</v>
      </c>
      <c r="K203" s="6">
        <v>3831</v>
      </c>
      <c r="L203">
        <f>MONTH(tblSales3[[#This Row],[Date]])</f>
        <v>7</v>
      </c>
    </row>
    <row r="204" spans="7:12" x14ac:dyDescent="0.25">
      <c r="G204">
        <v>10197</v>
      </c>
      <c r="H204" s="2">
        <v>42074.874212962961</v>
      </c>
      <c r="I204" t="s">
        <v>29</v>
      </c>
      <c r="J204" t="s">
        <v>172</v>
      </c>
      <c r="K204" s="6">
        <v>29750.9</v>
      </c>
      <c r="L204">
        <f>MONTH(tblSales3[[#This Row],[Date]])</f>
        <v>3</v>
      </c>
    </row>
    <row r="205" spans="7:12" x14ac:dyDescent="0.25">
      <c r="G205">
        <v>10198</v>
      </c>
      <c r="H205" s="2">
        <v>42281.239074074074</v>
      </c>
      <c r="I205" t="s">
        <v>13</v>
      </c>
      <c r="J205" t="s">
        <v>173</v>
      </c>
      <c r="K205" s="6">
        <v>6742.48</v>
      </c>
      <c r="L205">
        <f>MONTH(tblSales3[[#This Row],[Date]])</f>
        <v>10</v>
      </c>
    </row>
    <row r="206" spans="7:12" x14ac:dyDescent="0.25">
      <c r="G206">
        <v>10199</v>
      </c>
      <c r="H206" s="2">
        <v>42030.84474537037</v>
      </c>
      <c r="I206" t="s">
        <v>17</v>
      </c>
      <c r="J206" t="s">
        <v>164</v>
      </c>
      <c r="K206" s="6">
        <v>99744.87</v>
      </c>
      <c r="L206">
        <f>MONTH(tblSales3[[#This Row],[Date]])</f>
        <v>1</v>
      </c>
    </row>
    <row r="207" spans="7:12" x14ac:dyDescent="0.25">
      <c r="G207">
        <v>10200</v>
      </c>
      <c r="H207" s="2">
        <v>42342.320231481484</v>
      </c>
      <c r="I207" t="s">
        <v>40</v>
      </c>
      <c r="J207" t="s">
        <v>174</v>
      </c>
      <c r="K207" s="6">
        <v>63682.31</v>
      </c>
      <c r="L207">
        <f>MONTH(tblSales3[[#This Row],[Date]])</f>
        <v>12</v>
      </c>
    </row>
    <row r="208" spans="7:12" x14ac:dyDescent="0.25">
      <c r="G208">
        <v>10201</v>
      </c>
      <c r="H208" s="2">
        <v>42101.101307870369</v>
      </c>
      <c r="I208" t="s">
        <v>9</v>
      </c>
      <c r="J208" t="s">
        <v>146</v>
      </c>
      <c r="K208" s="6">
        <v>5686.4</v>
      </c>
      <c r="L208">
        <f>MONTH(tblSales3[[#This Row],[Date]])</f>
        <v>4</v>
      </c>
    </row>
    <row r="209" spans="7:12" x14ac:dyDescent="0.25">
      <c r="G209">
        <v>10202</v>
      </c>
      <c r="H209" s="2">
        <v>42080.640439814815</v>
      </c>
      <c r="I209" t="s">
        <v>17</v>
      </c>
      <c r="J209" t="s">
        <v>175</v>
      </c>
      <c r="K209" s="6">
        <v>13715.5</v>
      </c>
      <c r="L209">
        <f>MONTH(tblSales3[[#This Row],[Date]])</f>
        <v>3</v>
      </c>
    </row>
    <row r="210" spans="7:12" x14ac:dyDescent="0.25">
      <c r="G210">
        <v>10203</v>
      </c>
      <c r="H210" s="2">
        <v>42317.394074074073</v>
      </c>
      <c r="I210" t="s">
        <v>35</v>
      </c>
      <c r="J210" t="s">
        <v>176</v>
      </c>
      <c r="K210" s="6">
        <v>85142.37</v>
      </c>
      <c r="L210">
        <f>MONTH(tblSales3[[#This Row],[Date]])</f>
        <v>11</v>
      </c>
    </row>
    <row r="211" spans="7:12" x14ac:dyDescent="0.25">
      <c r="G211">
        <v>10204</v>
      </c>
      <c r="H211" s="2">
        <v>42320.52511574074</v>
      </c>
      <c r="I211" t="s">
        <v>20</v>
      </c>
      <c r="J211" t="s">
        <v>27</v>
      </c>
      <c r="K211" s="6">
        <v>64317.94</v>
      </c>
      <c r="L211">
        <f>MONTH(tblSales3[[#This Row],[Date]])</f>
        <v>11</v>
      </c>
    </row>
    <row r="212" spans="7:12" x14ac:dyDescent="0.25">
      <c r="G212">
        <v>10205</v>
      </c>
      <c r="H212" s="2">
        <v>42137.448344907411</v>
      </c>
      <c r="I212" t="s">
        <v>45</v>
      </c>
      <c r="J212" t="s">
        <v>83</v>
      </c>
      <c r="K212" s="6">
        <v>59646.45</v>
      </c>
      <c r="L212">
        <f>MONTH(tblSales3[[#This Row],[Date]])</f>
        <v>5</v>
      </c>
    </row>
    <row r="213" spans="7:12" x14ac:dyDescent="0.25">
      <c r="G213">
        <v>10206</v>
      </c>
      <c r="H213" s="2">
        <v>42331.425324074073</v>
      </c>
      <c r="I213" t="s">
        <v>29</v>
      </c>
      <c r="J213" t="s">
        <v>177</v>
      </c>
      <c r="K213" s="6">
        <v>35522.21</v>
      </c>
      <c r="L213">
        <f>MONTH(tblSales3[[#This Row],[Date]])</f>
        <v>11</v>
      </c>
    </row>
    <row r="214" spans="7:12" x14ac:dyDescent="0.25">
      <c r="G214">
        <v>10207</v>
      </c>
      <c r="H214" s="2">
        <v>42211.965486111112</v>
      </c>
      <c r="I214" t="s">
        <v>52</v>
      </c>
      <c r="J214" t="s">
        <v>178</v>
      </c>
      <c r="K214" s="6">
        <v>49203.3</v>
      </c>
      <c r="L214">
        <f>MONTH(tblSales3[[#This Row],[Date]])</f>
        <v>7</v>
      </c>
    </row>
    <row r="215" spans="7:12" x14ac:dyDescent="0.25">
      <c r="G215">
        <v>10208</v>
      </c>
      <c r="H215" s="2">
        <v>42170.725254629629</v>
      </c>
      <c r="I215" t="s">
        <v>61</v>
      </c>
      <c r="J215" t="s">
        <v>179</v>
      </c>
      <c r="K215" s="6">
        <v>49344.81</v>
      </c>
      <c r="L215">
        <f>MONTH(tblSales3[[#This Row],[Date]])</f>
        <v>6</v>
      </c>
    </row>
    <row r="216" spans="7:12" x14ac:dyDescent="0.25">
      <c r="G216">
        <v>10209</v>
      </c>
      <c r="H216" s="2">
        <v>42309.134085648147</v>
      </c>
      <c r="I216" t="s">
        <v>7</v>
      </c>
      <c r="J216" t="s">
        <v>92</v>
      </c>
      <c r="K216" s="6">
        <v>47423.55</v>
      </c>
      <c r="L216">
        <f>MONTH(tblSales3[[#This Row],[Date]])</f>
        <v>11</v>
      </c>
    </row>
    <row r="217" spans="7:12" x14ac:dyDescent="0.25">
      <c r="G217">
        <v>10210</v>
      </c>
      <c r="H217" s="2">
        <v>42186.803749999999</v>
      </c>
      <c r="I217" t="s">
        <v>52</v>
      </c>
      <c r="J217" t="s">
        <v>180</v>
      </c>
      <c r="K217" s="6">
        <v>6402.9</v>
      </c>
      <c r="L217">
        <f>MONTH(tblSales3[[#This Row],[Date]])</f>
        <v>7</v>
      </c>
    </row>
    <row r="218" spans="7:12" x14ac:dyDescent="0.25">
      <c r="G218">
        <v>10211</v>
      </c>
      <c r="H218" s="2">
        <v>42261.528379629628</v>
      </c>
      <c r="I218" t="s">
        <v>11</v>
      </c>
      <c r="J218" t="s">
        <v>181</v>
      </c>
      <c r="K218" s="6">
        <v>80576.63</v>
      </c>
      <c r="L218">
        <f>MONTH(tblSales3[[#This Row],[Date]])</f>
        <v>9</v>
      </c>
    </row>
    <row r="219" spans="7:12" x14ac:dyDescent="0.25">
      <c r="G219">
        <v>10212</v>
      </c>
      <c r="H219" s="2">
        <v>42220.998935185184</v>
      </c>
      <c r="I219" t="s">
        <v>23</v>
      </c>
      <c r="J219" t="s">
        <v>182</v>
      </c>
      <c r="K219" s="6">
        <v>41875.9</v>
      </c>
      <c r="L219">
        <f>MONTH(tblSales3[[#This Row],[Date]])</f>
        <v>8</v>
      </c>
    </row>
    <row r="220" spans="7:12" x14ac:dyDescent="0.25">
      <c r="G220">
        <v>10213</v>
      </c>
      <c r="H220" s="2">
        <v>42300.559791666667</v>
      </c>
      <c r="I220" t="s">
        <v>35</v>
      </c>
      <c r="J220" t="s">
        <v>183</v>
      </c>
      <c r="K220" s="6">
        <v>79343.289999999994</v>
      </c>
      <c r="L220">
        <f>MONTH(tblSales3[[#This Row],[Date]])</f>
        <v>10</v>
      </c>
    </row>
    <row r="221" spans="7:12" x14ac:dyDescent="0.25">
      <c r="G221">
        <v>10214</v>
      </c>
      <c r="H221" s="2">
        <v>42250.655798611115</v>
      </c>
      <c r="I221" t="s">
        <v>40</v>
      </c>
      <c r="J221" t="s">
        <v>184</v>
      </c>
      <c r="K221" s="6">
        <v>58990.99</v>
      </c>
      <c r="L221">
        <f>MONTH(tblSales3[[#This Row],[Date]])</f>
        <v>9</v>
      </c>
    </row>
    <row r="222" spans="7:12" x14ac:dyDescent="0.25">
      <c r="G222">
        <v>10215</v>
      </c>
      <c r="H222" s="2">
        <v>42298.591145833336</v>
      </c>
      <c r="I222" t="s">
        <v>38</v>
      </c>
      <c r="J222" t="s">
        <v>185</v>
      </c>
      <c r="K222" s="6">
        <v>64364.31</v>
      </c>
      <c r="L222">
        <f>MONTH(tblSales3[[#This Row],[Date]])</f>
        <v>10</v>
      </c>
    </row>
    <row r="223" spans="7:12" x14ac:dyDescent="0.25">
      <c r="G223">
        <v>10216</v>
      </c>
      <c r="H223" s="2">
        <v>42152.261435185188</v>
      </c>
      <c r="I223" t="s">
        <v>66</v>
      </c>
      <c r="J223" t="s">
        <v>93</v>
      </c>
      <c r="K223" s="6">
        <v>12183.09</v>
      </c>
      <c r="L223">
        <f>MONTH(tblSales3[[#This Row],[Date]])</f>
        <v>5</v>
      </c>
    </row>
    <row r="224" spans="7:12" x14ac:dyDescent="0.25">
      <c r="G224">
        <v>10217</v>
      </c>
      <c r="H224" s="2">
        <v>42071.718518518515</v>
      </c>
      <c r="I224" t="s">
        <v>11</v>
      </c>
      <c r="J224" t="s">
        <v>186</v>
      </c>
      <c r="K224" s="6">
        <v>31802.11</v>
      </c>
      <c r="L224">
        <f>MONTH(tblSales3[[#This Row],[Date]])</f>
        <v>3</v>
      </c>
    </row>
    <row r="225" spans="7:12" x14ac:dyDescent="0.25">
      <c r="G225">
        <v>10218</v>
      </c>
      <c r="H225" s="2">
        <v>42028.006898148145</v>
      </c>
      <c r="I225" t="s">
        <v>35</v>
      </c>
      <c r="J225" t="s">
        <v>48</v>
      </c>
      <c r="K225" s="6">
        <v>61175.27</v>
      </c>
      <c r="L225">
        <f>MONTH(tblSales3[[#This Row],[Date]])</f>
        <v>1</v>
      </c>
    </row>
    <row r="226" spans="7:12" x14ac:dyDescent="0.25">
      <c r="G226">
        <v>10219</v>
      </c>
      <c r="H226" s="2">
        <v>42048.839895833335</v>
      </c>
      <c r="I226" t="s">
        <v>11</v>
      </c>
      <c r="J226" t="s">
        <v>152</v>
      </c>
      <c r="K226" s="6">
        <v>79728.38</v>
      </c>
      <c r="L226">
        <f>MONTH(tblSales3[[#This Row],[Date]])</f>
        <v>2</v>
      </c>
    </row>
    <row r="227" spans="7:12" x14ac:dyDescent="0.25">
      <c r="G227">
        <v>10220</v>
      </c>
      <c r="H227" s="2">
        <v>42296.840613425928</v>
      </c>
      <c r="I227" t="s">
        <v>9</v>
      </c>
      <c r="J227" t="s">
        <v>187</v>
      </c>
      <c r="K227" s="6">
        <v>48209.75</v>
      </c>
      <c r="L227">
        <f>MONTH(tblSales3[[#This Row],[Date]])</f>
        <v>10</v>
      </c>
    </row>
    <row r="228" spans="7:12" x14ac:dyDescent="0.25">
      <c r="G228">
        <v>10221</v>
      </c>
      <c r="H228" s="2">
        <v>42270.705335648148</v>
      </c>
      <c r="I228" t="s">
        <v>17</v>
      </c>
      <c r="J228" t="s">
        <v>188</v>
      </c>
      <c r="K228" s="6">
        <v>1699.21</v>
      </c>
      <c r="L228">
        <f>MONTH(tblSales3[[#This Row],[Date]])</f>
        <v>9</v>
      </c>
    </row>
    <row r="229" spans="7:12" x14ac:dyDescent="0.25">
      <c r="G229">
        <v>10222</v>
      </c>
      <c r="H229" s="2">
        <v>42267.943611111114</v>
      </c>
      <c r="I229" t="s">
        <v>5</v>
      </c>
      <c r="J229" t="s">
        <v>189</v>
      </c>
      <c r="K229" s="6">
        <v>88786.47</v>
      </c>
      <c r="L229">
        <f>MONTH(tblSales3[[#This Row],[Date]])</f>
        <v>9</v>
      </c>
    </row>
    <row r="230" spans="7:12" x14ac:dyDescent="0.25">
      <c r="G230">
        <v>10223</v>
      </c>
      <c r="H230" s="2">
        <v>42322.211076388892</v>
      </c>
      <c r="I230" t="s">
        <v>52</v>
      </c>
      <c r="J230" t="s">
        <v>190</v>
      </c>
      <c r="K230" s="6">
        <v>87089.919999999998</v>
      </c>
      <c r="L230">
        <f>MONTH(tblSales3[[#This Row],[Date]])</f>
        <v>11</v>
      </c>
    </row>
    <row r="231" spans="7:12" x14ac:dyDescent="0.25">
      <c r="G231">
        <v>10224</v>
      </c>
      <c r="H231" s="2">
        <v>42024.640324074076</v>
      </c>
      <c r="I231" t="s">
        <v>61</v>
      </c>
      <c r="J231" t="s">
        <v>139</v>
      </c>
      <c r="K231" s="6">
        <v>96063.05</v>
      </c>
      <c r="L231">
        <f>MONTH(tblSales3[[#This Row],[Date]])</f>
        <v>1</v>
      </c>
    </row>
    <row r="232" spans="7:12" x14ac:dyDescent="0.25">
      <c r="G232">
        <v>10225</v>
      </c>
      <c r="H232" s="2">
        <v>42096.952824074076</v>
      </c>
      <c r="I232" t="s">
        <v>29</v>
      </c>
      <c r="J232" t="s">
        <v>165</v>
      </c>
      <c r="K232" s="6">
        <v>58424.29</v>
      </c>
      <c r="L232">
        <f>MONTH(tblSales3[[#This Row],[Date]])</f>
        <v>4</v>
      </c>
    </row>
    <row r="233" spans="7:12" x14ac:dyDescent="0.25">
      <c r="G233">
        <v>10226</v>
      </c>
      <c r="H233" s="2">
        <v>42014.241527777776</v>
      </c>
      <c r="I233" t="s">
        <v>61</v>
      </c>
      <c r="J233" t="s">
        <v>132</v>
      </c>
      <c r="K233" s="6">
        <v>92530.880000000005</v>
      </c>
      <c r="L233">
        <f>MONTH(tblSales3[[#This Row],[Date]])</f>
        <v>1</v>
      </c>
    </row>
    <row r="234" spans="7:12" x14ac:dyDescent="0.25">
      <c r="G234">
        <v>10227</v>
      </c>
      <c r="H234" s="2">
        <v>42310.725324074076</v>
      </c>
      <c r="I234" t="s">
        <v>26</v>
      </c>
      <c r="J234" t="s">
        <v>191</v>
      </c>
      <c r="K234" s="6">
        <v>31142.19</v>
      </c>
      <c r="L234">
        <f>MONTH(tblSales3[[#This Row],[Date]])</f>
        <v>11</v>
      </c>
    </row>
    <row r="235" spans="7:12" x14ac:dyDescent="0.25">
      <c r="G235">
        <v>10228</v>
      </c>
      <c r="H235" s="2">
        <v>42102.441076388888</v>
      </c>
      <c r="I235" t="s">
        <v>52</v>
      </c>
      <c r="J235" t="s">
        <v>31</v>
      </c>
      <c r="K235" s="6">
        <v>98439.56</v>
      </c>
      <c r="L235">
        <f>MONTH(tblSales3[[#This Row],[Date]])</f>
        <v>4</v>
      </c>
    </row>
    <row r="236" spans="7:12" x14ac:dyDescent="0.25">
      <c r="G236">
        <v>10229</v>
      </c>
      <c r="H236" s="2">
        <v>42075.875092592592</v>
      </c>
      <c r="I236" t="s">
        <v>38</v>
      </c>
      <c r="J236" t="s">
        <v>192</v>
      </c>
      <c r="K236" s="6">
        <v>33588.519999999997</v>
      </c>
      <c r="L236">
        <f>MONTH(tblSales3[[#This Row],[Date]])</f>
        <v>3</v>
      </c>
    </row>
    <row r="237" spans="7:12" x14ac:dyDescent="0.25">
      <c r="G237">
        <v>10230</v>
      </c>
      <c r="H237" s="2">
        <v>42159.768993055557</v>
      </c>
      <c r="I237" t="s">
        <v>26</v>
      </c>
      <c r="J237" t="s">
        <v>193</v>
      </c>
      <c r="K237" s="6">
        <v>14468.98</v>
      </c>
      <c r="L237">
        <f>MONTH(tblSales3[[#This Row],[Date]])</f>
        <v>6</v>
      </c>
    </row>
    <row r="238" spans="7:12" x14ac:dyDescent="0.25">
      <c r="G238">
        <v>10231</v>
      </c>
      <c r="H238" s="2">
        <v>42304.578634259262</v>
      </c>
      <c r="I238" t="s">
        <v>45</v>
      </c>
      <c r="J238" t="s">
        <v>194</v>
      </c>
      <c r="K238" s="6">
        <v>91738.94</v>
      </c>
      <c r="L238">
        <f>MONTH(tblSales3[[#This Row],[Date]])</f>
        <v>10</v>
      </c>
    </row>
    <row r="239" spans="7:12" x14ac:dyDescent="0.25">
      <c r="G239">
        <v>10232</v>
      </c>
      <c r="H239" s="2">
        <v>42043.957071759258</v>
      </c>
      <c r="I239" t="s">
        <v>52</v>
      </c>
      <c r="J239" t="s">
        <v>195</v>
      </c>
      <c r="K239" s="6">
        <v>71479.899999999994</v>
      </c>
      <c r="L239">
        <f>MONTH(tblSales3[[#This Row],[Date]])</f>
        <v>2</v>
      </c>
    </row>
    <row r="240" spans="7:12" x14ac:dyDescent="0.25">
      <c r="G240">
        <v>10233</v>
      </c>
      <c r="H240" s="2">
        <v>42033.090486111112</v>
      </c>
      <c r="I240" t="s">
        <v>5</v>
      </c>
      <c r="J240" t="s">
        <v>159</v>
      </c>
      <c r="K240" s="6">
        <v>72730.559999999998</v>
      </c>
      <c r="L240">
        <f>MONTH(tblSales3[[#This Row],[Date]])</f>
        <v>1</v>
      </c>
    </row>
    <row r="241" spans="7:12" x14ac:dyDescent="0.25">
      <c r="G241">
        <v>10234</v>
      </c>
      <c r="H241" s="2">
        <v>42079.133738425924</v>
      </c>
      <c r="I241" t="s">
        <v>13</v>
      </c>
      <c r="J241" t="s">
        <v>106</v>
      </c>
      <c r="K241" s="6">
        <v>51325.85</v>
      </c>
      <c r="L241">
        <f>MONTH(tblSales3[[#This Row],[Date]])</f>
        <v>3</v>
      </c>
    </row>
    <row r="242" spans="7:12" x14ac:dyDescent="0.25">
      <c r="G242">
        <v>10235</v>
      </c>
      <c r="H242" s="2">
        <v>42078.232361111113</v>
      </c>
      <c r="I242" t="s">
        <v>13</v>
      </c>
      <c r="J242" t="s">
        <v>196</v>
      </c>
      <c r="K242" s="6">
        <v>33631.01</v>
      </c>
      <c r="L242">
        <f>MONTH(tblSales3[[#This Row],[Date]])</f>
        <v>3</v>
      </c>
    </row>
    <row r="243" spans="7:12" x14ac:dyDescent="0.25">
      <c r="G243">
        <v>10236</v>
      </c>
      <c r="H243" s="2">
        <v>42117.427453703705</v>
      </c>
      <c r="I243" t="s">
        <v>7</v>
      </c>
      <c r="J243" t="s">
        <v>197</v>
      </c>
      <c r="K243" s="6">
        <v>26331.58</v>
      </c>
      <c r="L243">
        <f>MONTH(tblSales3[[#This Row],[Date]])</f>
        <v>4</v>
      </c>
    </row>
    <row r="244" spans="7:12" x14ac:dyDescent="0.25">
      <c r="G244">
        <v>10237</v>
      </c>
      <c r="H244" s="2">
        <v>42152.436284722222</v>
      </c>
      <c r="I244" t="s">
        <v>61</v>
      </c>
      <c r="J244" t="s">
        <v>59</v>
      </c>
      <c r="K244" s="6">
        <v>67887.17</v>
      </c>
      <c r="L244">
        <f>MONTH(tblSales3[[#This Row],[Date]])</f>
        <v>5</v>
      </c>
    </row>
    <row r="245" spans="7:12" x14ac:dyDescent="0.25">
      <c r="G245">
        <v>10238</v>
      </c>
      <c r="H245" s="2">
        <v>42032.453449074077</v>
      </c>
      <c r="I245" t="s">
        <v>52</v>
      </c>
      <c r="J245" t="s">
        <v>198</v>
      </c>
      <c r="K245" s="6">
        <v>71003.03</v>
      </c>
      <c r="L245">
        <f>MONTH(tblSales3[[#This Row],[Date]])</f>
        <v>1</v>
      </c>
    </row>
    <row r="246" spans="7:12" x14ac:dyDescent="0.25">
      <c r="G246">
        <v>10239</v>
      </c>
      <c r="H246" s="2">
        <v>42068.855902777781</v>
      </c>
      <c r="I246" t="s">
        <v>11</v>
      </c>
      <c r="J246" t="s">
        <v>199</v>
      </c>
      <c r="K246" s="6">
        <v>20306.900000000001</v>
      </c>
      <c r="L246">
        <f>MONTH(tblSales3[[#This Row],[Date]])</f>
        <v>3</v>
      </c>
    </row>
    <row r="247" spans="7:12" x14ac:dyDescent="0.25">
      <c r="G247">
        <v>10240</v>
      </c>
      <c r="H247" s="2">
        <v>42208.392997685187</v>
      </c>
      <c r="I247" t="s">
        <v>45</v>
      </c>
      <c r="J247" t="s">
        <v>200</v>
      </c>
      <c r="K247" s="6">
        <v>75274.23</v>
      </c>
      <c r="L247">
        <f>MONTH(tblSales3[[#This Row],[Date]])</f>
        <v>7</v>
      </c>
    </row>
    <row r="248" spans="7:12" x14ac:dyDescent="0.25">
      <c r="G248">
        <v>10241</v>
      </c>
      <c r="H248" s="2">
        <v>42170.149212962962</v>
      </c>
      <c r="I248" t="s">
        <v>11</v>
      </c>
      <c r="J248" t="s">
        <v>151</v>
      </c>
      <c r="K248" s="6">
        <v>97532.14</v>
      </c>
      <c r="L248">
        <f>MONTH(tblSales3[[#This Row],[Date]])</f>
        <v>6</v>
      </c>
    </row>
    <row r="249" spans="7:12" x14ac:dyDescent="0.25">
      <c r="G249">
        <v>10242</v>
      </c>
      <c r="H249" s="2">
        <v>42325.558576388888</v>
      </c>
      <c r="I249" t="s">
        <v>23</v>
      </c>
      <c r="J249" t="s">
        <v>112</v>
      </c>
      <c r="K249" s="6">
        <v>83291.679999999993</v>
      </c>
      <c r="L249">
        <f>MONTH(tblSales3[[#This Row],[Date]])</f>
        <v>11</v>
      </c>
    </row>
    <row r="250" spans="7:12" x14ac:dyDescent="0.25">
      <c r="G250">
        <v>10243</v>
      </c>
      <c r="H250" s="2">
        <v>42141.338900462964</v>
      </c>
      <c r="I250" t="s">
        <v>23</v>
      </c>
      <c r="J250" t="s">
        <v>101</v>
      </c>
      <c r="K250" s="6">
        <v>92224.31</v>
      </c>
      <c r="L250">
        <f>MONTH(tblSales3[[#This Row],[Date]])</f>
        <v>5</v>
      </c>
    </row>
    <row r="251" spans="7:12" x14ac:dyDescent="0.25">
      <c r="G251">
        <v>10244</v>
      </c>
      <c r="H251" s="2">
        <v>42163.588252314818</v>
      </c>
      <c r="I251" t="s">
        <v>45</v>
      </c>
      <c r="J251" t="s">
        <v>201</v>
      </c>
      <c r="K251" s="6">
        <v>47580.08</v>
      </c>
      <c r="L251">
        <f>MONTH(tblSales3[[#This Row],[Date]])</f>
        <v>6</v>
      </c>
    </row>
    <row r="252" spans="7:12" x14ac:dyDescent="0.25">
      <c r="G252">
        <v>10245</v>
      </c>
      <c r="H252" s="2">
        <v>42281.839502314811</v>
      </c>
      <c r="I252" t="s">
        <v>15</v>
      </c>
      <c r="J252" t="s">
        <v>115</v>
      </c>
      <c r="K252" s="6">
        <v>82672.45</v>
      </c>
      <c r="L252">
        <f>MONTH(tblSales3[[#This Row],[Date]])</f>
        <v>10</v>
      </c>
    </row>
    <row r="253" spans="7:12" x14ac:dyDescent="0.25">
      <c r="G253">
        <v>10246</v>
      </c>
      <c r="H253" s="2">
        <v>42305.965914351851</v>
      </c>
      <c r="I253" t="s">
        <v>23</v>
      </c>
      <c r="J253" t="s">
        <v>154</v>
      </c>
      <c r="K253" s="6">
        <v>97669.18</v>
      </c>
      <c r="L253">
        <f>MONTH(tblSales3[[#This Row],[Date]])</f>
        <v>10</v>
      </c>
    </row>
    <row r="254" spans="7:12" x14ac:dyDescent="0.25">
      <c r="G254">
        <v>10247</v>
      </c>
      <c r="H254" s="2">
        <v>42286.89806712963</v>
      </c>
      <c r="I254" t="s">
        <v>7</v>
      </c>
      <c r="J254" t="s">
        <v>202</v>
      </c>
      <c r="K254" s="6">
        <v>38740.94</v>
      </c>
      <c r="L254">
        <f>MONTH(tblSales3[[#This Row],[Date]])</f>
        <v>10</v>
      </c>
    </row>
    <row r="255" spans="7:12" x14ac:dyDescent="0.25">
      <c r="G255">
        <v>10248</v>
      </c>
      <c r="H255" s="2">
        <v>42117.056122685186</v>
      </c>
      <c r="I255" t="s">
        <v>38</v>
      </c>
      <c r="J255" t="s">
        <v>203</v>
      </c>
      <c r="K255" s="6">
        <v>70859.73</v>
      </c>
      <c r="L255">
        <f>MONTH(tblSales3[[#This Row],[Date]])</f>
        <v>4</v>
      </c>
    </row>
    <row r="256" spans="7:12" x14ac:dyDescent="0.25">
      <c r="G256">
        <v>10249</v>
      </c>
      <c r="H256" s="2">
        <v>42115.652430555558</v>
      </c>
      <c r="I256" t="s">
        <v>17</v>
      </c>
      <c r="J256" t="s">
        <v>28</v>
      </c>
      <c r="K256" s="6">
        <v>39601.51</v>
      </c>
      <c r="L256">
        <f>MONTH(tblSales3[[#This Row],[Date]])</f>
        <v>4</v>
      </c>
    </row>
    <row r="257" spans="7:12" x14ac:dyDescent="0.25">
      <c r="G257">
        <v>10250</v>
      </c>
      <c r="H257" s="2">
        <v>42329.222719907404</v>
      </c>
      <c r="I257" t="s">
        <v>40</v>
      </c>
      <c r="J257" t="s">
        <v>122</v>
      </c>
      <c r="K257" s="6">
        <v>28220.09</v>
      </c>
      <c r="L257">
        <f>MONTH(tblSales3[[#This Row],[Date]])</f>
        <v>11</v>
      </c>
    </row>
    <row r="258" spans="7:12" x14ac:dyDescent="0.25">
      <c r="G258">
        <v>10251</v>
      </c>
      <c r="H258" s="2">
        <v>42248.221701388888</v>
      </c>
      <c r="I258" t="s">
        <v>9</v>
      </c>
      <c r="J258" t="s">
        <v>159</v>
      </c>
      <c r="K258" s="6">
        <v>42474.36</v>
      </c>
      <c r="L258">
        <f>MONTH(tblSales3[[#This Row],[Date]])</f>
        <v>9</v>
      </c>
    </row>
    <row r="259" spans="7:12" x14ac:dyDescent="0.25">
      <c r="G259">
        <v>10252</v>
      </c>
      <c r="H259" s="2">
        <v>42088.522604166668</v>
      </c>
      <c r="I259" t="s">
        <v>40</v>
      </c>
      <c r="J259" t="s">
        <v>204</v>
      </c>
      <c r="K259" s="6">
        <v>45679.11</v>
      </c>
      <c r="L259">
        <f>MONTH(tblSales3[[#This Row],[Date]])</f>
        <v>3</v>
      </c>
    </row>
    <row r="260" spans="7:12" x14ac:dyDescent="0.25">
      <c r="G260">
        <v>10253</v>
      </c>
      <c r="H260" s="2">
        <v>42348.246724537035</v>
      </c>
      <c r="I260" t="s">
        <v>35</v>
      </c>
      <c r="J260" t="s">
        <v>205</v>
      </c>
      <c r="K260" s="6">
        <v>75983.839999999997</v>
      </c>
      <c r="L260">
        <f>MONTH(tblSales3[[#This Row],[Date]])</f>
        <v>12</v>
      </c>
    </row>
    <row r="261" spans="7:12" x14ac:dyDescent="0.25">
      <c r="G261">
        <v>10254</v>
      </c>
      <c r="H261" s="2">
        <v>42029.56355324074</v>
      </c>
      <c r="I261" t="s">
        <v>7</v>
      </c>
      <c r="J261" t="s">
        <v>125</v>
      </c>
      <c r="K261" s="6">
        <v>30109.03</v>
      </c>
      <c r="L261">
        <f>MONTH(tblSales3[[#This Row],[Date]])</f>
        <v>1</v>
      </c>
    </row>
    <row r="262" spans="7:12" x14ac:dyDescent="0.25">
      <c r="G262">
        <v>10255</v>
      </c>
      <c r="H262" s="2">
        <v>42311.213680555556</v>
      </c>
      <c r="I262" t="s">
        <v>26</v>
      </c>
      <c r="J262" t="s">
        <v>43</v>
      </c>
      <c r="K262" s="6">
        <v>47740.65</v>
      </c>
      <c r="L262">
        <f>MONTH(tblSales3[[#This Row],[Date]])</f>
        <v>11</v>
      </c>
    </row>
    <row r="263" spans="7:12" x14ac:dyDescent="0.25">
      <c r="G263">
        <v>10256</v>
      </c>
      <c r="H263" s="2">
        <v>42013.605219907404</v>
      </c>
      <c r="I263" t="s">
        <v>17</v>
      </c>
      <c r="J263" t="s">
        <v>206</v>
      </c>
      <c r="K263" s="6">
        <v>31311.81</v>
      </c>
      <c r="L263">
        <f>MONTH(tblSales3[[#This Row],[Date]])</f>
        <v>1</v>
      </c>
    </row>
    <row r="264" spans="7:12" x14ac:dyDescent="0.25">
      <c r="G264">
        <v>10257</v>
      </c>
      <c r="H264" s="2">
        <v>42336.390659722223</v>
      </c>
      <c r="I264" t="s">
        <v>40</v>
      </c>
      <c r="J264" t="s">
        <v>151</v>
      </c>
      <c r="K264" s="6">
        <v>2400.84</v>
      </c>
      <c r="L264">
        <f>MONTH(tblSales3[[#This Row],[Date]])</f>
        <v>11</v>
      </c>
    </row>
    <row r="265" spans="7:12" x14ac:dyDescent="0.25">
      <c r="G265">
        <v>10258</v>
      </c>
      <c r="H265" s="2">
        <v>42300.707303240742</v>
      </c>
      <c r="I265" t="s">
        <v>15</v>
      </c>
      <c r="J265" t="s">
        <v>207</v>
      </c>
      <c r="K265" s="6">
        <v>49580.01</v>
      </c>
      <c r="L265">
        <f>MONTH(tblSales3[[#This Row],[Date]])</f>
        <v>10</v>
      </c>
    </row>
    <row r="266" spans="7:12" x14ac:dyDescent="0.25">
      <c r="G266">
        <v>10259</v>
      </c>
      <c r="H266" s="2">
        <v>42107.148599537039</v>
      </c>
      <c r="I266" t="s">
        <v>9</v>
      </c>
      <c r="J266" t="s">
        <v>208</v>
      </c>
      <c r="K266" s="6">
        <v>73734.179999999993</v>
      </c>
      <c r="L266">
        <f>MONTH(tblSales3[[#This Row],[Date]])</f>
        <v>4</v>
      </c>
    </row>
    <row r="267" spans="7:12" x14ac:dyDescent="0.25">
      <c r="G267">
        <v>10260</v>
      </c>
      <c r="H267" s="2">
        <v>42093.150810185187</v>
      </c>
      <c r="I267" t="s">
        <v>17</v>
      </c>
      <c r="J267" t="s">
        <v>209</v>
      </c>
      <c r="K267" s="6">
        <v>37677.360000000001</v>
      </c>
      <c r="L267">
        <f>MONTH(tblSales3[[#This Row],[Date]])</f>
        <v>3</v>
      </c>
    </row>
    <row r="268" spans="7:12" x14ac:dyDescent="0.25">
      <c r="G268">
        <v>10261</v>
      </c>
      <c r="H268" s="2">
        <v>42340.909351851849</v>
      </c>
      <c r="I268" t="s">
        <v>40</v>
      </c>
      <c r="J268" t="s">
        <v>210</v>
      </c>
      <c r="K268" s="6">
        <v>65705</v>
      </c>
      <c r="L268">
        <f>MONTH(tblSales3[[#This Row],[Date]])</f>
        <v>12</v>
      </c>
    </row>
    <row r="269" spans="7:12" x14ac:dyDescent="0.25">
      <c r="G269">
        <v>10262</v>
      </c>
      <c r="H269" s="2">
        <v>42044.311608796299</v>
      </c>
      <c r="I269" t="s">
        <v>45</v>
      </c>
      <c r="J269" t="s">
        <v>211</v>
      </c>
      <c r="K269" s="6">
        <v>22169.97</v>
      </c>
      <c r="L269">
        <f>MONTH(tblSales3[[#This Row],[Date]])</f>
        <v>2</v>
      </c>
    </row>
    <row r="270" spans="7:12" x14ac:dyDescent="0.25">
      <c r="G270">
        <v>10263</v>
      </c>
      <c r="H270" s="2">
        <v>42363.976909722223</v>
      </c>
      <c r="I270" t="s">
        <v>9</v>
      </c>
      <c r="J270" t="s">
        <v>60</v>
      </c>
      <c r="K270" s="6">
        <v>48676.78</v>
      </c>
      <c r="L270">
        <f>MONTH(tblSales3[[#This Row],[Date]])</f>
        <v>12</v>
      </c>
    </row>
    <row r="271" spans="7:12" x14ac:dyDescent="0.25">
      <c r="G271">
        <v>10264</v>
      </c>
      <c r="H271" s="2">
        <v>42132.565312500003</v>
      </c>
      <c r="I271" t="s">
        <v>5</v>
      </c>
      <c r="J271" t="s">
        <v>212</v>
      </c>
      <c r="K271" s="6">
        <v>35134.639999999999</v>
      </c>
      <c r="L271">
        <f>MONTH(tblSales3[[#This Row],[Date]])</f>
        <v>5</v>
      </c>
    </row>
    <row r="272" spans="7:12" x14ac:dyDescent="0.25">
      <c r="G272">
        <v>10265</v>
      </c>
      <c r="H272" s="2">
        <v>42239.64366898148</v>
      </c>
      <c r="I272" t="s">
        <v>61</v>
      </c>
      <c r="J272" t="s">
        <v>46</v>
      </c>
      <c r="K272" s="6">
        <v>12468.87</v>
      </c>
      <c r="L272">
        <f>MONTH(tblSales3[[#This Row],[Date]])</f>
        <v>8</v>
      </c>
    </row>
    <row r="273" spans="7:12" x14ac:dyDescent="0.25">
      <c r="G273">
        <v>10266</v>
      </c>
      <c r="H273" s="2">
        <v>42114.604398148149</v>
      </c>
      <c r="I273" t="s">
        <v>7</v>
      </c>
      <c r="J273" t="s">
        <v>181</v>
      </c>
      <c r="K273" s="6">
        <v>37009.550000000003</v>
      </c>
      <c r="L273">
        <f>MONTH(tblSales3[[#This Row],[Date]])</f>
        <v>4</v>
      </c>
    </row>
    <row r="274" spans="7:12" x14ac:dyDescent="0.25">
      <c r="G274">
        <v>10267</v>
      </c>
      <c r="H274" s="2">
        <v>42227.081921296296</v>
      </c>
      <c r="I274" t="s">
        <v>29</v>
      </c>
      <c r="J274" t="s">
        <v>37</v>
      </c>
      <c r="K274" s="6">
        <v>55749.25</v>
      </c>
      <c r="L274">
        <f>MONTH(tblSales3[[#This Row],[Date]])</f>
        <v>8</v>
      </c>
    </row>
    <row r="275" spans="7:12" x14ac:dyDescent="0.25">
      <c r="G275">
        <v>10268</v>
      </c>
      <c r="H275" s="2">
        <v>42037.713750000003</v>
      </c>
      <c r="I275" t="s">
        <v>45</v>
      </c>
      <c r="J275" t="s">
        <v>213</v>
      </c>
      <c r="K275" s="6">
        <v>53833.38</v>
      </c>
      <c r="L275">
        <f>MONTH(tblSales3[[#This Row],[Date]])</f>
        <v>2</v>
      </c>
    </row>
    <row r="276" spans="7:12" x14ac:dyDescent="0.25">
      <c r="G276">
        <v>10269</v>
      </c>
      <c r="H276" s="2">
        <v>42282.825462962966</v>
      </c>
      <c r="I276" t="s">
        <v>26</v>
      </c>
      <c r="J276" t="s">
        <v>183</v>
      </c>
      <c r="K276" s="6">
        <v>42976.34</v>
      </c>
      <c r="L276">
        <f>MONTH(tblSales3[[#This Row],[Date]])</f>
        <v>10</v>
      </c>
    </row>
    <row r="277" spans="7:12" x14ac:dyDescent="0.25">
      <c r="G277">
        <v>10270</v>
      </c>
      <c r="H277" s="2">
        <v>42259.152662037035</v>
      </c>
      <c r="I277" t="s">
        <v>11</v>
      </c>
      <c r="J277" t="s">
        <v>214</v>
      </c>
      <c r="K277" s="6">
        <v>4643.0600000000004</v>
      </c>
      <c r="L277">
        <f>MONTH(tblSales3[[#This Row],[Date]])</f>
        <v>9</v>
      </c>
    </row>
    <row r="278" spans="7:12" x14ac:dyDescent="0.25">
      <c r="G278">
        <v>10271</v>
      </c>
      <c r="H278" s="2">
        <v>42151.075995370367</v>
      </c>
      <c r="I278" t="s">
        <v>35</v>
      </c>
      <c r="J278" t="s">
        <v>215</v>
      </c>
      <c r="K278" s="6">
        <v>41174.410000000003</v>
      </c>
      <c r="L278">
        <f>MONTH(tblSales3[[#This Row],[Date]])</f>
        <v>5</v>
      </c>
    </row>
    <row r="279" spans="7:12" x14ac:dyDescent="0.25">
      <c r="G279">
        <v>10272</v>
      </c>
      <c r="H279" s="2">
        <v>42221.901319444441</v>
      </c>
      <c r="I279" t="s">
        <v>52</v>
      </c>
      <c r="J279" t="s">
        <v>151</v>
      </c>
      <c r="K279" s="6">
        <v>23346.82</v>
      </c>
      <c r="L279">
        <f>MONTH(tblSales3[[#This Row],[Date]])</f>
        <v>8</v>
      </c>
    </row>
    <row r="280" spans="7:12" x14ac:dyDescent="0.25">
      <c r="G280">
        <v>10273</v>
      </c>
      <c r="H280" s="2">
        <v>42233.791608796295</v>
      </c>
      <c r="I280" t="s">
        <v>29</v>
      </c>
      <c r="J280" t="s">
        <v>57</v>
      </c>
      <c r="K280" s="6">
        <v>69618.2</v>
      </c>
      <c r="L280">
        <f>MONTH(tblSales3[[#This Row],[Date]])</f>
        <v>8</v>
      </c>
    </row>
    <row r="281" spans="7:12" x14ac:dyDescent="0.25">
      <c r="G281">
        <v>10274</v>
      </c>
      <c r="H281" s="2">
        <v>42214.276550925926</v>
      </c>
      <c r="I281" t="s">
        <v>13</v>
      </c>
      <c r="J281" t="s">
        <v>216</v>
      </c>
      <c r="K281" s="6">
        <v>1843.53</v>
      </c>
      <c r="L281">
        <f>MONTH(tblSales3[[#This Row],[Date]])</f>
        <v>7</v>
      </c>
    </row>
    <row r="282" spans="7:12" x14ac:dyDescent="0.25">
      <c r="G282">
        <v>10275</v>
      </c>
      <c r="H282" s="2">
        <v>42312.717037037037</v>
      </c>
      <c r="I282" t="s">
        <v>13</v>
      </c>
      <c r="J282" t="s">
        <v>46</v>
      </c>
      <c r="K282" s="6">
        <v>19868.03</v>
      </c>
      <c r="L282">
        <f>MONTH(tblSales3[[#This Row],[Date]])</f>
        <v>11</v>
      </c>
    </row>
    <row r="283" spans="7:12" x14ac:dyDescent="0.25">
      <c r="G283">
        <v>10276</v>
      </c>
      <c r="H283" s="2">
        <v>42045.121006944442</v>
      </c>
      <c r="I283" t="s">
        <v>35</v>
      </c>
      <c r="J283" t="s">
        <v>217</v>
      </c>
      <c r="K283" s="6">
        <v>85603.24</v>
      </c>
      <c r="L283">
        <f>MONTH(tblSales3[[#This Row],[Date]])</f>
        <v>2</v>
      </c>
    </row>
    <row r="284" spans="7:12" x14ac:dyDescent="0.25">
      <c r="G284">
        <v>10277</v>
      </c>
      <c r="H284" s="2">
        <v>42346.142048611109</v>
      </c>
      <c r="I284" t="s">
        <v>38</v>
      </c>
      <c r="J284" t="s">
        <v>132</v>
      </c>
      <c r="K284" s="6">
        <v>66916.56</v>
      </c>
      <c r="L284">
        <f>MONTH(tblSales3[[#This Row],[Date]])</f>
        <v>12</v>
      </c>
    </row>
    <row r="285" spans="7:12" x14ac:dyDescent="0.25">
      <c r="G285">
        <v>10278</v>
      </c>
      <c r="H285" s="2">
        <v>42091.243356481478</v>
      </c>
      <c r="I285" t="s">
        <v>38</v>
      </c>
      <c r="J285" t="s">
        <v>91</v>
      </c>
      <c r="K285" s="6">
        <v>7514.67</v>
      </c>
      <c r="L285">
        <f>MONTH(tblSales3[[#This Row],[Date]])</f>
        <v>3</v>
      </c>
    </row>
    <row r="286" spans="7:12" x14ac:dyDescent="0.25">
      <c r="G286">
        <v>10279</v>
      </c>
      <c r="H286" s="2">
        <v>42239.767962962964</v>
      </c>
      <c r="I286" t="s">
        <v>17</v>
      </c>
      <c r="J286" t="s">
        <v>57</v>
      </c>
      <c r="K286" s="6">
        <v>3023.13</v>
      </c>
      <c r="L286">
        <f>MONTH(tblSales3[[#This Row],[Date]])</f>
        <v>8</v>
      </c>
    </row>
    <row r="287" spans="7:12" x14ac:dyDescent="0.25">
      <c r="G287">
        <v>10280</v>
      </c>
      <c r="H287" s="2">
        <v>42229.380185185182</v>
      </c>
      <c r="I287" t="s">
        <v>29</v>
      </c>
      <c r="J287" t="s">
        <v>218</v>
      </c>
      <c r="K287" s="6">
        <v>85252.21</v>
      </c>
      <c r="L287">
        <f>MONTH(tblSales3[[#This Row],[Date]])</f>
        <v>8</v>
      </c>
    </row>
    <row r="288" spans="7:12" x14ac:dyDescent="0.25">
      <c r="G288">
        <v>10281</v>
      </c>
      <c r="H288" s="2">
        <v>42157.600393518522</v>
      </c>
      <c r="I288" t="s">
        <v>38</v>
      </c>
      <c r="J288" t="s">
        <v>219</v>
      </c>
      <c r="K288" s="6">
        <v>28480.73</v>
      </c>
      <c r="L288">
        <f>MONTH(tblSales3[[#This Row],[Date]])</f>
        <v>6</v>
      </c>
    </row>
    <row r="289" spans="7:12" x14ac:dyDescent="0.25">
      <c r="G289">
        <v>10282</v>
      </c>
      <c r="H289" s="2">
        <v>42025.141250000001</v>
      </c>
      <c r="I289" t="s">
        <v>17</v>
      </c>
      <c r="J289" t="s">
        <v>186</v>
      </c>
      <c r="K289" s="6">
        <v>90475.86</v>
      </c>
      <c r="L289">
        <f>MONTH(tblSales3[[#This Row],[Date]])</f>
        <v>1</v>
      </c>
    </row>
    <row r="290" spans="7:12" x14ac:dyDescent="0.25">
      <c r="G290">
        <v>10283</v>
      </c>
      <c r="H290" s="2">
        <v>42209.98537037037</v>
      </c>
      <c r="I290" t="s">
        <v>7</v>
      </c>
      <c r="J290" t="s">
        <v>220</v>
      </c>
      <c r="K290" s="6">
        <v>3492.97</v>
      </c>
      <c r="L290">
        <f>MONTH(tblSales3[[#This Row],[Date]])</f>
        <v>7</v>
      </c>
    </row>
    <row r="291" spans="7:12" x14ac:dyDescent="0.25">
      <c r="G291">
        <v>10284</v>
      </c>
      <c r="H291" s="2">
        <v>42108.579756944448</v>
      </c>
      <c r="I291" t="s">
        <v>7</v>
      </c>
      <c r="J291" t="s">
        <v>31</v>
      </c>
      <c r="K291" s="6">
        <v>45466.01</v>
      </c>
      <c r="L291">
        <f>MONTH(tblSales3[[#This Row],[Date]])</f>
        <v>4</v>
      </c>
    </row>
    <row r="292" spans="7:12" x14ac:dyDescent="0.25">
      <c r="G292">
        <v>10285</v>
      </c>
      <c r="H292" s="2">
        <v>42267.816504629627</v>
      </c>
      <c r="I292" t="s">
        <v>29</v>
      </c>
      <c r="J292" t="s">
        <v>145</v>
      </c>
      <c r="K292" s="6">
        <v>61229.97</v>
      </c>
      <c r="L292">
        <f>MONTH(tblSales3[[#This Row],[Date]])</f>
        <v>9</v>
      </c>
    </row>
    <row r="293" spans="7:12" x14ac:dyDescent="0.25">
      <c r="G293">
        <v>10286</v>
      </c>
      <c r="H293" s="2">
        <v>42094.447731481479</v>
      </c>
      <c r="I293" t="s">
        <v>45</v>
      </c>
      <c r="J293" t="s">
        <v>106</v>
      </c>
      <c r="K293" s="6">
        <v>94980.42</v>
      </c>
      <c r="L293">
        <f>MONTH(tblSales3[[#This Row],[Date]])</f>
        <v>3</v>
      </c>
    </row>
    <row r="294" spans="7:12" x14ac:dyDescent="0.25">
      <c r="G294">
        <v>10287</v>
      </c>
      <c r="H294" s="2">
        <v>42234.742002314815</v>
      </c>
      <c r="I294" t="s">
        <v>40</v>
      </c>
      <c r="J294" t="s">
        <v>127</v>
      </c>
      <c r="K294" s="6">
        <v>14934.27</v>
      </c>
      <c r="L294">
        <f>MONTH(tblSales3[[#This Row],[Date]])</f>
        <v>8</v>
      </c>
    </row>
    <row r="295" spans="7:12" x14ac:dyDescent="0.25">
      <c r="G295">
        <v>10288</v>
      </c>
      <c r="H295" s="2">
        <v>42236.37709490741</v>
      </c>
      <c r="I295" t="s">
        <v>45</v>
      </c>
      <c r="J295" t="s">
        <v>32</v>
      </c>
      <c r="K295" s="6">
        <v>44538.58</v>
      </c>
      <c r="L295">
        <f>MONTH(tblSales3[[#This Row],[Date]])</f>
        <v>8</v>
      </c>
    </row>
    <row r="296" spans="7:12" x14ac:dyDescent="0.25">
      <c r="G296">
        <v>10289</v>
      </c>
      <c r="H296" s="2">
        <v>42037.476307870369</v>
      </c>
      <c r="I296" t="s">
        <v>9</v>
      </c>
      <c r="J296" t="s">
        <v>221</v>
      </c>
      <c r="K296" s="6">
        <v>85438.81</v>
      </c>
      <c r="L296">
        <f>MONTH(tblSales3[[#This Row],[Date]])</f>
        <v>2</v>
      </c>
    </row>
    <row r="297" spans="7:12" x14ac:dyDescent="0.25">
      <c r="G297">
        <v>10290</v>
      </c>
      <c r="H297" s="2">
        <v>42006.394548611112</v>
      </c>
      <c r="I297" t="s">
        <v>20</v>
      </c>
      <c r="J297" t="s">
        <v>81</v>
      </c>
      <c r="K297" s="6">
        <v>84860.76</v>
      </c>
      <c r="L297">
        <f>MONTH(tblSales3[[#This Row],[Date]])</f>
        <v>1</v>
      </c>
    </row>
    <row r="298" spans="7:12" x14ac:dyDescent="0.25">
      <c r="G298">
        <v>10291</v>
      </c>
      <c r="H298" s="2">
        <v>42178.881493055553</v>
      </c>
      <c r="I298" t="s">
        <v>26</v>
      </c>
      <c r="J298" t="s">
        <v>41</v>
      </c>
      <c r="K298" s="6">
        <v>10861.98</v>
      </c>
      <c r="L298">
        <f>MONTH(tblSales3[[#This Row],[Date]])</f>
        <v>6</v>
      </c>
    </row>
    <row r="299" spans="7:12" x14ac:dyDescent="0.25">
      <c r="G299">
        <v>10292</v>
      </c>
      <c r="H299" s="2">
        <v>42043.670914351853</v>
      </c>
      <c r="I299" t="s">
        <v>66</v>
      </c>
      <c r="J299" t="s">
        <v>42</v>
      </c>
      <c r="K299" s="6">
        <v>51895.29</v>
      </c>
      <c r="L299">
        <f>MONTH(tblSales3[[#This Row],[Date]])</f>
        <v>2</v>
      </c>
    </row>
    <row r="300" spans="7:12" x14ac:dyDescent="0.25">
      <c r="G300">
        <v>10293</v>
      </c>
      <c r="H300" s="2">
        <v>42215.362013888887</v>
      </c>
      <c r="I300" t="s">
        <v>9</v>
      </c>
      <c r="J300" t="s">
        <v>155</v>
      </c>
      <c r="K300" s="6">
        <v>38329.29</v>
      </c>
      <c r="L300">
        <f>MONTH(tblSales3[[#This Row],[Date]])</f>
        <v>7</v>
      </c>
    </row>
    <row r="301" spans="7:12" x14ac:dyDescent="0.25">
      <c r="G301">
        <v>10294</v>
      </c>
      <c r="H301" s="2">
        <v>42089.886979166666</v>
      </c>
      <c r="I301" t="s">
        <v>20</v>
      </c>
      <c r="J301" t="s">
        <v>222</v>
      </c>
      <c r="K301" s="6">
        <v>67639.55</v>
      </c>
      <c r="L301">
        <f>MONTH(tblSales3[[#This Row],[Date]])</f>
        <v>3</v>
      </c>
    </row>
    <row r="302" spans="7:12" x14ac:dyDescent="0.25">
      <c r="G302">
        <v>10295</v>
      </c>
      <c r="H302" s="2">
        <v>42036.932962962965</v>
      </c>
      <c r="I302" t="s">
        <v>13</v>
      </c>
      <c r="J302" t="s">
        <v>95</v>
      </c>
      <c r="K302" s="6">
        <v>69793.45</v>
      </c>
      <c r="L302">
        <f>MONTH(tblSales3[[#This Row],[Date]])</f>
        <v>2</v>
      </c>
    </row>
    <row r="303" spans="7:12" x14ac:dyDescent="0.25">
      <c r="G303">
        <v>10296</v>
      </c>
      <c r="H303" s="2">
        <v>42057.406597222223</v>
      </c>
      <c r="I303" t="s">
        <v>20</v>
      </c>
      <c r="J303" t="s">
        <v>185</v>
      </c>
      <c r="K303" s="6">
        <v>76472.55</v>
      </c>
      <c r="L303">
        <f>MONTH(tblSales3[[#This Row],[Date]])</f>
        <v>2</v>
      </c>
    </row>
    <row r="304" spans="7:12" x14ac:dyDescent="0.25">
      <c r="G304">
        <v>10297</v>
      </c>
      <c r="H304" s="2">
        <v>42229.116539351853</v>
      </c>
      <c r="I304" t="s">
        <v>35</v>
      </c>
      <c r="J304" t="s">
        <v>203</v>
      </c>
      <c r="K304" s="6">
        <v>62249.86</v>
      </c>
      <c r="L304">
        <f>MONTH(tblSales3[[#This Row],[Date]])</f>
        <v>8</v>
      </c>
    </row>
    <row r="305" spans="7:12" x14ac:dyDescent="0.25">
      <c r="G305">
        <v>10298</v>
      </c>
      <c r="H305" s="2">
        <v>42034.841307870367</v>
      </c>
      <c r="I305" t="s">
        <v>23</v>
      </c>
      <c r="J305" t="s">
        <v>223</v>
      </c>
      <c r="K305" s="6">
        <v>14353.59</v>
      </c>
      <c r="L305">
        <f>MONTH(tblSales3[[#This Row],[Date]])</f>
        <v>1</v>
      </c>
    </row>
    <row r="306" spans="7:12" x14ac:dyDescent="0.25">
      <c r="G306">
        <v>10299</v>
      </c>
      <c r="H306" s="2">
        <v>42143.946469907409</v>
      </c>
      <c r="I306" t="s">
        <v>23</v>
      </c>
      <c r="J306" t="s">
        <v>224</v>
      </c>
      <c r="K306" s="6">
        <v>43694.99</v>
      </c>
      <c r="L306">
        <f>MONTH(tblSales3[[#This Row],[Date]])</f>
        <v>5</v>
      </c>
    </row>
    <row r="307" spans="7:12" x14ac:dyDescent="0.25">
      <c r="G307">
        <v>10300</v>
      </c>
      <c r="H307" s="2">
        <v>42337.681516203702</v>
      </c>
      <c r="I307" t="s">
        <v>29</v>
      </c>
      <c r="J307" t="s">
        <v>225</v>
      </c>
      <c r="K307" s="6">
        <v>98216.79</v>
      </c>
      <c r="L307">
        <f>MONTH(tblSales3[[#This Row],[Date]])</f>
        <v>11</v>
      </c>
    </row>
    <row r="308" spans="7:12" x14ac:dyDescent="0.25">
      <c r="G308">
        <v>10301</v>
      </c>
      <c r="H308" s="2">
        <v>42245.04787037037</v>
      </c>
      <c r="I308" t="s">
        <v>26</v>
      </c>
      <c r="J308" t="s">
        <v>226</v>
      </c>
      <c r="K308" s="6">
        <v>83821.09</v>
      </c>
      <c r="L308">
        <f>MONTH(tblSales3[[#This Row],[Date]])</f>
        <v>8</v>
      </c>
    </row>
    <row r="309" spans="7:12" x14ac:dyDescent="0.25">
      <c r="G309">
        <v>10302</v>
      </c>
      <c r="H309" s="2">
        <v>42303.804479166669</v>
      </c>
      <c r="I309" t="s">
        <v>5</v>
      </c>
      <c r="J309" t="s">
        <v>138</v>
      </c>
      <c r="K309" s="6">
        <v>84708.800000000003</v>
      </c>
      <c r="L309">
        <f>MONTH(tblSales3[[#This Row],[Date]])</f>
        <v>10</v>
      </c>
    </row>
    <row r="310" spans="7:12" x14ac:dyDescent="0.25">
      <c r="G310">
        <v>10303</v>
      </c>
      <c r="H310" s="2">
        <v>42186.452523148146</v>
      </c>
      <c r="I310" t="s">
        <v>23</v>
      </c>
      <c r="J310" t="s">
        <v>88</v>
      </c>
      <c r="K310" s="6">
        <v>54487.53</v>
      </c>
      <c r="L310">
        <f>MONTH(tblSales3[[#This Row],[Date]])</f>
        <v>7</v>
      </c>
    </row>
    <row r="311" spans="7:12" x14ac:dyDescent="0.25">
      <c r="G311">
        <v>10304</v>
      </c>
      <c r="H311" s="2">
        <v>42098.792291666665</v>
      </c>
      <c r="I311" t="s">
        <v>45</v>
      </c>
      <c r="J311" t="s">
        <v>227</v>
      </c>
      <c r="K311" s="6">
        <v>23231.25</v>
      </c>
      <c r="L311">
        <f>MONTH(tblSales3[[#This Row],[Date]])</f>
        <v>4</v>
      </c>
    </row>
    <row r="312" spans="7:12" x14ac:dyDescent="0.25">
      <c r="G312">
        <v>10305</v>
      </c>
      <c r="H312" s="2">
        <v>42351.888599537036</v>
      </c>
      <c r="I312" t="s">
        <v>9</v>
      </c>
      <c r="J312" t="s">
        <v>228</v>
      </c>
      <c r="K312" s="6">
        <v>52176.62</v>
      </c>
      <c r="L312">
        <f>MONTH(tblSales3[[#This Row],[Date]])</f>
        <v>12</v>
      </c>
    </row>
    <row r="313" spans="7:12" x14ac:dyDescent="0.25">
      <c r="G313">
        <v>10306</v>
      </c>
      <c r="H313" s="2">
        <v>42067.334826388891</v>
      </c>
      <c r="I313" t="s">
        <v>45</v>
      </c>
      <c r="J313" t="s">
        <v>229</v>
      </c>
      <c r="K313" s="6">
        <v>95628.26</v>
      </c>
      <c r="L313">
        <f>MONTH(tblSales3[[#This Row],[Date]])</f>
        <v>3</v>
      </c>
    </row>
    <row r="314" spans="7:12" x14ac:dyDescent="0.25">
      <c r="G314">
        <v>10307</v>
      </c>
      <c r="H314" s="2">
        <v>42223.568298611113</v>
      </c>
      <c r="I314" t="s">
        <v>40</v>
      </c>
      <c r="J314" t="s">
        <v>230</v>
      </c>
      <c r="K314" s="6">
        <v>49626.61</v>
      </c>
      <c r="L314">
        <f>MONTH(tblSales3[[#This Row],[Date]])</f>
        <v>8</v>
      </c>
    </row>
    <row r="315" spans="7:12" x14ac:dyDescent="0.25">
      <c r="G315">
        <v>10308</v>
      </c>
      <c r="H315" s="2">
        <v>42187.463368055556</v>
      </c>
      <c r="I315" t="s">
        <v>7</v>
      </c>
      <c r="J315" t="s">
        <v>78</v>
      </c>
      <c r="K315" s="6">
        <v>29881.42</v>
      </c>
      <c r="L315">
        <f>MONTH(tblSales3[[#This Row],[Date]])</f>
        <v>7</v>
      </c>
    </row>
    <row r="316" spans="7:12" x14ac:dyDescent="0.25">
      <c r="G316">
        <v>10309</v>
      </c>
      <c r="H316" s="2">
        <v>42144.449675925927</v>
      </c>
      <c r="I316" t="s">
        <v>52</v>
      </c>
      <c r="J316" t="s">
        <v>231</v>
      </c>
      <c r="K316" s="6">
        <v>59824.17</v>
      </c>
      <c r="L316">
        <f>MONTH(tblSales3[[#This Row],[Date]])</f>
        <v>5</v>
      </c>
    </row>
    <row r="317" spans="7:12" x14ac:dyDescent="0.25">
      <c r="G317">
        <v>10310</v>
      </c>
      <c r="H317" s="2">
        <v>42051.077800925923</v>
      </c>
      <c r="I317" t="s">
        <v>9</v>
      </c>
      <c r="J317" t="s">
        <v>25</v>
      </c>
      <c r="K317" s="6">
        <v>93427.18</v>
      </c>
      <c r="L317">
        <f>MONTH(tblSales3[[#This Row],[Date]])</f>
        <v>2</v>
      </c>
    </row>
    <row r="318" spans="7:12" x14ac:dyDescent="0.25">
      <c r="G318">
        <v>10311</v>
      </c>
      <c r="H318" s="2">
        <v>42267.273449074077</v>
      </c>
      <c r="I318" t="s">
        <v>45</v>
      </c>
      <c r="J318" t="s">
        <v>232</v>
      </c>
      <c r="K318" s="6">
        <v>23345.54</v>
      </c>
      <c r="L318">
        <f>MONTH(tblSales3[[#This Row],[Date]])</f>
        <v>9</v>
      </c>
    </row>
    <row r="319" spans="7:12" x14ac:dyDescent="0.25">
      <c r="G319">
        <v>10312</v>
      </c>
      <c r="H319" s="2">
        <v>42319.850381944445</v>
      </c>
      <c r="I319" t="s">
        <v>13</v>
      </c>
      <c r="J319" t="s">
        <v>233</v>
      </c>
      <c r="K319" s="6">
        <v>61496.160000000003</v>
      </c>
      <c r="L319">
        <f>MONTH(tblSales3[[#This Row],[Date]])</f>
        <v>11</v>
      </c>
    </row>
    <row r="320" spans="7:12" x14ac:dyDescent="0.25">
      <c r="G320">
        <v>10313</v>
      </c>
      <c r="H320" s="2">
        <v>42207.626516203702</v>
      </c>
      <c r="I320" t="s">
        <v>40</v>
      </c>
      <c r="J320" t="s">
        <v>198</v>
      </c>
      <c r="K320" s="6">
        <v>95500.75</v>
      </c>
      <c r="L320">
        <f>MONTH(tblSales3[[#This Row],[Date]])</f>
        <v>7</v>
      </c>
    </row>
    <row r="321" spans="7:12" x14ac:dyDescent="0.25">
      <c r="G321">
        <v>10314</v>
      </c>
      <c r="H321" s="2">
        <v>42082.029293981483</v>
      </c>
      <c r="I321" t="s">
        <v>45</v>
      </c>
      <c r="J321" t="s">
        <v>64</v>
      </c>
      <c r="K321" s="6">
        <v>91112.68</v>
      </c>
      <c r="L321">
        <f>MONTH(tblSales3[[#This Row],[Date]])</f>
        <v>3</v>
      </c>
    </row>
    <row r="322" spans="7:12" x14ac:dyDescent="0.25">
      <c r="G322">
        <v>10315</v>
      </c>
      <c r="H322" s="2">
        <v>42239.722222222219</v>
      </c>
      <c r="I322" t="s">
        <v>38</v>
      </c>
      <c r="J322" t="s">
        <v>14</v>
      </c>
      <c r="K322" s="6">
        <v>36537.18</v>
      </c>
      <c r="L322">
        <f>MONTH(tblSales3[[#This Row],[Date]])</f>
        <v>8</v>
      </c>
    </row>
    <row r="323" spans="7:12" x14ac:dyDescent="0.25">
      <c r="G323">
        <v>10316</v>
      </c>
      <c r="H323" s="2">
        <v>42169.502581018518</v>
      </c>
      <c r="I323" t="s">
        <v>29</v>
      </c>
      <c r="J323" t="s">
        <v>234</v>
      </c>
      <c r="K323" s="6">
        <v>51694.81</v>
      </c>
      <c r="L323">
        <f>MONTH(tblSales3[[#This Row],[Date]])</f>
        <v>6</v>
      </c>
    </row>
    <row r="324" spans="7:12" x14ac:dyDescent="0.25">
      <c r="G324">
        <v>10317</v>
      </c>
      <c r="H324" s="2">
        <v>42261.751886574071</v>
      </c>
      <c r="I324" t="s">
        <v>45</v>
      </c>
      <c r="J324" t="s">
        <v>85</v>
      </c>
      <c r="K324" s="6">
        <v>10938.73</v>
      </c>
      <c r="L324">
        <f>MONTH(tblSales3[[#This Row],[Date]])</f>
        <v>9</v>
      </c>
    </row>
    <row r="325" spans="7:12" x14ac:dyDescent="0.25">
      <c r="G325">
        <v>10318</v>
      </c>
      <c r="H325" s="2">
        <v>42132.030798611115</v>
      </c>
      <c r="I325" t="s">
        <v>5</v>
      </c>
      <c r="J325" t="s">
        <v>235</v>
      </c>
      <c r="K325" s="6">
        <v>90968.78</v>
      </c>
      <c r="L325">
        <f>MONTH(tblSales3[[#This Row],[Date]])</f>
        <v>5</v>
      </c>
    </row>
    <row r="326" spans="7:12" x14ac:dyDescent="0.25">
      <c r="G326">
        <v>10319</v>
      </c>
      <c r="H326" s="2">
        <v>42032.516446759262</v>
      </c>
      <c r="I326" t="s">
        <v>66</v>
      </c>
      <c r="J326" t="s">
        <v>186</v>
      </c>
      <c r="K326" s="6">
        <v>62090.49</v>
      </c>
      <c r="L326">
        <f>MONTH(tblSales3[[#This Row],[Date]])</f>
        <v>1</v>
      </c>
    </row>
    <row r="327" spans="7:12" x14ac:dyDescent="0.25">
      <c r="G327">
        <v>10320</v>
      </c>
      <c r="H327" s="2">
        <v>42205.212488425925</v>
      </c>
      <c r="I327" t="s">
        <v>23</v>
      </c>
      <c r="J327" t="s">
        <v>236</v>
      </c>
      <c r="K327" s="6">
        <v>69764.17</v>
      </c>
      <c r="L327">
        <f>MONTH(tblSales3[[#This Row],[Date]])</f>
        <v>7</v>
      </c>
    </row>
    <row r="328" spans="7:12" x14ac:dyDescent="0.25">
      <c r="G328">
        <v>10321</v>
      </c>
      <c r="H328" s="2">
        <v>42131.514513888891</v>
      </c>
      <c r="I328" t="s">
        <v>5</v>
      </c>
      <c r="J328" t="s">
        <v>111</v>
      </c>
      <c r="K328" s="6">
        <v>2511.94</v>
      </c>
      <c r="L328">
        <f>MONTH(tblSales3[[#This Row],[Date]])</f>
        <v>5</v>
      </c>
    </row>
    <row r="329" spans="7:12" x14ac:dyDescent="0.25">
      <c r="G329">
        <v>10322</v>
      </c>
      <c r="H329" s="2">
        <v>42120.94358796296</v>
      </c>
      <c r="I329" t="s">
        <v>45</v>
      </c>
      <c r="J329" t="s">
        <v>237</v>
      </c>
      <c r="K329" s="6">
        <v>77463.199999999997</v>
      </c>
      <c r="L329">
        <f>MONTH(tblSales3[[#This Row],[Date]])</f>
        <v>4</v>
      </c>
    </row>
    <row r="330" spans="7:12" x14ac:dyDescent="0.25">
      <c r="G330">
        <v>10323</v>
      </c>
      <c r="H330" s="2">
        <v>42242.196817129632</v>
      </c>
      <c r="I330" t="s">
        <v>5</v>
      </c>
      <c r="J330" t="s">
        <v>238</v>
      </c>
      <c r="K330" s="6">
        <v>23248.67</v>
      </c>
      <c r="L330">
        <f>MONTH(tblSales3[[#This Row],[Date]])</f>
        <v>8</v>
      </c>
    </row>
    <row r="331" spans="7:12" x14ac:dyDescent="0.25">
      <c r="G331">
        <v>10324</v>
      </c>
      <c r="H331" s="2">
        <v>42248.183553240742</v>
      </c>
      <c r="I331" t="s">
        <v>35</v>
      </c>
      <c r="J331" t="s">
        <v>239</v>
      </c>
      <c r="K331" s="6">
        <v>57963.97</v>
      </c>
      <c r="L331">
        <f>MONTH(tblSales3[[#This Row],[Date]])</f>
        <v>9</v>
      </c>
    </row>
    <row r="332" spans="7:12" x14ac:dyDescent="0.25">
      <c r="G332">
        <v>10325</v>
      </c>
      <c r="H332" s="2">
        <v>42175.941192129627</v>
      </c>
      <c r="I332" t="s">
        <v>20</v>
      </c>
      <c r="J332" t="s">
        <v>240</v>
      </c>
      <c r="K332" s="6">
        <v>81946.67</v>
      </c>
      <c r="L332">
        <f>MONTH(tblSales3[[#This Row],[Date]])</f>
        <v>6</v>
      </c>
    </row>
    <row r="333" spans="7:12" x14ac:dyDescent="0.25">
      <c r="G333">
        <v>10326</v>
      </c>
      <c r="H333" s="2">
        <v>42315.63417824074</v>
      </c>
      <c r="I333" t="s">
        <v>52</v>
      </c>
      <c r="J333" t="s">
        <v>241</v>
      </c>
      <c r="K333" s="6">
        <v>15081.65</v>
      </c>
      <c r="L333">
        <f>MONTH(tblSales3[[#This Row],[Date]])</f>
        <v>11</v>
      </c>
    </row>
    <row r="334" spans="7:12" x14ac:dyDescent="0.25">
      <c r="G334">
        <v>10327</v>
      </c>
      <c r="H334" s="2">
        <v>42032.772511574076</v>
      </c>
      <c r="I334" t="s">
        <v>15</v>
      </c>
      <c r="J334" t="s">
        <v>18</v>
      </c>
      <c r="K334" s="6">
        <v>17577.310000000001</v>
      </c>
      <c r="L334">
        <f>MONTH(tblSales3[[#This Row],[Date]])</f>
        <v>1</v>
      </c>
    </row>
    <row r="335" spans="7:12" x14ac:dyDescent="0.25">
      <c r="G335">
        <v>10328</v>
      </c>
      <c r="H335" s="2">
        <v>42049.911307870374</v>
      </c>
      <c r="I335" t="s">
        <v>17</v>
      </c>
      <c r="J335" t="s">
        <v>191</v>
      </c>
      <c r="K335" s="6">
        <v>30941.56</v>
      </c>
      <c r="L335">
        <f>MONTH(tblSales3[[#This Row],[Date]])</f>
        <v>2</v>
      </c>
    </row>
    <row r="336" spans="7:12" x14ac:dyDescent="0.25">
      <c r="G336">
        <v>10329</v>
      </c>
      <c r="H336" s="2">
        <v>42098.893622685187</v>
      </c>
      <c r="I336" t="s">
        <v>23</v>
      </c>
      <c r="J336" t="s">
        <v>242</v>
      </c>
      <c r="K336" s="6">
        <v>2854.31</v>
      </c>
      <c r="L336">
        <f>MONTH(tblSales3[[#This Row],[Date]])</f>
        <v>4</v>
      </c>
    </row>
    <row r="337" spans="7:12" x14ac:dyDescent="0.25">
      <c r="G337">
        <v>10330</v>
      </c>
      <c r="H337" s="2">
        <v>42298.919849537036</v>
      </c>
      <c r="I337" t="s">
        <v>13</v>
      </c>
      <c r="J337" t="s">
        <v>233</v>
      </c>
      <c r="K337" s="6">
        <v>72220.59</v>
      </c>
      <c r="L337">
        <f>MONTH(tblSales3[[#This Row],[Date]])</f>
        <v>10</v>
      </c>
    </row>
    <row r="338" spans="7:12" x14ac:dyDescent="0.25">
      <c r="G338">
        <v>10331</v>
      </c>
      <c r="H338" s="2">
        <v>42316.010231481479</v>
      </c>
      <c r="I338" t="s">
        <v>9</v>
      </c>
      <c r="J338" t="s">
        <v>243</v>
      </c>
      <c r="K338" s="6">
        <v>60415.91</v>
      </c>
      <c r="L338">
        <f>MONTH(tblSales3[[#This Row],[Date]])</f>
        <v>11</v>
      </c>
    </row>
    <row r="339" spans="7:12" x14ac:dyDescent="0.25">
      <c r="G339">
        <v>10332</v>
      </c>
      <c r="H339" s="2">
        <v>42359.916087962964</v>
      </c>
      <c r="I339" t="s">
        <v>45</v>
      </c>
      <c r="J339" t="s">
        <v>49</v>
      </c>
      <c r="K339" s="6">
        <v>46554.97</v>
      </c>
      <c r="L339">
        <f>MONTH(tblSales3[[#This Row],[Date]])</f>
        <v>12</v>
      </c>
    </row>
    <row r="340" spans="7:12" x14ac:dyDescent="0.25">
      <c r="G340">
        <v>10333</v>
      </c>
      <c r="H340" s="2">
        <v>42274.066111111111</v>
      </c>
      <c r="I340" t="s">
        <v>40</v>
      </c>
      <c r="J340" t="s">
        <v>244</v>
      </c>
      <c r="K340" s="6">
        <v>99202.12</v>
      </c>
      <c r="L340">
        <f>MONTH(tblSales3[[#This Row],[Date]])</f>
        <v>9</v>
      </c>
    </row>
    <row r="341" spans="7:12" x14ac:dyDescent="0.25">
      <c r="G341">
        <v>10334</v>
      </c>
      <c r="H341" s="2">
        <v>42019.96675925926</v>
      </c>
      <c r="I341" t="s">
        <v>45</v>
      </c>
      <c r="J341" t="s">
        <v>187</v>
      </c>
      <c r="K341" s="6">
        <v>30862.77</v>
      </c>
      <c r="L341">
        <f>MONTH(tblSales3[[#This Row],[Date]])</f>
        <v>1</v>
      </c>
    </row>
    <row r="342" spans="7:12" x14ac:dyDescent="0.25">
      <c r="G342">
        <v>10335</v>
      </c>
      <c r="H342" s="2">
        <v>42246.436168981483</v>
      </c>
      <c r="I342" t="s">
        <v>20</v>
      </c>
      <c r="J342" t="s">
        <v>139</v>
      </c>
      <c r="K342" s="6">
        <v>35131.620000000003</v>
      </c>
      <c r="L342">
        <f>MONTH(tblSales3[[#This Row],[Date]])</f>
        <v>8</v>
      </c>
    </row>
    <row r="343" spans="7:12" x14ac:dyDescent="0.25">
      <c r="G343">
        <v>10336</v>
      </c>
      <c r="H343" s="2">
        <v>42031.547627314816</v>
      </c>
      <c r="I343" t="s">
        <v>29</v>
      </c>
      <c r="J343" t="s">
        <v>133</v>
      </c>
      <c r="K343" s="6">
        <v>5870.3</v>
      </c>
      <c r="L343">
        <f>MONTH(tblSales3[[#This Row],[Date]])</f>
        <v>1</v>
      </c>
    </row>
    <row r="344" spans="7:12" x14ac:dyDescent="0.25">
      <c r="G344">
        <v>10337</v>
      </c>
      <c r="H344" s="2">
        <v>42113.466516203705</v>
      </c>
      <c r="I344" t="s">
        <v>26</v>
      </c>
      <c r="J344" t="s">
        <v>245</v>
      </c>
      <c r="K344" s="6">
        <v>52098.55</v>
      </c>
      <c r="L344">
        <f>MONTH(tblSales3[[#This Row],[Date]])</f>
        <v>4</v>
      </c>
    </row>
    <row r="345" spans="7:12" x14ac:dyDescent="0.25">
      <c r="G345">
        <v>10338</v>
      </c>
      <c r="H345" s="2">
        <v>42305.594328703701</v>
      </c>
      <c r="I345" t="s">
        <v>35</v>
      </c>
      <c r="J345" t="s">
        <v>207</v>
      </c>
      <c r="K345" s="6">
        <v>3794.09</v>
      </c>
      <c r="L345">
        <f>MONTH(tblSales3[[#This Row],[Date]])</f>
        <v>10</v>
      </c>
    </row>
    <row r="346" spans="7:12" x14ac:dyDescent="0.25">
      <c r="G346">
        <v>10339</v>
      </c>
      <c r="H346" s="2">
        <v>42239.503460648149</v>
      </c>
      <c r="I346" t="s">
        <v>40</v>
      </c>
      <c r="J346" t="s">
        <v>103</v>
      </c>
      <c r="K346" s="6">
        <v>81620.97</v>
      </c>
      <c r="L346">
        <f>MONTH(tblSales3[[#This Row],[Date]])</f>
        <v>8</v>
      </c>
    </row>
    <row r="347" spans="7:12" x14ac:dyDescent="0.25">
      <c r="G347">
        <v>10340</v>
      </c>
      <c r="H347" s="2">
        <v>42141.814305555556</v>
      </c>
      <c r="I347" t="s">
        <v>23</v>
      </c>
      <c r="J347" t="s">
        <v>174</v>
      </c>
      <c r="K347" s="6">
        <v>41564.06</v>
      </c>
      <c r="L347">
        <f>MONTH(tblSales3[[#This Row],[Date]])</f>
        <v>5</v>
      </c>
    </row>
    <row r="348" spans="7:12" x14ac:dyDescent="0.25">
      <c r="G348">
        <v>10341</v>
      </c>
      <c r="H348" s="2">
        <v>42344.66673611111</v>
      </c>
      <c r="I348" t="s">
        <v>66</v>
      </c>
      <c r="J348" t="s">
        <v>179</v>
      </c>
      <c r="K348" s="6">
        <v>94631.39</v>
      </c>
      <c r="L348">
        <f>MONTH(tblSales3[[#This Row],[Date]])</f>
        <v>12</v>
      </c>
    </row>
    <row r="349" spans="7:12" x14ac:dyDescent="0.25">
      <c r="G349">
        <v>10342</v>
      </c>
      <c r="H349" s="2">
        <v>42331.08326388889</v>
      </c>
      <c r="I349" t="s">
        <v>45</v>
      </c>
      <c r="J349" t="s">
        <v>156</v>
      </c>
      <c r="K349" s="6">
        <v>16744.02</v>
      </c>
      <c r="L349">
        <f>MONTH(tblSales3[[#This Row],[Date]])</f>
        <v>11</v>
      </c>
    </row>
    <row r="350" spans="7:12" x14ac:dyDescent="0.25">
      <c r="G350">
        <v>10343</v>
      </c>
      <c r="H350" s="2">
        <v>42236.245694444442</v>
      </c>
      <c r="I350" t="s">
        <v>45</v>
      </c>
      <c r="J350" t="s">
        <v>243</v>
      </c>
      <c r="K350" s="6">
        <v>80391.55</v>
      </c>
      <c r="L350">
        <f>MONTH(tblSales3[[#This Row],[Date]])</f>
        <v>8</v>
      </c>
    </row>
    <row r="351" spans="7:12" x14ac:dyDescent="0.25">
      <c r="G351">
        <v>10344</v>
      </c>
      <c r="H351" s="2">
        <v>42051.798333333332</v>
      </c>
      <c r="I351" t="s">
        <v>7</v>
      </c>
      <c r="J351" t="s">
        <v>91</v>
      </c>
      <c r="K351" s="6">
        <v>90359.81</v>
      </c>
      <c r="L351">
        <f>MONTH(tblSales3[[#This Row],[Date]])</f>
        <v>2</v>
      </c>
    </row>
    <row r="352" spans="7:12" x14ac:dyDescent="0.25">
      <c r="G352">
        <v>10345</v>
      </c>
      <c r="H352" s="2">
        <v>42225.981851851851</v>
      </c>
      <c r="I352" t="s">
        <v>17</v>
      </c>
      <c r="J352" t="s">
        <v>246</v>
      </c>
      <c r="K352" s="6">
        <v>79222.98</v>
      </c>
      <c r="L352">
        <f>MONTH(tblSales3[[#This Row],[Date]])</f>
        <v>8</v>
      </c>
    </row>
    <row r="353" spans="7:12" x14ac:dyDescent="0.25">
      <c r="G353">
        <v>10346</v>
      </c>
      <c r="H353" s="2">
        <v>42228.736956018518</v>
      </c>
      <c r="I353" t="s">
        <v>40</v>
      </c>
      <c r="J353" t="s">
        <v>214</v>
      </c>
      <c r="K353" s="6">
        <v>62948.43</v>
      </c>
      <c r="L353">
        <f>MONTH(tblSales3[[#This Row],[Date]])</f>
        <v>8</v>
      </c>
    </row>
    <row r="354" spans="7:12" x14ac:dyDescent="0.25">
      <c r="G354">
        <v>10347</v>
      </c>
      <c r="H354" s="2">
        <v>42151.961354166669</v>
      </c>
      <c r="I354" t="s">
        <v>45</v>
      </c>
      <c r="J354" t="s">
        <v>247</v>
      </c>
      <c r="K354" s="6">
        <v>2118.0100000000002</v>
      </c>
      <c r="L354">
        <f>MONTH(tblSales3[[#This Row],[Date]])</f>
        <v>5</v>
      </c>
    </row>
    <row r="355" spans="7:12" x14ac:dyDescent="0.25">
      <c r="G355">
        <v>10348</v>
      </c>
      <c r="H355" s="2">
        <v>42238.132002314815</v>
      </c>
      <c r="I355" t="s">
        <v>29</v>
      </c>
      <c r="J355" t="s">
        <v>208</v>
      </c>
      <c r="K355" s="6">
        <v>32862.71</v>
      </c>
      <c r="L355">
        <f>MONTH(tblSales3[[#This Row],[Date]])</f>
        <v>8</v>
      </c>
    </row>
    <row r="356" spans="7:12" x14ac:dyDescent="0.25">
      <c r="G356">
        <v>10349</v>
      </c>
      <c r="H356" s="2">
        <v>42021.654027777775</v>
      </c>
      <c r="I356" t="s">
        <v>13</v>
      </c>
      <c r="J356" t="s">
        <v>193</v>
      </c>
      <c r="K356" s="6">
        <v>19329.990000000002</v>
      </c>
      <c r="L356">
        <f>MONTH(tblSales3[[#This Row],[Date]])</f>
        <v>1</v>
      </c>
    </row>
    <row r="357" spans="7:12" x14ac:dyDescent="0.25">
      <c r="G357">
        <v>10350</v>
      </c>
      <c r="H357" s="2">
        <v>42051.291250000002</v>
      </c>
      <c r="I357" t="s">
        <v>40</v>
      </c>
      <c r="J357" t="s">
        <v>248</v>
      </c>
      <c r="K357" s="6">
        <v>65660.740000000005</v>
      </c>
      <c r="L357">
        <f>MONTH(tblSales3[[#This Row],[Date]])</f>
        <v>2</v>
      </c>
    </row>
    <row r="358" spans="7:12" x14ac:dyDescent="0.25">
      <c r="G358">
        <v>10351</v>
      </c>
      <c r="H358" s="2">
        <v>42039.623553240737</v>
      </c>
      <c r="I358" t="s">
        <v>40</v>
      </c>
      <c r="J358" t="s">
        <v>184</v>
      </c>
      <c r="K358" s="6">
        <v>39834.660000000003</v>
      </c>
      <c r="L358">
        <f>MONTH(tblSales3[[#This Row],[Date]])</f>
        <v>2</v>
      </c>
    </row>
    <row r="359" spans="7:12" x14ac:dyDescent="0.25">
      <c r="G359">
        <v>10352</v>
      </c>
      <c r="H359" s="2">
        <v>42284.329155092593</v>
      </c>
      <c r="I359" t="s">
        <v>61</v>
      </c>
      <c r="J359" t="s">
        <v>80</v>
      </c>
      <c r="K359" s="6">
        <v>41244.480000000003</v>
      </c>
      <c r="L359">
        <f>MONTH(tblSales3[[#This Row],[Date]])</f>
        <v>10</v>
      </c>
    </row>
    <row r="360" spans="7:12" x14ac:dyDescent="0.25">
      <c r="G360">
        <v>10353</v>
      </c>
      <c r="H360" s="2">
        <v>42202.109826388885</v>
      </c>
      <c r="I360" t="s">
        <v>29</v>
      </c>
      <c r="J360" t="s">
        <v>90</v>
      </c>
      <c r="K360" s="6">
        <v>88650.34</v>
      </c>
      <c r="L360">
        <f>MONTH(tblSales3[[#This Row],[Date]])</f>
        <v>7</v>
      </c>
    </row>
    <row r="361" spans="7:12" x14ac:dyDescent="0.25">
      <c r="G361">
        <v>10354</v>
      </c>
      <c r="H361" s="2">
        <v>42127.537685185183</v>
      </c>
      <c r="I361" t="s">
        <v>40</v>
      </c>
      <c r="J361" t="s">
        <v>249</v>
      </c>
      <c r="K361" s="6">
        <v>39239.879999999997</v>
      </c>
      <c r="L361">
        <f>MONTH(tblSales3[[#This Row],[Date]])</f>
        <v>5</v>
      </c>
    </row>
    <row r="362" spans="7:12" x14ac:dyDescent="0.25">
      <c r="G362">
        <v>10355</v>
      </c>
      <c r="H362" s="2">
        <v>42144.661030092589</v>
      </c>
      <c r="I362" t="s">
        <v>15</v>
      </c>
      <c r="J362" t="s">
        <v>250</v>
      </c>
      <c r="K362" s="6">
        <v>60830.47</v>
      </c>
      <c r="L362">
        <f>MONTH(tblSales3[[#This Row],[Date]])</f>
        <v>5</v>
      </c>
    </row>
    <row r="363" spans="7:12" x14ac:dyDescent="0.25">
      <c r="G363">
        <v>10356</v>
      </c>
      <c r="H363" s="2">
        <v>42131.294328703705</v>
      </c>
      <c r="I363" t="s">
        <v>13</v>
      </c>
      <c r="J363" t="s">
        <v>130</v>
      </c>
      <c r="K363" s="6">
        <v>68093.84</v>
      </c>
      <c r="L363">
        <f>MONTH(tblSales3[[#This Row],[Date]])</f>
        <v>5</v>
      </c>
    </row>
    <row r="364" spans="7:12" x14ac:dyDescent="0.25">
      <c r="G364">
        <v>10357</v>
      </c>
      <c r="H364" s="2">
        <v>42271.787858796299</v>
      </c>
      <c r="I364" t="s">
        <v>9</v>
      </c>
      <c r="J364" t="s">
        <v>236</v>
      </c>
      <c r="K364" s="6">
        <v>84589.68</v>
      </c>
      <c r="L364">
        <f>MONTH(tblSales3[[#This Row],[Date]])</f>
        <v>9</v>
      </c>
    </row>
    <row r="365" spans="7:12" x14ac:dyDescent="0.25">
      <c r="G365">
        <v>10358</v>
      </c>
      <c r="H365" s="2">
        <v>42209.08421296296</v>
      </c>
      <c r="I365" t="s">
        <v>52</v>
      </c>
      <c r="J365" t="s">
        <v>251</v>
      </c>
      <c r="K365" s="6">
        <v>9125.59</v>
      </c>
      <c r="L365">
        <f>MONTH(tblSales3[[#This Row],[Date]])</f>
        <v>7</v>
      </c>
    </row>
    <row r="366" spans="7:12" x14ac:dyDescent="0.25">
      <c r="G366">
        <v>10359</v>
      </c>
      <c r="H366" s="2">
        <v>42080.167696759258</v>
      </c>
      <c r="I366" t="s">
        <v>23</v>
      </c>
      <c r="J366" t="s">
        <v>252</v>
      </c>
      <c r="K366" s="6">
        <v>4333.4799999999996</v>
      </c>
      <c r="L366">
        <f>MONTH(tblSales3[[#This Row],[Date]])</f>
        <v>3</v>
      </c>
    </row>
    <row r="367" spans="7:12" x14ac:dyDescent="0.25">
      <c r="G367">
        <v>10360</v>
      </c>
      <c r="H367" s="2">
        <v>42280.184976851851</v>
      </c>
      <c r="I367" t="s">
        <v>11</v>
      </c>
      <c r="J367" t="s">
        <v>194</v>
      </c>
      <c r="K367" s="6">
        <v>54564.28</v>
      </c>
      <c r="L367">
        <f>MONTH(tblSales3[[#This Row],[Date]])</f>
        <v>10</v>
      </c>
    </row>
    <row r="368" spans="7:12" x14ac:dyDescent="0.25">
      <c r="G368">
        <v>10361</v>
      </c>
      <c r="H368" s="2">
        <v>42200.079710648148</v>
      </c>
      <c r="I368" t="s">
        <v>7</v>
      </c>
      <c r="J368" t="s">
        <v>253</v>
      </c>
      <c r="K368" s="6">
        <v>6005.22</v>
      </c>
      <c r="L368">
        <f>MONTH(tblSales3[[#This Row],[Date]])</f>
        <v>7</v>
      </c>
    </row>
    <row r="369" spans="7:12" x14ac:dyDescent="0.25">
      <c r="G369">
        <v>10362</v>
      </c>
      <c r="H369" s="2">
        <v>42293.788298611114</v>
      </c>
      <c r="I369" t="s">
        <v>45</v>
      </c>
      <c r="J369" t="s">
        <v>254</v>
      </c>
      <c r="K369" s="6">
        <v>81613.399999999994</v>
      </c>
      <c r="L369">
        <f>MONTH(tblSales3[[#This Row],[Date]])</f>
        <v>10</v>
      </c>
    </row>
    <row r="370" spans="7:12" x14ac:dyDescent="0.25">
      <c r="G370">
        <v>10363</v>
      </c>
      <c r="H370" s="2">
        <v>42340.233576388891</v>
      </c>
      <c r="I370" t="s">
        <v>26</v>
      </c>
      <c r="J370" t="s">
        <v>113</v>
      </c>
      <c r="K370" s="6">
        <v>46310.239999999998</v>
      </c>
      <c r="L370">
        <f>MONTH(tblSales3[[#This Row],[Date]])</f>
        <v>12</v>
      </c>
    </row>
    <row r="371" spans="7:12" x14ac:dyDescent="0.25">
      <c r="G371">
        <v>10364</v>
      </c>
      <c r="H371" s="2">
        <v>42257.825208333335</v>
      </c>
      <c r="I371" t="s">
        <v>11</v>
      </c>
      <c r="J371" t="s">
        <v>57</v>
      </c>
      <c r="K371" s="6">
        <v>83397.009999999995</v>
      </c>
      <c r="L371">
        <f>MONTH(tblSales3[[#This Row],[Date]])</f>
        <v>9</v>
      </c>
    </row>
    <row r="372" spans="7:12" x14ac:dyDescent="0.25">
      <c r="G372">
        <v>10365</v>
      </c>
      <c r="H372" s="2">
        <v>42274.77789351852</v>
      </c>
      <c r="I372" t="s">
        <v>9</v>
      </c>
      <c r="J372" t="s">
        <v>255</v>
      </c>
      <c r="K372" s="6">
        <v>6460.65</v>
      </c>
      <c r="L372">
        <f>MONTH(tblSales3[[#This Row],[Date]])</f>
        <v>9</v>
      </c>
    </row>
    <row r="373" spans="7:12" x14ac:dyDescent="0.25">
      <c r="G373">
        <v>10366</v>
      </c>
      <c r="H373" s="2">
        <v>42324.370196759257</v>
      </c>
      <c r="I373" t="s">
        <v>29</v>
      </c>
      <c r="J373" t="s">
        <v>130</v>
      </c>
      <c r="K373" s="6">
        <v>43507.4</v>
      </c>
      <c r="L373">
        <f>MONTH(tblSales3[[#This Row],[Date]])</f>
        <v>11</v>
      </c>
    </row>
    <row r="374" spans="7:12" x14ac:dyDescent="0.25">
      <c r="G374">
        <v>10367</v>
      </c>
      <c r="H374" s="2">
        <v>42244.327870370369</v>
      </c>
      <c r="I374" t="s">
        <v>20</v>
      </c>
      <c r="J374" t="s">
        <v>256</v>
      </c>
      <c r="K374" s="6">
        <v>97474.84</v>
      </c>
      <c r="L374">
        <f>MONTH(tblSales3[[#This Row],[Date]])</f>
        <v>8</v>
      </c>
    </row>
    <row r="375" spans="7:12" x14ac:dyDescent="0.25">
      <c r="G375">
        <v>10368</v>
      </c>
      <c r="H375" s="2">
        <v>42112.594328703701</v>
      </c>
      <c r="I375" t="s">
        <v>9</v>
      </c>
      <c r="J375" t="s">
        <v>257</v>
      </c>
      <c r="K375" s="6">
        <v>32791.620000000003</v>
      </c>
      <c r="L375">
        <f>MONTH(tblSales3[[#This Row],[Date]])</f>
        <v>4</v>
      </c>
    </row>
    <row r="376" spans="7:12" x14ac:dyDescent="0.25">
      <c r="G376">
        <v>10369</v>
      </c>
      <c r="H376" s="2">
        <v>42187.284826388888</v>
      </c>
      <c r="I376" t="s">
        <v>45</v>
      </c>
      <c r="J376" t="s">
        <v>220</v>
      </c>
      <c r="K376" s="6">
        <v>56085.99</v>
      </c>
      <c r="L376">
        <f>MONTH(tblSales3[[#This Row],[Date]])</f>
        <v>7</v>
      </c>
    </row>
    <row r="377" spans="7:12" x14ac:dyDescent="0.25">
      <c r="G377">
        <v>10370</v>
      </c>
      <c r="H377" s="2">
        <v>42105.311863425923</v>
      </c>
      <c r="I377" t="s">
        <v>20</v>
      </c>
      <c r="J377" t="s">
        <v>80</v>
      </c>
      <c r="K377" s="6">
        <v>29691.35</v>
      </c>
      <c r="L377">
        <f>MONTH(tblSales3[[#This Row],[Date]])</f>
        <v>4</v>
      </c>
    </row>
    <row r="378" spans="7:12" x14ac:dyDescent="0.25">
      <c r="G378">
        <v>10371</v>
      </c>
      <c r="H378" s="2">
        <v>42080.775497685187</v>
      </c>
      <c r="I378" t="s">
        <v>66</v>
      </c>
      <c r="J378" t="s">
        <v>196</v>
      </c>
      <c r="K378" s="6">
        <v>54853.57</v>
      </c>
      <c r="L378">
        <f>MONTH(tblSales3[[#This Row],[Date]])</f>
        <v>3</v>
      </c>
    </row>
    <row r="379" spans="7:12" x14ac:dyDescent="0.25">
      <c r="G379">
        <v>10372</v>
      </c>
      <c r="H379" s="2">
        <v>42109.045104166667</v>
      </c>
      <c r="I379" t="s">
        <v>66</v>
      </c>
      <c r="J379" t="s">
        <v>258</v>
      </c>
      <c r="K379" s="6">
        <v>12547.84</v>
      </c>
      <c r="L379">
        <f>MONTH(tblSales3[[#This Row],[Date]])</f>
        <v>4</v>
      </c>
    </row>
    <row r="380" spans="7:12" x14ac:dyDescent="0.25">
      <c r="G380">
        <v>10373</v>
      </c>
      <c r="H380" s="2">
        <v>42026.04247685185</v>
      </c>
      <c r="I380" t="s">
        <v>66</v>
      </c>
      <c r="J380" t="s">
        <v>259</v>
      </c>
      <c r="K380" s="6">
        <v>89418.67</v>
      </c>
      <c r="L380">
        <f>MONTH(tblSales3[[#This Row],[Date]])</f>
        <v>1</v>
      </c>
    </row>
    <row r="381" spans="7:12" x14ac:dyDescent="0.25">
      <c r="G381">
        <v>10374</v>
      </c>
      <c r="H381" s="2">
        <v>42283.96974537037</v>
      </c>
      <c r="I381" t="s">
        <v>17</v>
      </c>
      <c r="J381" t="s">
        <v>176</v>
      </c>
      <c r="K381" s="6">
        <v>36163.33</v>
      </c>
      <c r="L381">
        <f>MONTH(tblSales3[[#This Row],[Date]])</f>
        <v>10</v>
      </c>
    </row>
    <row r="382" spans="7:12" x14ac:dyDescent="0.25">
      <c r="G382">
        <v>10375</v>
      </c>
      <c r="H382" s="2">
        <v>42054.44158564815</v>
      </c>
      <c r="I382" t="s">
        <v>20</v>
      </c>
      <c r="J382" t="s">
        <v>260</v>
      </c>
      <c r="K382" s="6">
        <v>50816.55</v>
      </c>
      <c r="L382">
        <f>MONTH(tblSales3[[#This Row],[Date]])</f>
        <v>2</v>
      </c>
    </row>
    <row r="383" spans="7:12" x14ac:dyDescent="0.25">
      <c r="G383">
        <v>10376</v>
      </c>
      <c r="H383" s="2">
        <v>42096.235300925924</v>
      </c>
      <c r="I383" t="s">
        <v>40</v>
      </c>
      <c r="J383" t="s">
        <v>261</v>
      </c>
      <c r="K383" s="6">
        <v>57521.09</v>
      </c>
      <c r="L383">
        <f>MONTH(tblSales3[[#This Row],[Date]])</f>
        <v>4</v>
      </c>
    </row>
    <row r="384" spans="7:12" x14ac:dyDescent="0.25">
      <c r="G384">
        <v>10377</v>
      </c>
      <c r="H384" s="2">
        <v>42078.126134259262</v>
      </c>
      <c r="I384" t="s">
        <v>5</v>
      </c>
      <c r="J384" t="s">
        <v>262</v>
      </c>
      <c r="K384" s="6">
        <v>78808.63</v>
      </c>
      <c r="L384">
        <f>MONTH(tblSales3[[#This Row],[Date]])</f>
        <v>3</v>
      </c>
    </row>
    <row r="385" spans="7:12" x14ac:dyDescent="0.25">
      <c r="G385">
        <v>10378</v>
      </c>
      <c r="H385" s="2">
        <v>42175.604131944441</v>
      </c>
      <c r="I385" t="s">
        <v>9</v>
      </c>
      <c r="J385" t="s">
        <v>227</v>
      </c>
      <c r="K385" s="6">
        <v>99024.65</v>
      </c>
      <c r="L385">
        <f>MONTH(tblSales3[[#This Row],[Date]])</f>
        <v>6</v>
      </c>
    </row>
    <row r="386" spans="7:12" x14ac:dyDescent="0.25">
      <c r="G386">
        <v>10379</v>
      </c>
      <c r="H386" s="2">
        <v>42361.557858796295</v>
      </c>
      <c r="I386" t="s">
        <v>11</v>
      </c>
      <c r="J386" t="s">
        <v>226</v>
      </c>
      <c r="K386" s="6">
        <v>49406.17</v>
      </c>
      <c r="L386">
        <f>MONTH(tblSales3[[#This Row],[Date]])</f>
        <v>12</v>
      </c>
    </row>
    <row r="387" spans="7:12" x14ac:dyDescent="0.25">
      <c r="G387">
        <v>10380</v>
      </c>
      <c r="H387" s="2">
        <v>42021.931851851848</v>
      </c>
      <c r="I387" t="s">
        <v>29</v>
      </c>
      <c r="J387" t="s">
        <v>263</v>
      </c>
      <c r="K387" s="6">
        <v>82975.81</v>
      </c>
      <c r="L387">
        <f>MONTH(tblSales3[[#This Row],[Date]])</f>
        <v>1</v>
      </c>
    </row>
    <row r="388" spans="7:12" x14ac:dyDescent="0.25">
      <c r="G388">
        <v>10381</v>
      </c>
      <c r="H388" s="2">
        <v>42265.856296296297</v>
      </c>
      <c r="I388" t="s">
        <v>13</v>
      </c>
      <c r="J388" t="s">
        <v>264</v>
      </c>
      <c r="K388" s="6">
        <v>91135.81</v>
      </c>
      <c r="L388">
        <f>MONTH(tblSales3[[#This Row],[Date]])</f>
        <v>9</v>
      </c>
    </row>
    <row r="389" spans="7:12" x14ac:dyDescent="0.25">
      <c r="G389">
        <v>10382</v>
      </c>
      <c r="H389" s="2">
        <v>42158.412789351853</v>
      </c>
      <c r="I389" t="s">
        <v>17</v>
      </c>
      <c r="J389" t="s">
        <v>257</v>
      </c>
      <c r="K389" s="6">
        <v>84392.1</v>
      </c>
      <c r="L389">
        <f>MONTH(tblSales3[[#This Row],[Date]])</f>
        <v>6</v>
      </c>
    </row>
    <row r="390" spans="7:12" x14ac:dyDescent="0.25">
      <c r="G390">
        <v>10383</v>
      </c>
      <c r="H390" s="2">
        <v>42107.376620370371</v>
      </c>
      <c r="I390" t="s">
        <v>29</v>
      </c>
      <c r="J390" t="s">
        <v>44</v>
      </c>
      <c r="K390" s="6">
        <v>59567.87</v>
      </c>
      <c r="L390">
        <f>MONTH(tblSales3[[#This Row],[Date]])</f>
        <v>4</v>
      </c>
    </row>
    <row r="391" spans="7:12" x14ac:dyDescent="0.25">
      <c r="G391">
        <v>10384</v>
      </c>
      <c r="H391" s="2">
        <v>42024.511273148149</v>
      </c>
      <c r="I391" t="s">
        <v>13</v>
      </c>
      <c r="J391" t="s">
        <v>199</v>
      </c>
      <c r="K391" s="6">
        <v>75533.3</v>
      </c>
      <c r="L391">
        <f>MONTH(tblSales3[[#This Row],[Date]])</f>
        <v>1</v>
      </c>
    </row>
    <row r="392" spans="7:12" x14ac:dyDescent="0.25">
      <c r="G392">
        <v>10385</v>
      </c>
      <c r="H392" s="2">
        <v>42101.673576388886</v>
      </c>
      <c r="I392" t="s">
        <v>23</v>
      </c>
      <c r="J392" t="s">
        <v>119</v>
      </c>
      <c r="K392" s="6">
        <v>81367.539999999994</v>
      </c>
      <c r="L392">
        <f>MONTH(tblSales3[[#This Row],[Date]])</f>
        <v>4</v>
      </c>
    </row>
    <row r="393" spans="7:12" x14ac:dyDescent="0.25">
      <c r="G393">
        <v>10386</v>
      </c>
      <c r="H393" s="2">
        <v>42258.438472222224</v>
      </c>
      <c r="I393" t="s">
        <v>45</v>
      </c>
      <c r="J393" t="s">
        <v>80</v>
      </c>
      <c r="K393" s="6">
        <v>6003.85</v>
      </c>
      <c r="L393">
        <f>MONTH(tblSales3[[#This Row],[Date]])</f>
        <v>9</v>
      </c>
    </row>
    <row r="394" spans="7:12" x14ac:dyDescent="0.25">
      <c r="G394">
        <v>10387</v>
      </c>
      <c r="H394" s="2">
        <v>42053.91982638889</v>
      </c>
      <c r="I394" t="s">
        <v>38</v>
      </c>
      <c r="J394" t="s">
        <v>265</v>
      </c>
      <c r="K394" s="6">
        <v>91100.81</v>
      </c>
      <c r="L394">
        <f>MONTH(tblSales3[[#This Row],[Date]])</f>
        <v>2</v>
      </c>
    </row>
    <row r="395" spans="7:12" x14ac:dyDescent="0.25">
      <c r="G395">
        <v>10388</v>
      </c>
      <c r="H395" s="2">
        <v>42243.392731481479</v>
      </c>
      <c r="I395" t="s">
        <v>38</v>
      </c>
      <c r="J395" t="s">
        <v>129</v>
      </c>
      <c r="K395" s="6">
        <v>83673.19</v>
      </c>
      <c r="L395">
        <f>MONTH(tblSales3[[#This Row],[Date]])</f>
        <v>8</v>
      </c>
    </row>
    <row r="396" spans="7:12" x14ac:dyDescent="0.25">
      <c r="G396">
        <v>10389</v>
      </c>
      <c r="H396" s="2">
        <v>42347.495555555557</v>
      </c>
      <c r="I396" t="s">
        <v>5</v>
      </c>
      <c r="J396" t="s">
        <v>34</v>
      </c>
      <c r="K396" s="6">
        <v>75902.38</v>
      </c>
      <c r="L396">
        <f>MONTH(tblSales3[[#This Row],[Date]])</f>
        <v>12</v>
      </c>
    </row>
    <row r="397" spans="7:12" x14ac:dyDescent="0.25">
      <c r="G397">
        <v>10390</v>
      </c>
      <c r="H397" s="2">
        <v>42359.648634259262</v>
      </c>
      <c r="I397" t="s">
        <v>38</v>
      </c>
      <c r="J397" t="s">
        <v>229</v>
      </c>
      <c r="K397" s="6">
        <v>9999.3700000000008</v>
      </c>
      <c r="L397">
        <f>MONTH(tblSales3[[#This Row],[Date]])</f>
        <v>12</v>
      </c>
    </row>
    <row r="398" spans="7:12" x14ac:dyDescent="0.25">
      <c r="G398">
        <v>10391</v>
      </c>
      <c r="H398" s="2">
        <v>42030.251863425925</v>
      </c>
      <c r="I398" t="s">
        <v>66</v>
      </c>
      <c r="J398" t="s">
        <v>266</v>
      </c>
      <c r="K398" s="6">
        <v>12377.62</v>
      </c>
      <c r="L398">
        <f>MONTH(tblSales3[[#This Row],[Date]])</f>
        <v>1</v>
      </c>
    </row>
    <row r="399" spans="7:12" x14ac:dyDescent="0.25">
      <c r="G399">
        <v>10392</v>
      </c>
      <c r="H399" s="2">
        <v>42234.293749999997</v>
      </c>
      <c r="I399" t="s">
        <v>11</v>
      </c>
      <c r="J399" t="s">
        <v>150</v>
      </c>
      <c r="K399" s="6">
        <v>69859.78</v>
      </c>
      <c r="L399">
        <f>MONTH(tblSales3[[#This Row],[Date]])</f>
        <v>8</v>
      </c>
    </row>
    <row r="400" spans="7:12" x14ac:dyDescent="0.25">
      <c r="G400">
        <v>10393</v>
      </c>
      <c r="H400" s="2">
        <v>42266.458136574074</v>
      </c>
      <c r="I400" t="s">
        <v>9</v>
      </c>
      <c r="J400" t="s">
        <v>267</v>
      </c>
      <c r="K400" s="6">
        <v>15356.27</v>
      </c>
      <c r="L400">
        <f>MONTH(tblSales3[[#This Row],[Date]])</f>
        <v>9</v>
      </c>
    </row>
    <row r="401" spans="7:12" x14ac:dyDescent="0.25">
      <c r="G401">
        <v>10394</v>
      </c>
      <c r="H401" s="2">
        <v>42090.170023148145</v>
      </c>
      <c r="I401" t="s">
        <v>20</v>
      </c>
      <c r="J401" t="s">
        <v>268</v>
      </c>
      <c r="K401" s="6">
        <v>35480.94</v>
      </c>
      <c r="L401">
        <f>MONTH(tblSales3[[#This Row],[Date]])</f>
        <v>3</v>
      </c>
    </row>
    <row r="402" spans="7:12" x14ac:dyDescent="0.25">
      <c r="G402">
        <v>10395</v>
      </c>
      <c r="H402" s="2">
        <v>42306.405243055553</v>
      </c>
      <c r="I402" t="s">
        <v>15</v>
      </c>
      <c r="J402" t="s">
        <v>258</v>
      </c>
      <c r="K402" s="6">
        <v>73470.710000000006</v>
      </c>
      <c r="L402">
        <f>MONTH(tblSales3[[#This Row],[Date]])</f>
        <v>10</v>
      </c>
    </row>
    <row r="403" spans="7:12" x14ac:dyDescent="0.25">
      <c r="G403">
        <v>10396</v>
      </c>
      <c r="H403" s="2">
        <v>42129.276030092595</v>
      </c>
      <c r="I403" t="s">
        <v>15</v>
      </c>
      <c r="J403" t="s">
        <v>255</v>
      </c>
      <c r="K403" s="6">
        <v>75612.55</v>
      </c>
      <c r="L403">
        <f>MONTH(tblSales3[[#This Row],[Date]])</f>
        <v>5</v>
      </c>
    </row>
    <row r="404" spans="7:12" x14ac:dyDescent="0.25">
      <c r="G404">
        <v>10397</v>
      </c>
      <c r="H404" s="2">
        <v>42241.802430555559</v>
      </c>
      <c r="I404" t="s">
        <v>38</v>
      </c>
      <c r="J404" t="s">
        <v>269</v>
      </c>
      <c r="K404" s="6">
        <v>74304.13</v>
      </c>
      <c r="L404">
        <f>MONTH(tblSales3[[#This Row],[Date]])</f>
        <v>8</v>
      </c>
    </row>
    <row r="405" spans="7:12" x14ac:dyDescent="0.25">
      <c r="G405">
        <v>10398</v>
      </c>
      <c r="H405" s="2">
        <v>42109.227303240739</v>
      </c>
      <c r="I405" t="s">
        <v>40</v>
      </c>
      <c r="J405" t="s">
        <v>270</v>
      </c>
      <c r="K405" s="6">
        <v>53512.91</v>
      </c>
      <c r="L405">
        <f>MONTH(tblSales3[[#This Row],[Date]])</f>
        <v>4</v>
      </c>
    </row>
    <row r="406" spans="7:12" x14ac:dyDescent="0.25">
      <c r="G406">
        <v>10399</v>
      </c>
      <c r="H406" s="2">
        <v>42116.63386574074</v>
      </c>
      <c r="I406" t="s">
        <v>23</v>
      </c>
      <c r="J406" t="s">
        <v>8</v>
      </c>
      <c r="K406" s="6">
        <v>87338.07</v>
      </c>
      <c r="L406">
        <f>MONTH(tblSales3[[#This Row],[Date]])</f>
        <v>4</v>
      </c>
    </row>
    <row r="407" spans="7:12" x14ac:dyDescent="0.25">
      <c r="G407">
        <v>10400</v>
      </c>
      <c r="H407" s="2">
        <v>42249.035173611112</v>
      </c>
      <c r="I407" t="s">
        <v>13</v>
      </c>
      <c r="J407" t="s">
        <v>208</v>
      </c>
      <c r="K407" s="6">
        <v>47944.65</v>
      </c>
      <c r="L407">
        <f>MONTH(tblSales3[[#This Row],[Date]])</f>
        <v>9</v>
      </c>
    </row>
    <row r="408" spans="7:12" x14ac:dyDescent="0.25">
      <c r="G408">
        <v>10401</v>
      </c>
      <c r="H408" s="2">
        <v>42219.920740740738</v>
      </c>
      <c r="I408" t="s">
        <v>13</v>
      </c>
      <c r="J408" t="s">
        <v>226</v>
      </c>
      <c r="K408" s="6">
        <v>4951.33</v>
      </c>
      <c r="L408">
        <f>MONTH(tblSales3[[#This Row],[Date]])</f>
        <v>8</v>
      </c>
    </row>
    <row r="409" spans="7:12" x14ac:dyDescent="0.25">
      <c r="G409">
        <v>10402</v>
      </c>
      <c r="H409" s="2">
        <v>42083.04115740741</v>
      </c>
      <c r="I409" t="s">
        <v>5</v>
      </c>
      <c r="J409" t="s">
        <v>91</v>
      </c>
      <c r="K409" s="6">
        <v>20107.38</v>
      </c>
      <c r="L409">
        <f>MONTH(tblSales3[[#This Row],[Date]])</f>
        <v>3</v>
      </c>
    </row>
    <row r="410" spans="7:12" x14ac:dyDescent="0.25">
      <c r="G410">
        <v>10403</v>
      </c>
      <c r="H410" s="2">
        <v>42206.038055555553</v>
      </c>
      <c r="I410" t="s">
        <v>9</v>
      </c>
      <c r="J410" t="s">
        <v>271</v>
      </c>
      <c r="K410" s="6">
        <v>68920.759999999995</v>
      </c>
      <c r="L410">
        <f>MONTH(tblSales3[[#This Row],[Date]])</f>
        <v>7</v>
      </c>
    </row>
    <row r="411" spans="7:12" x14ac:dyDescent="0.25">
      <c r="G411">
        <v>10404</v>
      </c>
      <c r="H411" s="2">
        <v>42321.079131944447</v>
      </c>
      <c r="I411" t="s">
        <v>7</v>
      </c>
      <c r="J411" t="s">
        <v>272</v>
      </c>
      <c r="K411" s="6">
        <v>11968.75</v>
      </c>
      <c r="L411">
        <f>MONTH(tblSales3[[#This Row],[Date]])</f>
        <v>11</v>
      </c>
    </row>
    <row r="412" spans="7:12" x14ac:dyDescent="0.25">
      <c r="G412">
        <v>10405</v>
      </c>
      <c r="H412" s="2">
        <v>42088.917847222219</v>
      </c>
      <c r="I412" t="s">
        <v>20</v>
      </c>
      <c r="J412" t="s">
        <v>75</v>
      </c>
      <c r="K412" s="6">
        <v>62603.31</v>
      </c>
      <c r="L412">
        <f>MONTH(tblSales3[[#This Row],[Date]])</f>
        <v>3</v>
      </c>
    </row>
    <row r="413" spans="7:12" x14ac:dyDescent="0.25">
      <c r="G413">
        <v>10406</v>
      </c>
      <c r="H413" s="2">
        <v>42341.992071759261</v>
      </c>
      <c r="I413" t="s">
        <v>29</v>
      </c>
      <c r="J413" t="s">
        <v>69</v>
      </c>
      <c r="K413" s="6">
        <v>81709.09</v>
      </c>
      <c r="L413">
        <f>MONTH(tblSales3[[#This Row],[Date]])</f>
        <v>12</v>
      </c>
    </row>
    <row r="414" spans="7:12" x14ac:dyDescent="0.25">
      <c r="G414">
        <v>10407</v>
      </c>
      <c r="H414" s="2">
        <v>42194.467997685184</v>
      </c>
      <c r="I414" t="s">
        <v>20</v>
      </c>
      <c r="J414" t="s">
        <v>273</v>
      </c>
      <c r="K414" s="6">
        <v>15917.69</v>
      </c>
      <c r="L414">
        <f>MONTH(tblSales3[[#This Row],[Date]])</f>
        <v>7</v>
      </c>
    </row>
    <row r="415" spans="7:12" x14ac:dyDescent="0.25">
      <c r="G415">
        <v>10408</v>
      </c>
      <c r="H415" s="2">
        <v>42111.09642361111</v>
      </c>
      <c r="I415" t="s">
        <v>45</v>
      </c>
      <c r="J415" t="s">
        <v>274</v>
      </c>
      <c r="K415" s="6">
        <v>17216.68</v>
      </c>
      <c r="L415">
        <f>MONTH(tblSales3[[#This Row],[Date]])</f>
        <v>4</v>
      </c>
    </row>
    <row r="416" spans="7:12" x14ac:dyDescent="0.25">
      <c r="G416">
        <v>10409</v>
      </c>
      <c r="H416" s="2">
        <v>42269.091840277775</v>
      </c>
      <c r="I416" t="s">
        <v>40</v>
      </c>
      <c r="J416" t="s">
        <v>275</v>
      </c>
      <c r="K416" s="6">
        <v>63468.44</v>
      </c>
      <c r="L416">
        <f>MONTH(tblSales3[[#This Row],[Date]])</f>
        <v>9</v>
      </c>
    </row>
    <row r="417" spans="7:12" x14ac:dyDescent="0.25">
      <c r="G417">
        <v>10410</v>
      </c>
      <c r="H417" s="2">
        <v>42265.382465277777</v>
      </c>
      <c r="I417" t="s">
        <v>13</v>
      </c>
      <c r="J417" t="s">
        <v>37</v>
      </c>
      <c r="K417" s="6">
        <v>71758.47</v>
      </c>
      <c r="L417">
        <f>MONTH(tblSales3[[#This Row],[Date]])</f>
        <v>9</v>
      </c>
    </row>
    <row r="418" spans="7:12" x14ac:dyDescent="0.25">
      <c r="G418">
        <v>10411</v>
      </c>
      <c r="H418" s="2">
        <v>42054.121238425927</v>
      </c>
      <c r="I418" t="s">
        <v>66</v>
      </c>
      <c r="J418" t="s">
        <v>12</v>
      </c>
      <c r="K418" s="6">
        <v>18360.3</v>
      </c>
      <c r="L418">
        <f>MONTH(tblSales3[[#This Row],[Date]])</f>
        <v>2</v>
      </c>
    </row>
    <row r="419" spans="7:12" x14ac:dyDescent="0.25">
      <c r="G419">
        <v>10412</v>
      </c>
      <c r="H419" s="2">
        <v>42115.466689814813</v>
      </c>
      <c r="I419" t="s">
        <v>40</v>
      </c>
      <c r="J419" t="s">
        <v>152</v>
      </c>
      <c r="K419" s="6">
        <v>54787.16</v>
      </c>
      <c r="L419">
        <f>MONTH(tblSales3[[#This Row],[Date]])</f>
        <v>4</v>
      </c>
    </row>
    <row r="420" spans="7:12" x14ac:dyDescent="0.25">
      <c r="G420">
        <v>10413</v>
      </c>
      <c r="H420" s="2">
        <v>42077.873252314814</v>
      </c>
      <c r="I420" t="s">
        <v>40</v>
      </c>
      <c r="J420" t="s">
        <v>276</v>
      </c>
      <c r="K420" s="6">
        <v>72546.28</v>
      </c>
      <c r="L420">
        <f>MONTH(tblSales3[[#This Row],[Date]])</f>
        <v>3</v>
      </c>
    </row>
    <row r="421" spans="7:12" x14ac:dyDescent="0.25">
      <c r="G421">
        <v>10414</v>
      </c>
      <c r="H421" s="2">
        <v>42060.796435185184</v>
      </c>
      <c r="I421" t="s">
        <v>40</v>
      </c>
      <c r="J421" t="s">
        <v>241</v>
      </c>
      <c r="K421" s="6">
        <v>1919.83</v>
      </c>
      <c r="L421">
        <f>MONTH(tblSales3[[#This Row],[Date]])</f>
        <v>2</v>
      </c>
    </row>
    <row r="422" spans="7:12" x14ac:dyDescent="0.25">
      <c r="G422">
        <v>10415</v>
      </c>
      <c r="H422" s="2">
        <v>42263.684594907405</v>
      </c>
      <c r="I422" t="s">
        <v>38</v>
      </c>
      <c r="J422" t="s">
        <v>277</v>
      </c>
      <c r="K422" s="6">
        <v>71979.820000000007</v>
      </c>
      <c r="L422">
        <f>MONTH(tblSales3[[#This Row],[Date]])</f>
        <v>9</v>
      </c>
    </row>
    <row r="423" spans="7:12" x14ac:dyDescent="0.25">
      <c r="G423">
        <v>10416</v>
      </c>
      <c r="H423" s="2">
        <v>42211.993495370371</v>
      </c>
      <c r="I423" t="s">
        <v>17</v>
      </c>
      <c r="J423" t="s">
        <v>83</v>
      </c>
      <c r="K423" s="6">
        <v>43404.4</v>
      </c>
      <c r="L423">
        <f>MONTH(tblSales3[[#This Row],[Date]])</f>
        <v>7</v>
      </c>
    </row>
    <row r="424" spans="7:12" x14ac:dyDescent="0.25">
      <c r="G424">
        <v>10417</v>
      </c>
      <c r="H424" s="2">
        <v>42036.015393518515</v>
      </c>
      <c r="I424" t="s">
        <v>66</v>
      </c>
      <c r="J424" t="s">
        <v>102</v>
      </c>
      <c r="K424" s="6">
        <v>46301.78</v>
      </c>
      <c r="L424">
        <f>MONTH(tblSales3[[#This Row],[Date]])</f>
        <v>2</v>
      </c>
    </row>
    <row r="425" spans="7:12" x14ac:dyDescent="0.25">
      <c r="G425">
        <v>10418</v>
      </c>
      <c r="H425" s="2">
        <v>42236.646597222221</v>
      </c>
      <c r="I425" t="s">
        <v>45</v>
      </c>
      <c r="J425" t="s">
        <v>125</v>
      </c>
      <c r="K425" s="6">
        <v>89166.42</v>
      </c>
      <c r="L425">
        <f>MONTH(tblSales3[[#This Row],[Date]])</f>
        <v>8</v>
      </c>
    </row>
    <row r="426" spans="7:12" x14ac:dyDescent="0.25">
      <c r="G426">
        <v>10419</v>
      </c>
      <c r="H426" s="2">
        <v>42017.544444444444</v>
      </c>
      <c r="I426" t="s">
        <v>23</v>
      </c>
      <c r="J426" t="s">
        <v>154</v>
      </c>
      <c r="K426" s="6">
        <v>72623.19</v>
      </c>
      <c r="L426">
        <f>MONTH(tblSales3[[#This Row],[Date]])</f>
        <v>1</v>
      </c>
    </row>
    <row r="427" spans="7:12" x14ac:dyDescent="0.25">
      <c r="G427">
        <v>10420</v>
      </c>
      <c r="H427" s="2">
        <v>42127.09175925926</v>
      </c>
      <c r="I427" t="s">
        <v>9</v>
      </c>
      <c r="J427" t="s">
        <v>198</v>
      </c>
      <c r="K427" s="6">
        <v>25994.05</v>
      </c>
      <c r="L427">
        <f>MONTH(tblSales3[[#This Row],[Date]])</f>
        <v>5</v>
      </c>
    </row>
    <row r="428" spans="7:12" x14ac:dyDescent="0.25">
      <c r="G428">
        <v>10421</v>
      </c>
      <c r="H428" s="2">
        <v>42229.294456018521</v>
      </c>
      <c r="I428" t="s">
        <v>29</v>
      </c>
      <c r="J428" t="s">
        <v>220</v>
      </c>
      <c r="K428" s="6">
        <v>77613.48</v>
      </c>
      <c r="L428">
        <f>MONTH(tblSales3[[#This Row],[Date]])</f>
        <v>8</v>
      </c>
    </row>
    <row r="429" spans="7:12" x14ac:dyDescent="0.25">
      <c r="G429">
        <v>10422</v>
      </c>
      <c r="H429" s="2">
        <v>42204.499918981484</v>
      </c>
      <c r="I429" t="s">
        <v>5</v>
      </c>
      <c r="J429" t="s">
        <v>278</v>
      </c>
      <c r="K429" s="6">
        <v>34503.699999999997</v>
      </c>
      <c r="L429">
        <f>MONTH(tblSales3[[#This Row],[Date]])</f>
        <v>7</v>
      </c>
    </row>
    <row r="430" spans="7:12" x14ac:dyDescent="0.25">
      <c r="G430">
        <v>10423</v>
      </c>
      <c r="H430" s="2">
        <v>42073.586273148147</v>
      </c>
      <c r="I430" t="s">
        <v>5</v>
      </c>
      <c r="J430" t="s">
        <v>163</v>
      </c>
      <c r="K430" s="6">
        <v>95741.57</v>
      </c>
      <c r="L430">
        <f>MONTH(tblSales3[[#This Row],[Date]])</f>
        <v>3</v>
      </c>
    </row>
    <row r="431" spans="7:12" x14ac:dyDescent="0.25">
      <c r="G431">
        <v>10424</v>
      </c>
      <c r="H431" s="2">
        <v>42062.398032407407</v>
      </c>
      <c r="I431" t="s">
        <v>23</v>
      </c>
      <c r="J431" t="s">
        <v>101</v>
      </c>
      <c r="K431" s="6">
        <v>33318.26</v>
      </c>
      <c r="L431">
        <f>MONTH(tblSales3[[#This Row],[Date]])</f>
        <v>2</v>
      </c>
    </row>
    <row r="432" spans="7:12" x14ac:dyDescent="0.25">
      <c r="G432">
        <v>10425</v>
      </c>
      <c r="H432" s="2">
        <v>42242.965682870374</v>
      </c>
      <c r="I432" t="s">
        <v>52</v>
      </c>
      <c r="J432" t="s">
        <v>189</v>
      </c>
      <c r="K432" s="6">
        <v>99895.11</v>
      </c>
      <c r="L432">
        <f>MONTH(tblSales3[[#This Row],[Date]])</f>
        <v>8</v>
      </c>
    </row>
    <row r="433" spans="7:12" x14ac:dyDescent="0.25">
      <c r="G433">
        <v>10426</v>
      </c>
      <c r="H433" s="2">
        <v>42123.838912037034</v>
      </c>
      <c r="I433" t="s">
        <v>15</v>
      </c>
      <c r="J433" t="s">
        <v>47</v>
      </c>
      <c r="K433" s="6">
        <v>45221.71</v>
      </c>
      <c r="L433">
        <f>MONTH(tblSales3[[#This Row],[Date]])</f>
        <v>4</v>
      </c>
    </row>
    <row r="434" spans="7:12" x14ac:dyDescent="0.25">
      <c r="G434">
        <v>10427</v>
      </c>
      <c r="H434" s="2">
        <v>42261.878993055558</v>
      </c>
      <c r="I434" t="s">
        <v>29</v>
      </c>
      <c r="J434" t="s">
        <v>279</v>
      </c>
      <c r="K434" s="6">
        <v>49165.26</v>
      </c>
      <c r="L434">
        <f>MONTH(tblSales3[[#This Row],[Date]])</f>
        <v>9</v>
      </c>
    </row>
    <row r="435" spans="7:12" x14ac:dyDescent="0.25">
      <c r="G435">
        <v>10428</v>
      </c>
      <c r="H435" s="2">
        <v>42173.779108796298</v>
      </c>
      <c r="I435" t="s">
        <v>38</v>
      </c>
      <c r="J435" t="s">
        <v>280</v>
      </c>
      <c r="K435" s="6">
        <v>96813.93</v>
      </c>
      <c r="L435">
        <f>MONTH(tblSales3[[#This Row],[Date]])</f>
        <v>6</v>
      </c>
    </row>
    <row r="436" spans="7:12" x14ac:dyDescent="0.25">
      <c r="G436">
        <v>10429</v>
      </c>
      <c r="H436" s="2">
        <v>42219.254328703704</v>
      </c>
      <c r="I436" t="s">
        <v>38</v>
      </c>
      <c r="J436" t="s">
        <v>234</v>
      </c>
      <c r="K436" s="6">
        <v>99783.72</v>
      </c>
      <c r="L436">
        <f>MONTH(tblSales3[[#This Row],[Date]])</f>
        <v>8</v>
      </c>
    </row>
    <row r="437" spans="7:12" x14ac:dyDescent="0.25">
      <c r="G437">
        <v>10430</v>
      </c>
      <c r="H437" s="2">
        <v>42187.311493055553</v>
      </c>
      <c r="I437" t="s">
        <v>61</v>
      </c>
      <c r="J437" t="s">
        <v>206</v>
      </c>
      <c r="K437" s="6">
        <v>2193.2800000000002</v>
      </c>
      <c r="L437">
        <f>MONTH(tblSales3[[#This Row],[Date]])</f>
        <v>7</v>
      </c>
    </row>
    <row r="438" spans="7:12" x14ac:dyDescent="0.25">
      <c r="G438">
        <v>10431</v>
      </c>
      <c r="H438" s="2">
        <v>42036.950416666667</v>
      </c>
      <c r="I438" t="s">
        <v>35</v>
      </c>
      <c r="J438" t="s">
        <v>281</v>
      </c>
      <c r="K438" s="6">
        <v>45962.06</v>
      </c>
      <c r="L438">
        <f>MONTH(tblSales3[[#This Row],[Date]])</f>
        <v>2</v>
      </c>
    </row>
    <row r="439" spans="7:12" x14ac:dyDescent="0.25">
      <c r="G439">
        <v>10432</v>
      </c>
      <c r="H439" s="2">
        <v>42123.356446759259</v>
      </c>
      <c r="I439" t="s">
        <v>23</v>
      </c>
      <c r="J439" t="s">
        <v>44</v>
      </c>
      <c r="K439" s="6">
        <v>27807.4</v>
      </c>
      <c r="L439">
        <f>MONTH(tblSales3[[#This Row],[Date]])</f>
        <v>4</v>
      </c>
    </row>
    <row r="440" spans="7:12" x14ac:dyDescent="0.25">
      <c r="G440">
        <v>10433</v>
      </c>
      <c r="H440" s="2">
        <v>42152.242731481485</v>
      </c>
      <c r="I440" t="s">
        <v>11</v>
      </c>
      <c r="J440" t="s">
        <v>280</v>
      </c>
      <c r="K440" s="6">
        <v>15358.1</v>
      </c>
      <c r="L440">
        <f>MONTH(tblSales3[[#This Row],[Date]])</f>
        <v>5</v>
      </c>
    </row>
    <row r="441" spans="7:12" x14ac:dyDescent="0.25">
      <c r="G441">
        <v>10434</v>
      </c>
      <c r="H441" s="2">
        <v>42121.057256944441</v>
      </c>
      <c r="I441" t="s">
        <v>17</v>
      </c>
      <c r="J441" t="s">
        <v>172</v>
      </c>
      <c r="K441" s="6">
        <v>44619.29</v>
      </c>
      <c r="L441">
        <f>MONTH(tblSales3[[#This Row],[Date]])</f>
        <v>4</v>
      </c>
    </row>
    <row r="442" spans="7:12" x14ac:dyDescent="0.25">
      <c r="G442">
        <v>10435</v>
      </c>
      <c r="H442" s="2">
        <v>42137.258460648147</v>
      </c>
      <c r="I442" t="s">
        <v>35</v>
      </c>
      <c r="J442" t="s">
        <v>282</v>
      </c>
      <c r="K442" s="6">
        <v>17247.91</v>
      </c>
      <c r="L442">
        <f>MONTH(tblSales3[[#This Row],[Date]])</f>
        <v>5</v>
      </c>
    </row>
    <row r="443" spans="7:12" x14ac:dyDescent="0.25">
      <c r="G443">
        <v>10436</v>
      </c>
      <c r="H443" s="2">
        <v>42347.546388888892</v>
      </c>
      <c r="I443" t="s">
        <v>9</v>
      </c>
      <c r="J443" t="s">
        <v>132</v>
      </c>
      <c r="K443" s="6">
        <v>18185.82</v>
      </c>
      <c r="L443">
        <f>MONTH(tblSales3[[#This Row],[Date]])</f>
        <v>12</v>
      </c>
    </row>
    <row r="444" spans="7:12" x14ac:dyDescent="0.25">
      <c r="G444">
        <v>10437</v>
      </c>
      <c r="H444" s="2">
        <v>42323.192037037035</v>
      </c>
      <c r="I444" t="s">
        <v>15</v>
      </c>
      <c r="J444" t="s">
        <v>182</v>
      </c>
      <c r="K444" s="6">
        <v>43592.160000000003</v>
      </c>
      <c r="L444">
        <f>MONTH(tblSales3[[#This Row],[Date]])</f>
        <v>11</v>
      </c>
    </row>
    <row r="445" spans="7:12" x14ac:dyDescent="0.25">
      <c r="G445">
        <v>10438</v>
      </c>
      <c r="H445" s="2">
        <v>42158.08489583333</v>
      </c>
      <c r="I445" t="s">
        <v>26</v>
      </c>
      <c r="J445" t="s">
        <v>170</v>
      </c>
      <c r="K445" s="6">
        <v>81046.259999999995</v>
      </c>
      <c r="L445">
        <f>MONTH(tblSales3[[#This Row],[Date]])</f>
        <v>6</v>
      </c>
    </row>
    <row r="446" spans="7:12" x14ac:dyDescent="0.25">
      <c r="G446">
        <v>10439</v>
      </c>
      <c r="H446" s="2">
        <v>42010.99527777778</v>
      </c>
      <c r="I446" t="s">
        <v>17</v>
      </c>
      <c r="J446" t="s">
        <v>54</v>
      </c>
      <c r="K446" s="6">
        <v>28596.28</v>
      </c>
      <c r="L446">
        <f>MONTH(tblSales3[[#This Row],[Date]])</f>
        <v>1</v>
      </c>
    </row>
    <row r="447" spans="7:12" x14ac:dyDescent="0.25">
      <c r="G447">
        <v>10440</v>
      </c>
      <c r="H447" s="2">
        <v>42107.441747685189</v>
      </c>
      <c r="I447" t="s">
        <v>66</v>
      </c>
      <c r="J447" t="s">
        <v>191</v>
      </c>
      <c r="K447" s="6">
        <v>47461.440000000002</v>
      </c>
      <c r="L447">
        <f>MONTH(tblSales3[[#This Row],[Date]])</f>
        <v>4</v>
      </c>
    </row>
    <row r="448" spans="7:12" x14ac:dyDescent="0.25">
      <c r="G448">
        <v>10441</v>
      </c>
      <c r="H448" s="2">
        <v>42300.403726851851</v>
      </c>
      <c r="I448" t="s">
        <v>52</v>
      </c>
      <c r="J448" t="s">
        <v>283</v>
      </c>
      <c r="K448" s="6">
        <v>54352.25</v>
      </c>
      <c r="L448">
        <f>MONTH(tblSales3[[#This Row],[Date]])</f>
        <v>10</v>
      </c>
    </row>
    <row r="449" spans="7:12" x14ac:dyDescent="0.25">
      <c r="G449">
        <v>10442</v>
      </c>
      <c r="H449" s="2">
        <v>42077.240081018521</v>
      </c>
      <c r="I449" t="s">
        <v>38</v>
      </c>
      <c r="J449" t="s">
        <v>159</v>
      </c>
      <c r="K449" s="6">
        <v>99092.73</v>
      </c>
      <c r="L449">
        <f>MONTH(tblSales3[[#This Row],[Date]])</f>
        <v>3</v>
      </c>
    </row>
    <row r="450" spans="7:12" x14ac:dyDescent="0.25">
      <c r="G450">
        <v>10443</v>
      </c>
      <c r="H450" s="2">
        <v>42240.717777777776</v>
      </c>
      <c r="I450" t="s">
        <v>9</v>
      </c>
      <c r="J450" t="s">
        <v>74</v>
      </c>
      <c r="K450" s="6">
        <v>50438.92</v>
      </c>
      <c r="L450">
        <f>MONTH(tblSales3[[#This Row],[Date]])</f>
        <v>8</v>
      </c>
    </row>
    <row r="451" spans="7:12" x14ac:dyDescent="0.25">
      <c r="G451">
        <v>10444</v>
      </c>
      <c r="H451" s="2">
        <v>42119.364386574074</v>
      </c>
      <c r="I451" t="s">
        <v>23</v>
      </c>
      <c r="J451" t="s">
        <v>46</v>
      </c>
      <c r="K451" s="6">
        <v>81078.240000000005</v>
      </c>
      <c r="L451">
        <f>MONTH(tblSales3[[#This Row],[Date]])</f>
        <v>4</v>
      </c>
    </row>
    <row r="452" spans="7:12" x14ac:dyDescent="0.25">
      <c r="G452">
        <v>10445</v>
      </c>
      <c r="H452" s="2">
        <v>42220.477256944447</v>
      </c>
      <c r="I452" t="s">
        <v>52</v>
      </c>
      <c r="J452" t="s">
        <v>284</v>
      </c>
      <c r="K452" s="6">
        <v>23205.67</v>
      </c>
      <c r="L452">
        <f>MONTH(tblSales3[[#This Row],[Date]])</f>
        <v>8</v>
      </c>
    </row>
    <row r="453" spans="7:12" x14ac:dyDescent="0.25">
      <c r="G453">
        <v>10446</v>
      </c>
      <c r="H453" s="2">
        <v>42098.340451388889</v>
      </c>
      <c r="I453" t="s">
        <v>66</v>
      </c>
      <c r="J453" t="s">
        <v>285</v>
      </c>
      <c r="K453" s="6">
        <v>77000.009999999995</v>
      </c>
      <c r="L453">
        <f>MONTH(tblSales3[[#This Row],[Date]])</f>
        <v>4</v>
      </c>
    </row>
    <row r="454" spans="7:12" x14ac:dyDescent="0.25">
      <c r="G454">
        <v>10447</v>
      </c>
      <c r="H454" s="2">
        <v>42005.64398148148</v>
      </c>
      <c r="I454" t="s">
        <v>11</v>
      </c>
      <c r="J454" t="s">
        <v>147</v>
      </c>
      <c r="K454" s="6">
        <v>40345.040000000001</v>
      </c>
      <c r="L454">
        <f>MONTH(tblSales3[[#This Row],[Date]])</f>
        <v>1</v>
      </c>
    </row>
    <row r="455" spans="7:12" x14ac:dyDescent="0.25">
      <c r="G455">
        <v>10448</v>
      </c>
      <c r="H455" s="2">
        <v>42037.836817129632</v>
      </c>
      <c r="I455" t="s">
        <v>52</v>
      </c>
      <c r="J455" t="s">
        <v>286</v>
      </c>
      <c r="K455" s="6">
        <v>35360.1</v>
      </c>
      <c r="L455">
        <f>MONTH(tblSales3[[#This Row],[Date]])</f>
        <v>2</v>
      </c>
    </row>
    <row r="456" spans="7:12" x14ac:dyDescent="0.25">
      <c r="G456">
        <v>10449</v>
      </c>
      <c r="H456" s="2">
        <v>42074.741631944446</v>
      </c>
      <c r="I456" t="s">
        <v>40</v>
      </c>
      <c r="J456" t="s">
        <v>287</v>
      </c>
      <c r="K456" s="6">
        <v>35493.53</v>
      </c>
      <c r="L456">
        <f>MONTH(tblSales3[[#This Row],[Date]])</f>
        <v>3</v>
      </c>
    </row>
    <row r="457" spans="7:12" x14ac:dyDescent="0.25">
      <c r="G457">
        <v>10450</v>
      </c>
      <c r="H457" s="2">
        <v>42239.030405092592</v>
      </c>
      <c r="I457" t="s">
        <v>66</v>
      </c>
      <c r="J457" t="s">
        <v>288</v>
      </c>
      <c r="K457" s="6">
        <v>37155.79</v>
      </c>
      <c r="L457">
        <f>MONTH(tblSales3[[#This Row],[Date]])</f>
        <v>8</v>
      </c>
    </row>
    <row r="458" spans="7:12" x14ac:dyDescent="0.25">
      <c r="G458">
        <v>10451</v>
      </c>
      <c r="H458" s="2">
        <v>42111.821643518517</v>
      </c>
      <c r="I458" t="s">
        <v>20</v>
      </c>
      <c r="J458" t="s">
        <v>187</v>
      </c>
      <c r="K458" s="6">
        <v>96375.62</v>
      </c>
      <c r="L458">
        <f>MONTH(tblSales3[[#This Row],[Date]])</f>
        <v>4</v>
      </c>
    </row>
    <row r="459" spans="7:12" x14ac:dyDescent="0.25">
      <c r="G459">
        <v>10452</v>
      </c>
      <c r="H459" s="2">
        <v>42182.827187499999</v>
      </c>
      <c r="I459" t="s">
        <v>66</v>
      </c>
      <c r="J459" t="s">
        <v>197</v>
      </c>
      <c r="K459" s="6">
        <v>91801.2</v>
      </c>
      <c r="L459">
        <f>MONTH(tblSales3[[#This Row],[Date]])</f>
        <v>6</v>
      </c>
    </row>
    <row r="460" spans="7:12" x14ac:dyDescent="0.25">
      <c r="G460">
        <v>10453</v>
      </c>
      <c r="H460" s="2">
        <v>42143.643738425926</v>
      </c>
      <c r="I460" t="s">
        <v>11</v>
      </c>
      <c r="J460" t="s">
        <v>103</v>
      </c>
      <c r="K460" s="6">
        <v>47149.56</v>
      </c>
      <c r="L460">
        <f>MONTH(tblSales3[[#This Row],[Date]])</f>
        <v>5</v>
      </c>
    </row>
    <row r="461" spans="7:12" x14ac:dyDescent="0.25">
      <c r="G461">
        <v>10454</v>
      </c>
      <c r="H461" s="2">
        <v>42335.594155092593</v>
      </c>
      <c r="I461" t="s">
        <v>11</v>
      </c>
      <c r="J461" t="s">
        <v>289</v>
      </c>
      <c r="K461" s="6">
        <v>9355.7099999999991</v>
      </c>
      <c r="L461">
        <f>MONTH(tblSales3[[#This Row],[Date]])</f>
        <v>11</v>
      </c>
    </row>
    <row r="462" spans="7:12" x14ac:dyDescent="0.25">
      <c r="G462">
        <v>10455</v>
      </c>
      <c r="H462" s="2">
        <v>42237.303032407406</v>
      </c>
      <c r="I462" t="s">
        <v>23</v>
      </c>
      <c r="J462" t="s">
        <v>163</v>
      </c>
      <c r="K462" s="6">
        <v>59928.69</v>
      </c>
      <c r="L462">
        <f>MONTH(tblSales3[[#This Row],[Date]])</f>
        <v>8</v>
      </c>
    </row>
    <row r="463" spans="7:12" x14ac:dyDescent="0.25">
      <c r="G463">
        <v>10456</v>
      </c>
      <c r="H463" s="2">
        <v>42365.389814814815</v>
      </c>
      <c r="I463" t="s">
        <v>15</v>
      </c>
      <c r="J463" t="s">
        <v>269</v>
      </c>
      <c r="K463" s="6">
        <v>37710.67</v>
      </c>
      <c r="L463">
        <f>MONTH(tblSales3[[#This Row],[Date]])</f>
        <v>12</v>
      </c>
    </row>
    <row r="464" spans="7:12" x14ac:dyDescent="0.25">
      <c r="G464">
        <v>10457</v>
      </c>
      <c r="H464" s="2">
        <v>42186.307395833333</v>
      </c>
      <c r="I464" t="s">
        <v>35</v>
      </c>
      <c r="J464" t="s">
        <v>244</v>
      </c>
      <c r="K464" s="6">
        <v>73539.02</v>
      </c>
      <c r="L464">
        <f>MONTH(tblSales3[[#This Row],[Date]])</f>
        <v>7</v>
      </c>
    </row>
    <row r="465" spans="7:12" x14ac:dyDescent="0.25">
      <c r="G465">
        <v>10458</v>
      </c>
      <c r="H465" s="2">
        <v>42105.488865740743</v>
      </c>
      <c r="I465" t="s">
        <v>29</v>
      </c>
      <c r="J465" t="s">
        <v>290</v>
      </c>
      <c r="K465" s="6">
        <v>15020.61</v>
      </c>
      <c r="L465">
        <f>MONTH(tblSales3[[#This Row],[Date]])</f>
        <v>4</v>
      </c>
    </row>
    <row r="466" spans="7:12" x14ac:dyDescent="0.25">
      <c r="G466">
        <v>10459</v>
      </c>
      <c r="H466" s="2">
        <v>42165.897407407407</v>
      </c>
      <c r="I466" t="s">
        <v>61</v>
      </c>
      <c r="J466" t="s">
        <v>277</v>
      </c>
      <c r="K466" s="6">
        <v>82702.91</v>
      </c>
      <c r="L466">
        <f>MONTH(tblSales3[[#This Row],[Date]])</f>
        <v>6</v>
      </c>
    </row>
    <row r="467" spans="7:12" x14ac:dyDescent="0.25">
      <c r="G467">
        <v>10460</v>
      </c>
      <c r="H467" s="2">
        <v>42075.897719907407</v>
      </c>
      <c r="I467" t="s">
        <v>15</v>
      </c>
      <c r="J467" t="s">
        <v>291</v>
      </c>
      <c r="K467" s="6">
        <v>53958.35</v>
      </c>
      <c r="L467">
        <f>MONTH(tblSales3[[#This Row],[Date]])</f>
        <v>3</v>
      </c>
    </row>
    <row r="468" spans="7:12" x14ac:dyDescent="0.25">
      <c r="G468">
        <v>10461</v>
      </c>
      <c r="H468" s="2">
        <v>42104.522928240738</v>
      </c>
      <c r="I468" t="s">
        <v>7</v>
      </c>
      <c r="J468" t="s">
        <v>239</v>
      </c>
      <c r="K468" s="6">
        <v>99451.88</v>
      </c>
      <c r="L468">
        <f>MONTH(tblSales3[[#This Row],[Date]])</f>
        <v>4</v>
      </c>
    </row>
    <row r="469" spans="7:12" x14ac:dyDescent="0.25">
      <c r="G469">
        <v>10462</v>
      </c>
      <c r="H469" s="2">
        <v>42115.758194444446</v>
      </c>
      <c r="I469" t="s">
        <v>66</v>
      </c>
      <c r="J469" t="s">
        <v>292</v>
      </c>
      <c r="K469" s="6">
        <v>2101.0700000000002</v>
      </c>
      <c r="L469">
        <f>MONTH(tblSales3[[#This Row],[Date]])</f>
        <v>4</v>
      </c>
    </row>
    <row r="470" spans="7:12" x14ac:dyDescent="0.25">
      <c r="G470">
        <v>10463</v>
      </c>
      <c r="H470" s="2">
        <v>42108.358356481483</v>
      </c>
      <c r="I470" t="s">
        <v>11</v>
      </c>
      <c r="J470" t="s">
        <v>34</v>
      </c>
      <c r="K470" s="6">
        <v>44469.03</v>
      </c>
      <c r="L470">
        <f>MONTH(tblSales3[[#This Row],[Date]])</f>
        <v>4</v>
      </c>
    </row>
    <row r="471" spans="7:12" x14ac:dyDescent="0.25">
      <c r="G471">
        <v>10464</v>
      </c>
      <c r="H471" s="2">
        <v>42107.699166666665</v>
      </c>
      <c r="I471" t="s">
        <v>13</v>
      </c>
      <c r="J471" t="s">
        <v>145</v>
      </c>
      <c r="K471" s="6">
        <v>98505.42</v>
      </c>
      <c r="L471">
        <f>MONTH(tblSales3[[#This Row],[Date]])</f>
        <v>4</v>
      </c>
    </row>
    <row r="472" spans="7:12" x14ac:dyDescent="0.25">
      <c r="G472">
        <v>10465</v>
      </c>
      <c r="H472" s="2">
        <v>42011.257754629631</v>
      </c>
      <c r="I472" t="s">
        <v>11</v>
      </c>
      <c r="J472" t="s">
        <v>203</v>
      </c>
      <c r="K472" s="6">
        <v>59393.31</v>
      </c>
      <c r="L472">
        <f>MONTH(tblSales3[[#This Row],[Date]])</f>
        <v>1</v>
      </c>
    </row>
    <row r="473" spans="7:12" x14ac:dyDescent="0.25">
      <c r="G473">
        <v>10466</v>
      </c>
      <c r="H473" s="2">
        <v>42248.093425925923</v>
      </c>
      <c r="I473" t="s">
        <v>61</v>
      </c>
      <c r="J473" t="s">
        <v>276</v>
      </c>
      <c r="K473" s="6">
        <v>43598.8</v>
      </c>
      <c r="L473">
        <f>MONTH(tblSales3[[#This Row],[Date]])</f>
        <v>9</v>
      </c>
    </row>
    <row r="474" spans="7:12" x14ac:dyDescent="0.25">
      <c r="G474">
        <v>10467</v>
      </c>
      <c r="H474" s="2">
        <v>42188.443159722221</v>
      </c>
      <c r="I474" t="s">
        <v>11</v>
      </c>
      <c r="J474" t="s">
        <v>192</v>
      </c>
      <c r="K474" s="6">
        <v>91679.52</v>
      </c>
      <c r="L474">
        <f>MONTH(tblSales3[[#This Row],[Date]])</f>
        <v>7</v>
      </c>
    </row>
    <row r="475" spans="7:12" x14ac:dyDescent="0.25">
      <c r="G475">
        <v>10468</v>
      </c>
      <c r="H475" s="2">
        <v>42069.366562499999</v>
      </c>
      <c r="I475" t="s">
        <v>40</v>
      </c>
      <c r="J475" t="s">
        <v>220</v>
      </c>
      <c r="K475" s="6">
        <v>96087.56</v>
      </c>
      <c r="L475">
        <f>MONTH(tblSales3[[#This Row],[Date]])</f>
        <v>3</v>
      </c>
    </row>
    <row r="476" spans="7:12" x14ac:dyDescent="0.25">
      <c r="G476">
        <v>10469</v>
      </c>
      <c r="H476" s="2">
        <v>42263.566550925927</v>
      </c>
      <c r="I476" t="s">
        <v>15</v>
      </c>
      <c r="J476" t="s">
        <v>209</v>
      </c>
      <c r="K476" s="6">
        <v>4666.4399999999996</v>
      </c>
      <c r="L476">
        <f>MONTH(tblSales3[[#This Row],[Date]])</f>
        <v>9</v>
      </c>
    </row>
    <row r="477" spans="7:12" x14ac:dyDescent="0.25">
      <c r="G477">
        <v>10470</v>
      </c>
      <c r="H477" s="2">
        <v>42042.97997685185</v>
      </c>
      <c r="I477" t="s">
        <v>40</v>
      </c>
      <c r="J477" t="s">
        <v>247</v>
      </c>
      <c r="K477" s="6">
        <v>20988.54</v>
      </c>
      <c r="L477">
        <f>MONTH(tblSales3[[#This Row],[Date]])</f>
        <v>2</v>
      </c>
    </row>
    <row r="478" spans="7:12" x14ac:dyDescent="0.25">
      <c r="G478">
        <v>10471</v>
      </c>
      <c r="H478" s="2">
        <v>42252.531886574077</v>
      </c>
      <c r="I478" t="s">
        <v>61</v>
      </c>
      <c r="J478" t="s">
        <v>206</v>
      </c>
      <c r="K478" s="6">
        <v>62622.78</v>
      </c>
      <c r="L478">
        <f>MONTH(tblSales3[[#This Row],[Date]])</f>
        <v>9</v>
      </c>
    </row>
    <row r="479" spans="7:12" x14ac:dyDescent="0.25">
      <c r="G479">
        <v>10472</v>
      </c>
      <c r="H479" s="2">
        <v>42356.892824074072</v>
      </c>
      <c r="I479" t="s">
        <v>5</v>
      </c>
      <c r="J479" t="s">
        <v>138</v>
      </c>
      <c r="K479" s="6">
        <v>13294.86</v>
      </c>
      <c r="L479">
        <f>MONTH(tblSales3[[#This Row],[Date]])</f>
        <v>12</v>
      </c>
    </row>
    <row r="480" spans="7:12" x14ac:dyDescent="0.25">
      <c r="G480">
        <v>10473</v>
      </c>
      <c r="H480" s="2">
        <v>42365.190798611111</v>
      </c>
      <c r="I480" t="s">
        <v>9</v>
      </c>
      <c r="J480" t="s">
        <v>267</v>
      </c>
      <c r="K480" s="6">
        <v>30581.14</v>
      </c>
      <c r="L480">
        <f>MONTH(tblSales3[[#This Row],[Date]])</f>
        <v>12</v>
      </c>
    </row>
    <row r="481" spans="7:12" x14ac:dyDescent="0.25">
      <c r="G481">
        <v>10474</v>
      </c>
      <c r="H481" s="2">
        <v>42132.704965277779</v>
      </c>
      <c r="I481" t="s">
        <v>7</v>
      </c>
      <c r="J481" t="s">
        <v>160</v>
      </c>
      <c r="K481" s="6">
        <v>30561.31</v>
      </c>
      <c r="L481">
        <f>MONTH(tblSales3[[#This Row],[Date]])</f>
        <v>5</v>
      </c>
    </row>
    <row r="482" spans="7:12" x14ac:dyDescent="0.25">
      <c r="G482">
        <v>10475</v>
      </c>
      <c r="H482" s="2">
        <v>42216.680868055555</v>
      </c>
      <c r="I482" t="s">
        <v>15</v>
      </c>
      <c r="J482" t="s">
        <v>176</v>
      </c>
      <c r="K482" s="6">
        <v>43330.79</v>
      </c>
      <c r="L482">
        <f>MONTH(tblSales3[[#This Row],[Date]])</f>
        <v>7</v>
      </c>
    </row>
    <row r="483" spans="7:12" x14ac:dyDescent="0.25">
      <c r="G483">
        <v>10476</v>
      </c>
      <c r="H483" s="2">
        <v>42281.325752314813</v>
      </c>
      <c r="I483" t="s">
        <v>45</v>
      </c>
      <c r="J483" t="s">
        <v>293</v>
      </c>
      <c r="K483" s="6">
        <v>36451.68</v>
      </c>
      <c r="L483">
        <f>MONTH(tblSales3[[#This Row],[Date]])</f>
        <v>10</v>
      </c>
    </row>
    <row r="484" spans="7:12" x14ac:dyDescent="0.25">
      <c r="G484">
        <v>10477</v>
      </c>
      <c r="H484" s="2">
        <v>42166.218252314815</v>
      </c>
      <c r="I484" t="s">
        <v>29</v>
      </c>
      <c r="J484" t="s">
        <v>37</v>
      </c>
      <c r="K484" s="6">
        <v>77057.09</v>
      </c>
      <c r="L484">
        <f>MONTH(tblSales3[[#This Row],[Date]])</f>
        <v>6</v>
      </c>
    </row>
    <row r="485" spans="7:12" x14ac:dyDescent="0.25">
      <c r="G485">
        <v>10478</v>
      </c>
      <c r="H485" s="2">
        <v>42079.757025462961</v>
      </c>
      <c r="I485" t="s">
        <v>29</v>
      </c>
      <c r="J485" t="s">
        <v>22</v>
      </c>
      <c r="K485" s="6">
        <v>48726.15</v>
      </c>
      <c r="L485">
        <f>MONTH(tblSales3[[#This Row],[Date]])</f>
        <v>3</v>
      </c>
    </row>
    <row r="486" spans="7:12" x14ac:dyDescent="0.25">
      <c r="G486">
        <v>10479</v>
      </c>
      <c r="H486" s="2">
        <v>42343.174201388887</v>
      </c>
      <c r="I486" t="s">
        <v>26</v>
      </c>
      <c r="J486" t="s">
        <v>222</v>
      </c>
      <c r="K486" s="6">
        <v>40961.22</v>
      </c>
      <c r="L486">
        <f>MONTH(tblSales3[[#This Row],[Date]])</f>
        <v>12</v>
      </c>
    </row>
    <row r="487" spans="7:12" x14ac:dyDescent="0.25">
      <c r="G487">
        <v>10480</v>
      </c>
      <c r="H487" s="2">
        <v>42226.481689814813</v>
      </c>
      <c r="I487" t="s">
        <v>66</v>
      </c>
      <c r="J487" t="s">
        <v>57</v>
      </c>
      <c r="K487" s="6">
        <v>75676.39</v>
      </c>
      <c r="L487">
        <f>MONTH(tblSales3[[#This Row],[Date]])</f>
        <v>8</v>
      </c>
    </row>
    <row r="488" spans="7:12" x14ac:dyDescent="0.25">
      <c r="G488">
        <v>10481</v>
      </c>
      <c r="H488" s="2">
        <v>42328.685185185182</v>
      </c>
      <c r="I488" t="s">
        <v>29</v>
      </c>
      <c r="J488" t="s">
        <v>294</v>
      </c>
      <c r="K488" s="6">
        <v>66745.919999999998</v>
      </c>
      <c r="L488">
        <f>MONTH(tblSales3[[#This Row],[Date]])</f>
        <v>11</v>
      </c>
    </row>
    <row r="489" spans="7:12" x14ac:dyDescent="0.25">
      <c r="G489">
        <v>10482</v>
      </c>
      <c r="H489" s="2">
        <v>42288.264467592591</v>
      </c>
      <c r="I489" t="s">
        <v>66</v>
      </c>
      <c r="J489" t="s">
        <v>295</v>
      </c>
      <c r="K489" s="6">
        <v>36824.07</v>
      </c>
      <c r="L489">
        <f>MONTH(tblSales3[[#This Row],[Date]])</f>
        <v>10</v>
      </c>
    </row>
    <row r="490" spans="7:12" x14ac:dyDescent="0.25">
      <c r="G490">
        <v>10483</v>
      </c>
      <c r="H490" s="2">
        <v>42251.465879629628</v>
      </c>
      <c r="I490" t="s">
        <v>29</v>
      </c>
      <c r="J490" t="s">
        <v>50</v>
      </c>
      <c r="K490" s="6">
        <v>98376.11</v>
      </c>
      <c r="L490">
        <f>MONTH(tblSales3[[#This Row],[Date]])</f>
        <v>9</v>
      </c>
    </row>
    <row r="491" spans="7:12" x14ac:dyDescent="0.25">
      <c r="G491">
        <v>10484</v>
      </c>
      <c r="H491" s="2">
        <v>42277.720902777779</v>
      </c>
      <c r="I491" t="s">
        <v>29</v>
      </c>
      <c r="J491" t="s">
        <v>206</v>
      </c>
      <c r="K491" s="6">
        <v>36074.949999999997</v>
      </c>
      <c r="L491">
        <f>MONTH(tblSales3[[#This Row],[Date]])</f>
        <v>9</v>
      </c>
    </row>
    <row r="492" spans="7:12" x14ac:dyDescent="0.25">
      <c r="G492">
        <v>10485</v>
      </c>
      <c r="H492" s="2">
        <v>42211.085960648146</v>
      </c>
      <c r="I492" t="s">
        <v>61</v>
      </c>
      <c r="J492" t="s">
        <v>296</v>
      </c>
      <c r="K492" s="6">
        <v>65959.7</v>
      </c>
      <c r="L492">
        <f>MONTH(tblSales3[[#This Row],[Date]])</f>
        <v>7</v>
      </c>
    </row>
    <row r="493" spans="7:12" x14ac:dyDescent="0.25">
      <c r="G493">
        <v>10486</v>
      </c>
      <c r="H493" s="2">
        <v>42335.733611111114</v>
      </c>
      <c r="I493" t="s">
        <v>20</v>
      </c>
      <c r="J493" t="s">
        <v>32</v>
      </c>
      <c r="K493" s="6">
        <v>73704.95</v>
      </c>
      <c r="L493">
        <f>MONTH(tblSales3[[#This Row],[Date]])</f>
        <v>11</v>
      </c>
    </row>
    <row r="494" spans="7:12" x14ac:dyDescent="0.25">
      <c r="G494">
        <v>10487</v>
      </c>
      <c r="H494" s="2">
        <v>42230.297037037039</v>
      </c>
      <c r="I494" t="s">
        <v>26</v>
      </c>
      <c r="J494" t="s">
        <v>67</v>
      </c>
      <c r="K494" s="6">
        <v>44338.18</v>
      </c>
      <c r="L494">
        <f>MONTH(tblSales3[[#This Row],[Date]])</f>
        <v>8</v>
      </c>
    </row>
    <row r="495" spans="7:12" x14ac:dyDescent="0.25">
      <c r="G495">
        <v>10488</v>
      </c>
      <c r="H495" s="2">
        <v>42364.652638888889</v>
      </c>
      <c r="I495" t="s">
        <v>38</v>
      </c>
      <c r="J495" t="s">
        <v>297</v>
      </c>
      <c r="K495" s="6">
        <v>88914.240000000005</v>
      </c>
      <c r="L495">
        <f>MONTH(tblSales3[[#This Row],[Date]])</f>
        <v>12</v>
      </c>
    </row>
    <row r="496" spans="7:12" x14ac:dyDescent="0.25">
      <c r="G496">
        <v>10489</v>
      </c>
      <c r="H496" s="2">
        <v>42294.724733796298</v>
      </c>
      <c r="I496" t="s">
        <v>17</v>
      </c>
      <c r="J496" t="s">
        <v>205</v>
      </c>
      <c r="K496" s="6">
        <v>7999.07</v>
      </c>
      <c r="L496">
        <f>MONTH(tblSales3[[#This Row],[Date]])</f>
        <v>10</v>
      </c>
    </row>
    <row r="497" spans="7:12" x14ac:dyDescent="0.25">
      <c r="G497">
        <v>10490</v>
      </c>
      <c r="H497" s="2">
        <v>42312.526516203703</v>
      </c>
      <c r="I497" t="s">
        <v>45</v>
      </c>
      <c r="J497" t="s">
        <v>298</v>
      </c>
      <c r="K497" s="6">
        <v>96046.23</v>
      </c>
      <c r="L497">
        <f>MONTH(tblSales3[[#This Row],[Date]])</f>
        <v>11</v>
      </c>
    </row>
    <row r="498" spans="7:12" x14ac:dyDescent="0.25">
      <c r="G498">
        <v>10491</v>
      </c>
      <c r="H498" s="2">
        <v>42264.22111111111</v>
      </c>
      <c r="I498" t="s">
        <v>15</v>
      </c>
      <c r="J498" t="s">
        <v>161</v>
      </c>
      <c r="K498" s="6">
        <v>45771.34</v>
      </c>
      <c r="L498">
        <f>MONTH(tblSales3[[#This Row],[Date]])</f>
        <v>9</v>
      </c>
    </row>
    <row r="499" spans="7:12" x14ac:dyDescent="0.25">
      <c r="G499">
        <v>10492</v>
      </c>
      <c r="H499" s="2">
        <v>42175.303252314814</v>
      </c>
      <c r="I499" t="s">
        <v>45</v>
      </c>
      <c r="J499" t="s">
        <v>299</v>
      </c>
      <c r="K499" s="6">
        <v>51601.53</v>
      </c>
      <c r="L499">
        <f>MONTH(tblSales3[[#This Row],[Date]])</f>
        <v>6</v>
      </c>
    </row>
    <row r="500" spans="7:12" x14ac:dyDescent="0.25">
      <c r="G500">
        <v>10493</v>
      </c>
      <c r="H500" s="2">
        <v>42207.483842592592</v>
      </c>
      <c r="I500" t="s">
        <v>26</v>
      </c>
      <c r="J500" t="s">
        <v>84</v>
      </c>
      <c r="K500" s="6">
        <v>10398.049999999999</v>
      </c>
      <c r="L500">
        <f>MONTH(tblSales3[[#This Row],[Date]])</f>
        <v>7</v>
      </c>
    </row>
    <row r="501" spans="7:12" x14ac:dyDescent="0.25">
      <c r="G501">
        <v>10494</v>
      </c>
      <c r="H501" s="2">
        <v>42135.921458333331</v>
      </c>
      <c r="I501" t="s">
        <v>5</v>
      </c>
      <c r="J501" t="s">
        <v>300</v>
      </c>
      <c r="K501" s="6">
        <v>44012.86</v>
      </c>
      <c r="L501">
        <f>MONTH(tblSales3[[#This Row],[Date]])</f>
        <v>5</v>
      </c>
    </row>
    <row r="502" spans="7:12" x14ac:dyDescent="0.25">
      <c r="G502">
        <v>10495</v>
      </c>
      <c r="H502" s="2">
        <v>42229.404861111114</v>
      </c>
      <c r="I502" t="s">
        <v>13</v>
      </c>
      <c r="J502" t="s">
        <v>170</v>
      </c>
      <c r="K502" s="6">
        <v>67914.52</v>
      </c>
      <c r="L502">
        <f>MONTH(tblSales3[[#This Row],[Date]])</f>
        <v>8</v>
      </c>
    </row>
    <row r="503" spans="7:12" x14ac:dyDescent="0.25">
      <c r="G503">
        <v>10496</v>
      </c>
      <c r="H503" s="2">
        <v>42041.93372685185</v>
      </c>
      <c r="I503" t="s">
        <v>45</v>
      </c>
      <c r="J503" t="s">
        <v>6</v>
      </c>
      <c r="K503" s="6">
        <v>82159.820000000007</v>
      </c>
      <c r="L503">
        <f>MONTH(tblSales3[[#This Row],[Date]])</f>
        <v>2</v>
      </c>
    </row>
    <row r="504" spans="7:12" x14ac:dyDescent="0.25">
      <c r="G504">
        <v>10497</v>
      </c>
      <c r="H504" s="2">
        <v>42237.439710648148</v>
      </c>
      <c r="I504" t="s">
        <v>11</v>
      </c>
      <c r="J504" t="s">
        <v>141</v>
      </c>
      <c r="K504" s="6">
        <v>96476.27</v>
      </c>
      <c r="L504">
        <f>MONTH(tblSales3[[#This Row],[Date]])</f>
        <v>8</v>
      </c>
    </row>
    <row r="505" spans="7:12" x14ac:dyDescent="0.25">
      <c r="G505">
        <v>10498</v>
      </c>
      <c r="H505" s="2">
        <v>42181.107777777775</v>
      </c>
      <c r="I505" t="s">
        <v>15</v>
      </c>
      <c r="J505" t="s">
        <v>184</v>
      </c>
      <c r="K505" s="6">
        <v>46708.61</v>
      </c>
      <c r="L505">
        <f>MONTH(tblSales3[[#This Row],[Date]])</f>
        <v>6</v>
      </c>
    </row>
    <row r="506" spans="7:12" x14ac:dyDescent="0.25">
      <c r="G506">
        <v>10499</v>
      </c>
      <c r="H506" s="2">
        <v>42097.899016203701</v>
      </c>
      <c r="I506" t="s">
        <v>13</v>
      </c>
      <c r="J506" t="s">
        <v>301</v>
      </c>
      <c r="K506" s="6">
        <v>29468.02</v>
      </c>
      <c r="L506">
        <f>MONTH(tblSales3[[#This Row],[Date]])</f>
        <v>4</v>
      </c>
    </row>
    <row r="507" spans="7:12" x14ac:dyDescent="0.25">
      <c r="G507">
        <v>10500</v>
      </c>
      <c r="H507" s="2">
        <v>42080.013437499998</v>
      </c>
      <c r="I507" t="s">
        <v>52</v>
      </c>
      <c r="J507" t="s">
        <v>10</v>
      </c>
      <c r="K507" s="6">
        <v>92474.34</v>
      </c>
      <c r="L507">
        <f>MONTH(tblSales3[[#This Row],[Date]])</f>
        <v>3</v>
      </c>
    </row>
    <row r="508" spans="7:12" x14ac:dyDescent="0.25">
      <c r="G508">
        <v>10501</v>
      </c>
      <c r="H508" s="2">
        <v>42141.116805555554</v>
      </c>
      <c r="I508" t="s">
        <v>29</v>
      </c>
      <c r="J508" t="s">
        <v>172</v>
      </c>
      <c r="K508" s="6">
        <v>49640.32</v>
      </c>
      <c r="L508">
        <f>MONTH(tblSales3[[#This Row],[Date]])</f>
        <v>5</v>
      </c>
    </row>
    <row r="509" spans="7:12" x14ac:dyDescent="0.25">
      <c r="G509">
        <v>10502</v>
      </c>
      <c r="H509" s="2">
        <v>42081.327870370369</v>
      </c>
      <c r="I509" t="s">
        <v>45</v>
      </c>
      <c r="J509" t="s">
        <v>98</v>
      </c>
      <c r="K509" s="6">
        <v>65493.65</v>
      </c>
      <c r="L509">
        <f>MONTH(tblSales3[[#This Row],[Date]])</f>
        <v>3</v>
      </c>
    </row>
    <row r="510" spans="7:12" x14ac:dyDescent="0.25">
      <c r="G510">
        <v>10503</v>
      </c>
      <c r="H510" s="2">
        <v>42104.171249999999</v>
      </c>
      <c r="I510" t="s">
        <v>66</v>
      </c>
      <c r="J510" t="s">
        <v>302</v>
      </c>
      <c r="K510" s="6">
        <v>68482.16</v>
      </c>
      <c r="L510">
        <f>MONTH(tblSales3[[#This Row],[Date]])</f>
        <v>4</v>
      </c>
    </row>
    <row r="511" spans="7:12" x14ac:dyDescent="0.25">
      <c r="G511">
        <v>10504</v>
      </c>
      <c r="H511" s="2">
        <v>42161.122037037036</v>
      </c>
      <c r="I511" t="s">
        <v>7</v>
      </c>
      <c r="J511" t="s">
        <v>144</v>
      </c>
      <c r="K511" s="6">
        <v>54636.83</v>
      </c>
      <c r="L511">
        <f>MONTH(tblSales3[[#This Row],[Date]])</f>
        <v>6</v>
      </c>
    </row>
    <row r="512" spans="7:12" x14ac:dyDescent="0.25">
      <c r="G512">
        <v>10505</v>
      </c>
      <c r="H512" s="2">
        <v>42053.969953703701</v>
      </c>
      <c r="I512" t="s">
        <v>23</v>
      </c>
      <c r="J512" t="s">
        <v>303</v>
      </c>
      <c r="K512" s="6">
        <v>67868.88</v>
      </c>
      <c r="L512">
        <f>MONTH(tblSales3[[#This Row],[Date]])</f>
        <v>2</v>
      </c>
    </row>
    <row r="513" spans="7:12" x14ac:dyDescent="0.25">
      <c r="G513">
        <v>10506</v>
      </c>
      <c r="H513" s="2">
        <v>42195.658946759257</v>
      </c>
      <c r="I513" t="s">
        <v>17</v>
      </c>
      <c r="J513" t="s">
        <v>304</v>
      </c>
      <c r="K513" s="6">
        <v>78421.87</v>
      </c>
      <c r="L513">
        <f>MONTH(tblSales3[[#This Row],[Date]])</f>
        <v>7</v>
      </c>
    </row>
    <row r="514" spans="7:12" x14ac:dyDescent="0.25">
      <c r="G514">
        <v>10507</v>
      </c>
      <c r="H514" s="2">
        <v>42325.125069444446</v>
      </c>
      <c r="I514" t="s">
        <v>38</v>
      </c>
      <c r="J514" t="s">
        <v>88</v>
      </c>
      <c r="K514" s="6">
        <v>81863.61</v>
      </c>
      <c r="L514">
        <f>MONTH(tblSales3[[#This Row],[Date]])</f>
        <v>11</v>
      </c>
    </row>
    <row r="515" spans="7:12" x14ac:dyDescent="0.25">
      <c r="G515">
        <v>10508</v>
      </c>
      <c r="H515" s="2">
        <v>42310.533877314818</v>
      </c>
      <c r="I515" t="s">
        <v>7</v>
      </c>
      <c r="J515" t="s">
        <v>267</v>
      </c>
      <c r="K515" s="6">
        <v>21792.18</v>
      </c>
      <c r="L515">
        <f>MONTH(tblSales3[[#This Row],[Date]])</f>
        <v>11</v>
      </c>
    </row>
    <row r="516" spans="7:12" x14ac:dyDescent="0.25">
      <c r="G516">
        <v>10509</v>
      </c>
      <c r="H516" s="2">
        <v>42149.14267361111</v>
      </c>
      <c r="I516" t="s">
        <v>17</v>
      </c>
      <c r="J516" t="s">
        <v>305</v>
      </c>
      <c r="K516" s="6">
        <v>99158.61</v>
      </c>
      <c r="L516">
        <f>MONTH(tblSales3[[#This Row],[Date]])</f>
        <v>5</v>
      </c>
    </row>
    <row r="517" spans="7:12" x14ac:dyDescent="0.25">
      <c r="G517">
        <v>10510</v>
      </c>
      <c r="H517" s="2">
        <v>42247.768159722225</v>
      </c>
      <c r="I517" t="s">
        <v>20</v>
      </c>
      <c r="J517" t="s">
        <v>263</v>
      </c>
      <c r="K517" s="6">
        <v>88431.74</v>
      </c>
      <c r="L517">
        <f>MONTH(tblSales3[[#This Row],[Date]])</f>
        <v>8</v>
      </c>
    </row>
    <row r="518" spans="7:12" x14ac:dyDescent="0.25">
      <c r="G518">
        <v>10511</v>
      </c>
      <c r="H518" s="2">
        <v>42082.708252314813</v>
      </c>
      <c r="I518" t="s">
        <v>26</v>
      </c>
      <c r="J518" t="s">
        <v>173</v>
      </c>
      <c r="K518" s="6">
        <v>55440.78</v>
      </c>
      <c r="L518">
        <f>MONTH(tblSales3[[#This Row],[Date]])</f>
        <v>3</v>
      </c>
    </row>
    <row r="519" spans="7:12" x14ac:dyDescent="0.25">
      <c r="G519">
        <v>10512</v>
      </c>
      <c r="H519" s="2">
        <v>42201.515335648146</v>
      </c>
      <c r="I519" t="s">
        <v>45</v>
      </c>
      <c r="J519" t="s">
        <v>69</v>
      </c>
      <c r="K519" s="6">
        <v>6674.33</v>
      </c>
      <c r="L519">
        <f>MONTH(tblSales3[[#This Row],[Date]])</f>
        <v>7</v>
      </c>
    </row>
    <row r="520" spans="7:12" x14ac:dyDescent="0.25">
      <c r="G520">
        <v>10513</v>
      </c>
      <c r="H520" s="2">
        <v>42344.508310185185</v>
      </c>
      <c r="I520" t="s">
        <v>61</v>
      </c>
      <c r="J520" t="s">
        <v>180</v>
      </c>
      <c r="K520" s="6">
        <v>8014.57</v>
      </c>
      <c r="L520">
        <f>MONTH(tblSales3[[#This Row],[Date]])</f>
        <v>12</v>
      </c>
    </row>
    <row r="521" spans="7:12" x14ac:dyDescent="0.25">
      <c r="G521">
        <v>10514</v>
      </c>
      <c r="H521" s="2">
        <v>42236.217905092592</v>
      </c>
      <c r="I521" t="s">
        <v>61</v>
      </c>
      <c r="J521" t="s">
        <v>84</v>
      </c>
      <c r="K521" s="6">
        <v>12565.47</v>
      </c>
      <c r="L521">
        <f>MONTH(tblSales3[[#This Row],[Date]])</f>
        <v>8</v>
      </c>
    </row>
    <row r="522" spans="7:12" x14ac:dyDescent="0.25">
      <c r="G522">
        <v>10515</v>
      </c>
      <c r="H522" s="2">
        <v>42231.493333333332</v>
      </c>
      <c r="I522" t="s">
        <v>45</v>
      </c>
      <c r="J522" t="s">
        <v>303</v>
      </c>
      <c r="K522" s="6">
        <v>87650.91</v>
      </c>
      <c r="L522">
        <f>MONTH(tblSales3[[#This Row],[Date]])</f>
        <v>8</v>
      </c>
    </row>
    <row r="523" spans="7:12" x14ac:dyDescent="0.25">
      <c r="G523">
        <v>10516</v>
      </c>
      <c r="H523" s="2">
        <v>42199.016840277778</v>
      </c>
      <c r="I523" t="s">
        <v>66</v>
      </c>
      <c r="J523" t="s">
        <v>306</v>
      </c>
      <c r="K523" s="6">
        <v>16682.099999999999</v>
      </c>
      <c r="L523">
        <f>MONTH(tblSales3[[#This Row],[Date]])</f>
        <v>7</v>
      </c>
    </row>
    <row r="524" spans="7:12" x14ac:dyDescent="0.25">
      <c r="G524">
        <v>10517</v>
      </c>
      <c r="H524" s="2">
        <v>42211.902696759258</v>
      </c>
      <c r="I524" t="s">
        <v>23</v>
      </c>
      <c r="J524" t="s">
        <v>307</v>
      </c>
      <c r="K524" s="6">
        <v>17317.03</v>
      </c>
      <c r="L524">
        <f>MONTH(tblSales3[[#This Row],[Date]])</f>
        <v>7</v>
      </c>
    </row>
    <row r="525" spans="7:12" x14ac:dyDescent="0.25">
      <c r="G525">
        <v>10518</v>
      </c>
      <c r="H525" s="2">
        <v>42143.522291666668</v>
      </c>
      <c r="I525" t="s">
        <v>13</v>
      </c>
      <c r="J525" t="s">
        <v>308</v>
      </c>
      <c r="K525" s="6">
        <v>6752.1</v>
      </c>
      <c r="L525">
        <f>MONTH(tblSales3[[#This Row],[Date]])</f>
        <v>5</v>
      </c>
    </row>
    <row r="526" spans="7:12" x14ac:dyDescent="0.25">
      <c r="G526">
        <v>10519</v>
      </c>
      <c r="H526" s="2">
        <v>42061.283020833333</v>
      </c>
      <c r="I526" t="s">
        <v>13</v>
      </c>
      <c r="J526" t="s">
        <v>128</v>
      </c>
      <c r="K526" s="6">
        <v>43882.54</v>
      </c>
      <c r="L526">
        <f>MONTH(tblSales3[[#This Row],[Date]])</f>
        <v>2</v>
      </c>
    </row>
    <row r="527" spans="7:12" x14ac:dyDescent="0.25">
      <c r="G527">
        <v>10520</v>
      </c>
      <c r="H527" s="2">
        <v>42291.73578703704</v>
      </c>
      <c r="I527" t="s">
        <v>61</v>
      </c>
      <c r="J527" t="s">
        <v>22</v>
      </c>
      <c r="K527" s="6">
        <v>80592.17</v>
      </c>
      <c r="L527">
        <f>MONTH(tblSales3[[#This Row],[Date]])</f>
        <v>10</v>
      </c>
    </row>
    <row r="528" spans="7:12" x14ac:dyDescent="0.25">
      <c r="G528">
        <v>10521</v>
      </c>
      <c r="H528" s="2">
        <v>42287.128703703704</v>
      </c>
      <c r="I528" t="s">
        <v>38</v>
      </c>
      <c r="J528" t="s">
        <v>309</v>
      </c>
      <c r="K528" s="6">
        <v>60436.58</v>
      </c>
      <c r="L528">
        <f>MONTH(tblSales3[[#This Row],[Date]])</f>
        <v>10</v>
      </c>
    </row>
    <row r="529" spans="7:12" x14ac:dyDescent="0.25">
      <c r="G529">
        <v>10522</v>
      </c>
      <c r="H529" s="2">
        <v>42339.091817129629</v>
      </c>
      <c r="I529" t="s">
        <v>40</v>
      </c>
      <c r="J529" t="s">
        <v>68</v>
      </c>
      <c r="K529" s="6">
        <v>74261.16</v>
      </c>
      <c r="L529">
        <f>MONTH(tblSales3[[#This Row],[Date]])</f>
        <v>12</v>
      </c>
    </row>
    <row r="530" spans="7:12" x14ac:dyDescent="0.25">
      <c r="G530">
        <v>10523</v>
      </c>
      <c r="H530" s="2">
        <v>42005.760266203702</v>
      </c>
      <c r="I530" t="s">
        <v>61</v>
      </c>
      <c r="J530" t="s">
        <v>236</v>
      </c>
      <c r="K530" s="6">
        <v>47701.39</v>
      </c>
      <c r="L530">
        <f>MONTH(tblSales3[[#This Row],[Date]])</f>
        <v>1</v>
      </c>
    </row>
    <row r="531" spans="7:12" x14ac:dyDescent="0.25">
      <c r="G531">
        <v>10524</v>
      </c>
      <c r="H531" s="2">
        <v>42204.100706018522</v>
      </c>
      <c r="I531" t="s">
        <v>66</v>
      </c>
      <c r="J531" t="s">
        <v>101</v>
      </c>
      <c r="K531" s="6">
        <v>9139.5499999999993</v>
      </c>
      <c r="L531">
        <f>MONTH(tblSales3[[#This Row],[Date]])</f>
        <v>7</v>
      </c>
    </row>
    <row r="532" spans="7:12" x14ac:dyDescent="0.25">
      <c r="G532">
        <v>10525</v>
      </c>
      <c r="H532" s="2">
        <v>42301.460868055554</v>
      </c>
      <c r="I532" t="s">
        <v>20</v>
      </c>
      <c r="J532" t="s">
        <v>39</v>
      </c>
      <c r="K532" s="6">
        <v>29145.05</v>
      </c>
      <c r="L532">
        <f>MONTH(tblSales3[[#This Row],[Date]])</f>
        <v>10</v>
      </c>
    </row>
    <row r="533" spans="7:12" x14ac:dyDescent="0.25">
      <c r="G533">
        <v>10526</v>
      </c>
      <c r="H533" s="2">
        <v>42164.477303240739</v>
      </c>
      <c r="I533" t="s">
        <v>5</v>
      </c>
      <c r="J533" t="s">
        <v>174</v>
      </c>
      <c r="K533" s="6">
        <v>36087.129999999997</v>
      </c>
      <c r="L533">
        <f>MONTH(tblSales3[[#This Row],[Date]])</f>
        <v>6</v>
      </c>
    </row>
    <row r="534" spans="7:12" x14ac:dyDescent="0.25">
      <c r="G534">
        <v>10527</v>
      </c>
      <c r="H534" s="2">
        <v>42201.833935185183</v>
      </c>
      <c r="I534" t="s">
        <v>61</v>
      </c>
      <c r="J534" t="s">
        <v>140</v>
      </c>
      <c r="K534" s="6">
        <v>69999.98</v>
      </c>
      <c r="L534">
        <f>MONTH(tblSales3[[#This Row],[Date]])</f>
        <v>7</v>
      </c>
    </row>
    <row r="535" spans="7:12" x14ac:dyDescent="0.25">
      <c r="G535">
        <v>10528</v>
      </c>
      <c r="H535" s="2">
        <v>42140.555590277778</v>
      </c>
      <c r="I535" t="s">
        <v>35</v>
      </c>
      <c r="J535" t="s">
        <v>34</v>
      </c>
      <c r="K535" s="6">
        <v>12448.15</v>
      </c>
      <c r="L535">
        <f>MONTH(tblSales3[[#This Row],[Date]])</f>
        <v>5</v>
      </c>
    </row>
    <row r="536" spans="7:12" x14ac:dyDescent="0.25">
      <c r="G536">
        <v>10529</v>
      </c>
      <c r="H536" s="2">
        <v>42160.086539351854</v>
      </c>
      <c r="I536" t="s">
        <v>9</v>
      </c>
      <c r="J536" t="s">
        <v>200</v>
      </c>
      <c r="K536" s="6">
        <v>54559.35</v>
      </c>
      <c r="L536">
        <f>MONTH(tblSales3[[#This Row],[Date]])</f>
        <v>6</v>
      </c>
    </row>
    <row r="537" spans="7:12" x14ac:dyDescent="0.25">
      <c r="G537">
        <v>10530</v>
      </c>
      <c r="H537" s="2">
        <v>42127.923506944448</v>
      </c>
      <c r="I537" t="s">
        <v>26</v>
      </c>
      <c r="J537" t="s">
        <v>90</v>
      </c>
      <c r="K537" s="6">
        <v>16698.34</v>
      </c>
      <c r="L537">
        <f>MONTH(tblSales3[[#This Row],[Date]])</f>
        <v>5</v>
      </c>
    </row>
    <row r="538" spans="7:12" x14ac:dyDescent="0.25">
      <c r="G538">
        <v>10531</v>
      </c>
      <c r="H538" s="2">
        <v>42131.252523148149</v>
      </c>
      <c r="I538" t="s">
        <v>38</v>
      </c>
      <c r="J538" t="s">
        <v>104</v>
      </c>
      <c r="K538" s="6">
        <v>80024.3</v>
      </c>
      <c r="L538">
        <f>MONTH(tblSales3[[#This Row],[Date]])</f>
        <v>5</v>
      </c>
    </row>
    <row r="539" spans="7:12" x14ac:dyDescent="0.25">
      <c r="G539">
        <v>10532</v>
      </c>
      <c r="H539" s="2">
        <v>42203.495034722226</v>
      </c>
      <c r="I539" t="s">
        <v>13</v>
      </c>
      <c r="J539" t="s">
        <v>49</v>
      </c>
      <c r="K539" s="6">
        <v>22148.06</v>
      </c>
      <c r="L539">
        <f>MONTH(tblSales3[[#This Row],[Date]])</f>
        <v>7</v>
      </c>
    </row>
    <row r="540" spans="7:12" x14ac:dyDescent="0.25">
      <c r="G540">
        <v>10533</v>
      </c>
      <c r="H540" s="2">
        <v>42028.484375</v>
      </c>
      <c r="I540" t="s">
        <v>38</v>
      </c>
      <c r="J540" t="s">
        <v>310</v>
      </c>
      <c r="K540" s="6">
        <v>10531.62</v>
      </c>
      <c r="L540">
        <f>MONTH(tblSales3[[#This Row],[Date]])</f>
        <v>1</v>
      </c>
    </row>
    <row r="541" spans="7:12" x14ac:dyDescent="0.25">
      <c r="G541">
        <v>10534</v>
      </c>
      <c r="H541" s="2">
        <v>42173.450104166666</v>
      </c>
      <c r="I541" t="s">
        <v>26</v>
      </c>
      <c r="J541" t="s">
        <v>109</v>
      </c>
      <c r="K541" s="6">
        <v>63515.69</v>
      </c>
      <c r="L541">
        <f>MONTH(tblSales3[[#This Row],[Date]])</f>
        <v>6</v>
      </c>
    </row>
    <row r="542" spans="7:12" x14ac:dyDescent="0.25">
      <c r="G542">
        <v>10535</v>
      </c>
      <c r="H542" s="2">
        <v>42228.856631944444</v>
      </c>
      <c r="I542" t="s">
        <v>5</v>
      </c>
      <c r="J542" t="s">
        <v>311</v>
      </c>
      <c r="K542" s="6">
        <v>55789.24</v>
      </c>
      <c r="L542">
        <f>MONTH(tblSales3[[#This Row],[Date]])</f>
        <v>8</v>
      </c>
    </row>
    <row r="543" spans="7:12" x14ac:dyDescent="0.25">
      <c r="G543">
        <v>10536</v>
      </c>
      <c r="H543" s="2">
        <v>42169.149259259262</v>
      </c>
      <c r="I543" t="s">
        <v>11</v>
      </c>
      <c r="J543" t="s">
        <v>312</v>
      </c>
      <c r="K543" s="6">
        <v>32959.65</v>
      </c>
      <c r="L543">
        <f>MONTH(tblSales3[[#This Row],[Date]])</f>
        <v>6</v>
      </c>
    </row>
    <row r="544" spans="7:12" x14ac:dyDescent="0.25">
      <c r="G544">
        <v>10537</v>
      </c>
      <c r="H544" s="2">
        <v>42316.953553240739</v>
      </c>
      <c r="I544" t="s">
        <v>5</v>
      </c>
      <c r="J544" t="s">
        <v>128</v>
      </c>
      <c r="K544" s="6">
        <v>43191.17</v>
      </c>
      <c r="L544">
        <f>MONTH(tblSales3[[#This Row],[Date]])</f>
        <v>11</v>
      </c>
    </row>
    <row r="545" spans="7:12" x14ac:dyDescent="0.25">
      <c r="G545">
        <v>10538</v>
      </c>
      <c r="H545" s="2">
        <v>42231.201828703706</v>
      </c>
      <c r="I545" t="s">
        <v>20</v>
      </c>
      <c r="J545" t="s">
        <v>129</v>
      </c>
      <c r="K545" s="6">
        <v>32282.03</v>
      </c>
      <c r="L545">
        <f>MONTH(tblSales3[[#This Row],[Date]])</f>
        <v>8</v>
      </c>
    </row>
    <row r="546" spans="7:12" x14ac:dyDescent="0.25">
      <c r="G546">
        <v>10539</v>
      </c>
      <c r="H546" s="2">
        <v>42085.906886574077</v>
      </c>
      <c r="I546" t="s">
        <v>11</v>
      </c>
      <c r="J546" t="s">
        <v>313</v>
      </c>
      <c r="K546" s="6">
        <v>62782.01</v>
      </c>
      <c r="L546">
        <f>MONTH(tblSales3[[#This Row],[Date]])</f>
        <v>3</v>
      </c>
    </row>
    <row r="547" spans="7:12" x14ac:dyDescent="0.25">
      <c r="G547">
        <v>10540</v>
      </c>
      <c r="H547" s="2">
        <v>42092.516608796293</v>
      </c>
      <c r="I547" t="s">
        <v>35</v>
      </c>
      <c r="J547" t="s">
        <v>65</v>
      </c>
      <c r="K547" s="6">
        <v>7815.88</v>
      </c>
      <c r="L547">
        <f>MONTH(tblSales3[[#This Row],[Date]])</f>
        <v>3</v>
      </c>
    </row>
    <row r="548" spans="7:12" x14ac:dyDescent="0.25">
      <c r="G548">
        <v>10541</v>
      </c>
      <c r="H548" s="2">
        <v>42331.021724537037</v>
      </c>
      <c r="I548" t="s">
        <v>26</v>
      </c>
      <c r="J548" t="s">
        <v>314</v>
      </c>
      <c r="K548" s="6">
        <v>36372.620000000003</v>
      </c>
      <c r="L548">
        <f>MONTH(tblSales3[[#This Row],[Date]])</f>
        <v>11</v>
      </c>
    </row>
    <row r="549" spans="7:12" x14ac:dyDescent="0.25">
      <c r="G549">
        <v>10542</v>
      </c>
      <c r="H549" s="2">
        <v>42022.184583333335</v>
      </c>
      <c r="I549" t="s">
        <v>11</v>
      </c>
      <c r="J549" t="s">
        <v>315</v>
      </c>
      <c r="K549" s="6">
        <v>94362.75</v>
      </c>
      <c r="L549">
        <f>MONTH(tblSales3[[#This Row],[Date]])</f>
        <v>1</v>
      </c>
    </row>
    <row r="550" spans="7:12" x14ac:dyDescent="0.25">
      <c r="G550">
        <v>10543</v>
      </c>
      <c r="H550" s="2">
        <v>42248.563715277778</v>
      </c>
      <c r="I550" t="s">
        <v>66</v>
      </c>
      <c r="J550" t="s">
        <v>89</v>
      </c>
      <c r="K550" s="6">
        <v>68803.8</v>
      </c>
      <c r="L550">
        <f>MONTH(tblSales3[[#This Row],[Date]])</f>
        <v>9</v>
      </c>
    </row>
    <row r="551" spans="7:12" x14ac:dyDescent="0.25">
      <c r="G551">
        <v>10544</v>
      </c>
      <c r="H551" s="2">
        <v>42300.517083333332</v>
      </c>
      <c r="I551" t="s">
        <v>52</v>
      </c>
      <c r="J551" t="s">
        <v>316</v>
      </c>
      <c r="K551" s="6">
        <v>51295.35</v>
      </c>
      <c r="L551">
        <f>MONTH(tblSales3[[#This Row],[Date]])</f>
        <v>10</v>
      </c>
    </row>
    <row r="552" spans="7:12" x14ac:dyDescent="0.25">
      <c r="G552">
        <v>10545</v>
      </c>
      <c r="H552" s="2">
        <v>42271.772812499999</v>
      </c>
      <c r="I552" t="s">
        <v>9</v>
      </c>
      <c r="J552" t="s">
        <v>239</v>
      </c>
      <c r="K552" s="6">
        <v>80246.41</v>
      </c>
      <c r="L552">
        <f>MONTH(tblSales3[[#This Row],[Date]])</f>
        <v>9</v>
      </c>
    </row>
    <row r="553" spans="7:12" x14ac:dyDescent="0.25">
      <c r="G553">
        <v>10546</v>
      </c>
      <c r="H553" s="2">
        <v>42049.337754629632</v>
      </c>
      <c r="I553" t="s">
        <v>38</v>
      </c>
      <c r="J553" t="s">
        <v>194</v>
      </c>
      <c r="K553" s="6">
        <v>30720.53</v>
      </c>
      <c r="L553">
        <f>MONTH(tblSales3[[#This Row],[Date]])</f>
        <v>2</v>
      </c>
    </row>
    <row r="554" spans="7:12" x14ac:dyDescent="0.25">
      <c r="G554">
        <v>10547</v>
      </c>
      <c r="H554" s="2">
        <v>42296.431180555555</v>
      </c>
      <c r="I554" t="s">
        <v>29</v>
      </c>
      <c r="J554" t="s">
        <v>274</v>
      </c>
      <c r="K554" s="6">
        <v>43030.06</v>
      </c>
      <c r="L554">
        <f>MONTH(tblSales3[[#This Row],[Date]])</f>
        <v>10</v>
      </c>
    </row>
    <row r="555" spans="7:12" x14ac:dyDescent="0.25">
      <c r="G555">
        <v>10548</v>
      </c>
      <c r="H555" s="2">
        <v>42337.08457175926</v>
      </c>
      <c r="I555" t="s">
        <v>9</v>
      </c>
      <c r="J555" t="s">
        <v>108</v>
      </c>
      <c r="K555" s="6">
        <v>5960.84</v>
      </c>
      <c r="L555">
        <f>MONTH(tblSales3[[#This Row],[Date]])</f>
        <v>11</v>
      </c>
    </row>
    <row r="556" spans="7:12" x14ac:dyDescent="0.25">
      <c r="G556">
        <v>10549</v>
      </c>
      <c r="H556" s="2">
        <v>42206.493888888886</v>
      </c>
      <c r="I556" t="s">
        <v>5</v>
      </c>
      <c r="J556" t="s">
        <v>259</v>
      </c>
      <c r="K556" s="6">
        <v>65168.94</v>
      </c>
      <c r="L556">
        <f>MONTH(tblSales3[[#This Row],[Date]])</f>
        <v>7</v>
      </c>
    </row>
    <row r="557" spans="7:12" x14ac:dyDescent="0.25">
      <c r="G557">
        <v>10550</v>
      </c>
      <c r="H557" s="2">
        <v>42106.717430555553</v>
      </c>
      <c r="I557" t="s">
        <v>45</v>
      </c>
      <c r="J557" t="s">
        <v>162</v>
      </c>
      <c r="K557" s="6">
        <v>18261.009999999998</v>
      </c>
      <c r="L557">
        <f>MONTH(tblSales3[[#This Row],[Date]])</f>
        <v>4</v>
      </c>
    </row>
    <row r="558" spans="7:12" x14ac:dyDescent="0.25">
      <c r="G558">
        <v>10551</v>
      </c>
      <c r="H558" s="2">
        <v>42019.46434027778</v>
      </c>
      <c r="I558" t="s">
        <v>20</v>
      </c>
      <c r="J558" t="s">
        <v>25</v>
      </c>
      <c r="K558" s="6">
        <v>66872.81</v>
      </c>
      <c r="L558">
        <f>MONTH(tblSales3[[#This Row],[Date]])</f>
        <v>1</v>
      </c>
    </row>
    <row r="559" spans="7:12" x14ac:dyDescent="0.25">
      <c r="G559">
        <v>10552</v>
      </c>
      <c r="H559" s="2">
        <v>42291.157962962963</v>
      </c>
      <c r="I559" t="s">
        <v>17</v>
      </c>
      <c r="J559" t="s">
        <v>317</v>
      </c>
      <c r="K559" s="6">
        <v>9367.75</v>
      </c>
      <c r="L559">
        <f>MONTH(tblSales3[[#This Row],[Date]])</f>
        <v>10</v>
      </c>
    </row>
    <row r="560" spans="7:12" x14ac:dyDescent="0.25">
      <c r="G560">
        <v>10553</v>
      </c>
      <c r="H560" s="2">
        <v>42329.067164351851</v>
      </c>
      <c r="I560" t="s">
        <v>35</v>
      </c>
      <c r="J560" t="s">
        <v>42</v>
      </c>
      <c r="K560" s="6">
        <v>60292.98</v>
      </c>
      <c r="L560">
        <f>MONTH(tblSales3[[#This Row],[Date]])</f>
        <v>11</v>
      </c>
    </row>
    <row r="561" spans="7:12" x14ac:dyDescent="0.25">
      <c r="G561">
        <v>10554</v>
      </c>
      <c r="H561" s="2">
        <v>42038.469085648147</v>
      </c>
      <c r="I561" t="s">
        <v>38</v>
      </c>
      <c r="J561" t="s">
        <v>14</v>
      </c>
      <c r="K561" s="6">
        <v>85237.19</v>
      </c>
      <c r="L561">
        <f>MONTH(tblSales3[[#This Row],[Date]])</f>
        <v>2</v>
      </c>
    </row>
    <row r="562" spans="7:12" x14ac:dyDescent="0.25">
      <c r="G562">
        <v>10555</v>
      </c>
      <c r="H562" s="2">
        <v>42074.240833333337</v>
      </c>
      <c r="I562" t="s">
        <v>61</v>
      </c>
      <c r="J562" t="s">
        <v>179</v>
      </c>
      <c r="K562" s="6">
        <v>79224.42</v>
      </c>
      <c r="L562">
        <f>MONTH(tblSales3[[#This Row],[Date]])</f>
        <v>3</v>
      </c>
    </row>
    <row r="563" spans="7:12" x14ac:dyDescent="0.25">
      <c r="G563">
        <v>10556</v>
      </c>
      <c r="H563" s="2">
        <v>42079.331238425926</v>
      </c>
      <c r="I563" t="s">
        <v>26</v>
      </c>
      <c r="J563" t="s">
        <v>85</v>
      </c>
      <c r="K563" s="6">
        <v>14209.35</v>
      </c>
      <c r="L563">
        <f>MONTH(tblSales3[[#This Row],[Date]])</f>
        <v>3</v>
      </c>
    </row>
    <row r="564" spans="7:12" x14ac:dyDescent="0.25">
      <c r="G564">
        <v>10557</v>
      </c>
      <c r="H564" s="2">
        <v>42351.505312499998</v>
      </c>
      <c r="I564" t="s">
        <v>35</v>
      </c>
      <c r="J564" t="s">
        <v>79</v>
      </c>
      <c r="K564" s="6">
        <v>75478.850000000006</v>
      </c>
      <c r="L564">
        <f>MONTH(tblSales3[[#This Row],[Date]])</f>
        <v>12</v>
      </c>
    </row>
    <row r="565" spans="7:12" x14ac:dyDescent="0.25">
      <c r="G565">
        <v>10558</v>
      </c>
      <c r="H565" s="2">
        <v>42028.001354166663</v>
      </c>
      <c r="I565" t="s">
        <v>26</v>
      </c>
      <c r="J565" t="s">
        <v>295</v>
      </c>
      <c r="K565" s="6">
        <v>50617.54</v>
      </c>
      <c r="L565">
        <f>MONTH(tblSales3[[#This Row],[Date]])</f>
        <v>1</v>
      </c>
    </row>
    <row r="566" spans="7:12" x14ac:dyDescent="0.25">
      <c r="G566">
        <v>10559</v>
      </c>
      <c r="H566" s="2">
        <v>42176.302858796298</v>
      </c>
      <c r="I566" t="s">
        <v>38</v>
      </c>
      <c r="J566" t="s">
        <v>298</v>
      </c>
      <c r="K566" s="6">
        <v>59659.38</v>
      </c>
      <c r="L566">
        <f>MONTH(tblSales3[[#This Row],[Date]])</f>
        <v>6</v>
      </c>
    </row>
    <row r="567" spans="7:12" x14ac:dyDescent="0.25">
      <c r="G567">
        <v>10560</v>
      </c>
      <c r="H567" s="2">
        <v>42048.221192129633</v>
      </c>
      <c r="I567" t="s">
        <v>29</v>
      </c>
      <c r="J567" t="s">
        <v>200</v>
      </c>
      <c r="K567" s="6">
        <v>21614.62</v>
      </c>
      <c r="L567">
        <f>MONTH(tblSales3[[#This Row],[Date]])</f>
        <v>2</v>
      </c>
    </row>
    <row r="568" spans="7:12" x14ac:dyDescent="0.25">
      <c r="G568">
        <v>10561</v>
      </c>
      <c r="H568" s="2">
        <v>42165.377928240741</v>
      </c>
      <c r="I568" t="s">
        <v>17</v>
      </c>
      <c r="J568" t="s">
        <v>145</v>
      </c>
      <c r="K568" s="6">
        <v>70240.009999999995</v>
      </c>
      <c r="L568">
        <f>MONTH(tblSales3[[#This Row],[Date]])</f>
        <v>6</v>
      </c>
    </row>
    <row r="569" spans="7:12" x14ac:dyDescent="0.25">
      <c r="G569">
        <v>10562</v>
      </c>
      <c r="H569" s="2">
        <v>42192.677673611113</v>
      </c>
      <c r="I569" t="s">
        <v>7</v>
      </c>
      <c r="J569" t="s">
        <v>193</v>
      </c>
      <c r="K569" s="6">
        <v>72186.62</v>
      </c>
      <c r="L569">
        <f>MONTH(tblSales3[[#This Row],[Date]])</f>
        <v>7</v>
      </c>
    </row>
    <row r="570" spans="7:12" x14ac:dyDescent="0.25">
      <c r="G570">
        <v>10563</v>
      </c>
      <c r="H570" s="2">
        <v>42251.60434027778</v>
      </c>
      <c r="I570" t="s">
        <v>38</v>
      </c>
      <c r="J570" t="s">
        <v>142</v>
      </c>
      <c r="K570" s="6">
        <v>9507.99</v>
      </c>
      <c r="L570">
        <f>MONTH(tblSales3[[#This Row],[Date]])</f>
        <v>9</v>
      </c>
    </row>
    <row r="571" spans="7:12" x14ac:dyDescent="0.25">
      <c r="G571">
        <v>10564</v>
      </c>
      <c r="H571" s="2">
        <v>42141.341192129628</v>
      </c>
      <c r="I571" t="s">
        <v>38</v>
      </c>
      <c r="J571" t="s">
        <v>181</v>
      </c>
      <c r="K571" s="6">
        <v>23506.86</v>
      </c>
      <c r="L571">
        <f>MONTH(tblSales3[[#This Row],[Date]])</f>
        <v>5</v>
      </c>
    </row>
    <row r="572" spans="7:12" x14ac:dyDescent="0.25">
      <c r="G572">
        <v>10565</v>
      </c>
      <c r="H572" s="2">
        <v>42313.846724537034</v>
      </c>
      <c r="I572" t="s">
        <v>35</v>
      </c>
      <c r="J572" t="s">
        <v>204</v>
      </c>
      <c r="K572" s="6">
        <v>87206.88</v>
      </c>
      <c r="L572">
        <f>MONTH(tblSales3[[#This Row],[Date]])</f>
        <v>11</v>
      </c>
    </row>
    <row r="573" spans="7:12" x14ac:dyDescent="0.25">
      <c r="G573">
        <v>10566</v>
      </c>
      <c r="H573" s="2">
        <v>42349.509826388887</v>
      </c>
      <c r="I573" t="s">
        <v>52</v>
      </c>
      <c r="J573" t="s">
        <v>31</v>
      </c>
      <c r="K573" s="6">
        <v>85428.13</v>
      </c>
      <c r="L573">
        <f>MONTH(tblSales3[[#This Row],[Date]])</f>
        <v>12</v>
      </c>
    </row>
    <row r="574" spans="7:12" x14ac:dyDescent="0.25">
      <c r="G574">
        <v>10567</v>
      </c>
      <c r="H574" s="2">
        <v>42150.688020833331</v>
      </c>
      <c r="I574" t="s">
        <v>35</v>
      </c>
      <c r="J574" t="s">
        <v>105</v>
      </c>
      <c r="K574" s="6">
        <v>90632.81</v>
      </c>
      <c r="L574">
        <f>MONTH(tblSales3[[#This Row],[Date]])</f>
        <v>5</v>
      </c>
    </row>
    <row r="575" spans="7:12" x14ac:dyDescent="0.25">
      <c r="G575">
        <v>10568</v>
      </c>
      <c r="H575" s="2">
        <v>42034.152881944443</v>
      </c>
      <c r="I575" t="s">
        <v>23</v>
      </c>
      <c r="J575" t="s">
        <v>258</v>
      </c>
      <c r="K575" s="6">
        <v>34324.089999999997</v>
      </c>
      <c r="L575">
        <f>MONTH(tblSales3[[#This Row],[Date]])</f>
        <v>1</v>
      </c>
    </row>
    <row r="576" spans="7:12" x14ac:dyDescent="0.25">
      <c r="G576">
        <v>10569</v>
      </c>
      <c r="H576" s="2">
        <v>42018.09002314815</v>
      </c>
      <c r="I576" t="s">
        <v>20</v>
      </c>
      <c r="J576" t="s">
        <v>58</v>
      </c>
      <c r="K576" s="6">
        <v>97538.14</v>
      </c>
      <c r="L576">
        <f>MONTH(tblSales3[[#This Row],[Date]])</f>
        <v>1</v>
      </c>
    </row>
    <row r="577" spans="7:12" x14ac:dyDescent="0.25">
      <c r="G577">
        <v>10570</v>
      </c>
      <c r="H577" s="2">
        <v>42261.655266203707</v>
      </c>
      <c r="I577" t="s">
        <v>35</v>
      </c>
      <c r="J577" t="s">
        <v>118</v>
      </c>
      <c r="K577" s="6">
        <v>87063.39</v>
      </c>
      <c r="L577">
        <f>MONTH(tblSales3[[#This Row],[Date]])</f>
        <v>9</v>
      </c>
    </row>
    <row r="578" spans="7:12" x14ac:dyDescent="0.25">
      <c r="G578">
        <v>10571</v>
      </c>
      <c r="H578" s="2">
        <v>42107.527592592596</v>
      </c>
      <c r="I578" t="s">
        <v>11</v>
      </c>
      <c r="J578" t="s">
        <v>318</v>
      </c>
      <c r="K578" s="6">
        <v>2825.42</v>
      </c>
      <c r="L578">
        <f>MONTH(tblSales3[[#This Row],[Date]])</f>
        <v>4</v>
      </c>
    </row>
    <row r="579" spans="7:12" x14ac:dyDescent="0.25">
      <c r="G579">
        <v>10572</v>
      </c>
      <c r="H579" s="2">
        <v>42035.753784722219</v>
      </c>
      <c r="I579" t="s">
        <v>66</v>
      </c>
      <c r="J579" t="s">
        <v>155</v>
      </c>
      <c r="K579" s="6">
        <v>4498.37</v>
      </c>
      <c r="L579">
        <f>MONTH(tblSales3[[#This Row],[Date]])</f>
        <v>1</v>
      </c>
    </row>
    <row r="580" spans="7:12" x14ac:dyDescent="0.25">
      <c r="G580">
        <v>10573</v>
      </c>
      <c r="H580" s="2">
        <v>42261.770636574074</v>
      </c>
      <c r="I580" t="s">
        <v>35</v>
      </c>
      <c r="J580" t="s">
        <v>242</v>
      </c>
      <c r="K580" s="6">
        <v>61875.51</v>
      </c>
      <c r="L580">
        <f>MONTH(tblSales3[[#This Row],[Date]])</f>
        <v>9</v>
      </c>
    </row>
    <row r="581" spans="7:12" x14ac:dyDescent="0.25">
      <c r="G581">
        <v>10574</v>
      </c>
      <c r="H581" s="2">
        <v>42196.460474537038</v>
      </c>
      <c r="I581" t="s">
        <v>52</v>
      </c>
      <c r="J581" t="s">
        <v>65</v>
      </c>
      <c r="K581" s="6">
        <v>78799.62</v>
      </c>
      <c r="L581">
        <f>MONTH(tblSales3[[#This Row],[Date]])</f>
        <v>7</v>
      </c>
    </row>
    <row r="582" spans="7:12" x14ac:dyDescent="0.25">
      <c r="G582">
        <v>10575</v>
      </c>
      <c r="H582" s="2">
        <v>42058.418263888889</v>
      </c>
      <c r="I582" t="s">
        <v>5</v>
      </c>
      <c r="J582" t="s">
        <v>176</v>
      </c>
      <c r="K582" s="6">
        <v>6096.69</v>
      </c>
      <c r="L582">
        <f>MONTH(tblSales3[[#This Row],[Date]])</f>
        <v>2</v>
      </c>
    </row>
    <row r="583" spans="7:12" x14ac:dyDescent="0.25">
      <c r="G583">
        <v>10576</v>
      </c>
      <c r="H583" s="2">
        <v>42261.549780092595</v>
      </c>
      <c r="I583" t="s">
        <v>15</v>
      </c>
      <c r="J583" t="s">
        <v>149</v>
      </c>
      <c r="K583" s="6">
        <v>23445.9</v>
      </c>
      <c r="L583">
        <f>MONTH(tblSales3[[#This Row],[Date]])</f>
        <v>9</v>
      </c>
    </row>
    <row r="584" spans="7:12" x14ac:dyDescent="0.25">
      <c r="G584">
        <v>10577</v>
      </c>
      <c r="H584" s="2">
        <v>42324.060740740744</v>
      </c>
      <c r="I584" t="s">
        <v>52</v>
      </c>
      <c r="J584" t="s">
        <v>47</v>
      </c>
      <c r="K584" s="6">
        <v>77304.83</v>
      </c>
      <c r="L584">
        <f>MONTH(tblSales3[[#This Row],[Date]])</f>
        <v>11</v>
      </c>
    </row>
    <row r="585" spans="7:12" x14ac:dyDescent="0.25">
      <c r="G585">
        <v>10578</v>
      </c>
      <c r="H585" s="2">
        <v>42239.862592592595</v>
      </c>
      <c r="I585" t="s">
        <v>26</v>
      </c>
      <c r="J585" t="s">
        <v>41</v>
      </c>
      <c r="K585" s="6">
        <v>59381.99</v>
      </c>
      <c r="L585">
        <f>MONTH(tblSales3[[#This Row],[Date]])</f>
        <v>8</v>
      </c>
    </row>
    <row r="586" spans="7:12" x14ac:dyDescent="0.25">
      <c r="G586">
        <v>10579</v>
      </c>
      <c r="H586" s="2">
        <v>42270.64025462963</v>
      </c>
      <c r="I586" t="s">
        <v>38</v>
      </c>
      <c r="J586" t="s">
        <v>319</v>
      </c>
      <c r="K586" s="6">
        <v>13422.97</v>
      </c>
      <c r="L586">
        <f>MONTH(tblSales3[[#This Row],[Date]])</f>
        <v>9</v>
      </c>
    </row>
    <row r="587" spans="7:12" x14ac:dyDescent="0.25">
      <c r="G587">
        <v>10580</v>
      </c>
      <c r="H587" s="2">
        <v>42270.357245370367</v>
      </c>
      <c r="I587" t="s">
        <v>7</v>
      </c>
      <c r="J587" t="s">
        <v>90</v>
      </c>
      <c r="K587" s="6">
        <v>47733.85</v>
      </c>
      <c r="L587">
        <f>MONTH(tblSales3[[#This Row],[Date]])</f>
        <v>9</v>
      </c>
    </row>
    <row r="588" spans="7:12" x14ac:dyDescent="0.25">
      <c r="G588">
        <v>10581</v>
      </c>
      <c r="H588" s="2">
        <v>42044.005902777775</v>
      </c>
      <c r="I588" t="s">
        <v>66</v>
      </c>
      <c r="J588" t="s">
        <v>232</v>
      </c>
      <c r="K588" s="6">
        <v>84571.4</v>
      </c>
      <c r="L588">
        <f>MONTH(tblSales3[[#This Row],[Date]])</f>
        <v>2</v>
      </c>
    </row>
    <row r="589" spans="7:12" x14ac:dyDescent="0.25">
      <c r="G589">
        <v>10582</v>
      </c>
      <c r="H589" s="2">
        <v>42073.705972222226</v>
      </c>
      <c r="I589" t="s">
        <v>15</v>
      </c>
      <c r="J589" t="s">
        <v>320</v>
      </c>
      <c r="K589" s="6">
        <v>55381.79</v>
      </c>
      <c r="L589">
        <f>MONTH(tblSales3[[#This Row],[Date]])</f>
        <v>3</v>
      </c>
    </row>
    <row r="590" spans="7:12" x14ac:dyDescent="0.25">
      <c r="G590">
        <v>10583</v>
      </c>
      <c r="H590" s="2">
        <v>42023.462858796294</v>
      </c>
      <c r="I590" t="s">
        <v>13</v>
      </c>
      <c r="J590" t="s">
        <v>321</v>
      </c>
      <c r="K590" s="6">
        <v>92733.97</v>
      </c>
      <c r="L590">
        <f>MONTH(tblSales3[[#This Row],[Date]])</f>
        <v>1</v>
      </c>
    </row>
    <row r="591" spans="7:12" x14ac:dyDescent="0.25">
      <c r="G591">
        <v>10584</v>
      </c>
      <c r="H591" s="2">
        <v>42123.113009259258</v>
      </c>
      <c r="I591" t="s">
        <v>35</v>
      </c>
      <c r="J591" t="s">
        <v>189</v>
      </c>
      <c r="K591" s="6">
        <v>41339.4</v>
      </c>
      <c r="L591">
        <f>MONTH(tblSales3[[#This Row],[Date]])</f>
        <v>4</v>
      </c>
    </row>
    <row r="592" spans="7:12" x14ac:dyDescent="0.25">
      <c r="G592">
        <v>10585</v>
      </c>
      <c r="H592" s="2">
        <v>42283.047893518517</v>
      </c>
      <c r="I592" t="s">
        <v>35</v>
      </c>
      <c r="J592" t="s">
        <v>257</v>
      </c>
      <c r="K592" s="6">
        <v>52990.47</v>
      </c>
      <c r="L592">
        <f>MONTH(tblSales3[[#This Row],[Date]])</f>
        <v>10</v>
      </c>
    </row>
    <row r="593" spans="7:12" x14ac:dyDescent="0.25">
      <c r="G593">
        <v>10586</v>
      </c>
      <c r="H593" s="2">
        <v>42061.28261574074</v>
      </c>
      <c r="I593" t="s">
        <v>66</v>
      </c>
      <c r="J593" t="s">
        <v>250</v>
      </c>
      <c r="K593" s="6">
        <v>74856.47</v>
      </c>
      <c r="L593">
        <f>MONTH(tblSales3[[#This Row],[Date]])</f>
        <v>2</v>
      </c>
    </row>
    <row r="594" spans="7:12" x14ac:dyDescent="0.25">
      <c r="G594">
        <v>10587</v>
      </c>
      <c r="H594" s="2">
        <v>42238.441064814811</v>
      </c>
      <c r="I594" t="s">
        <v>38</v>
      </c>
      <c r="J594" t="s">
        <v>118</v>
      </c>
      <c r="K594" s="6">
        <v>18987.63</v>
      </c>
      <c r="L594">
        <f>MONTH(tblSales3[[#This Row],[Date]])</f>
        <v>8</v>
      </c>
    </row>
    <row r="595" spans="7:12" x14ac:dyDescent="0.25">
      <c r="G595">
        <v>10588</v>
      </c>
      <c r="H595" s="2">
        <v>42311.541030092594</v>
      </c>
      <c r="I595" t="s">
        <v>17</v>
      </c>
      <c r="J595" t="s">
        <v>134</v>
      </c>
      <c r="K595" s="6">
        <v>34961.760000000002</v>
      </c>
      <c r="L595">
        <f>MONTH(tblSales3[[#This Row],[Date]])</f>
        <v>11</v>
      </c>
    </row>
    <row r="596" spans="7:12" x14ac:dyDescent="0.25">
      <c r="G596">
        <v>10589</v>
      </c>
      <c r="H596" s="2">
        <v>42344.491307870368</v>
      </c>
      <c r="I596" t="s">
        <v>52</v>
      </c>
      <c r="J596" t="s">
        <v>167</v>
      </c>
      <c r="K596" s="6">
        <v>35392.39</v>
      </c>
      <c r="L596">
        <f>MONTH(tblSales3[[#This Row],[Date]])</f>
        <v>12</v>
      </c>
    </row>
    <row r="597" spans="7:12" x14ac:dyDescent="0.25">
      <c r="G597">
        <v>10590</v>
      </c>
      <c r="H597" s="2">
        <v>42108.854305555556</v>
      </c>
      <c r="I597" t="s">
        <v>11</v>
      </c>
      <c r="J597" t="s">
        <v>58</v>
      </c>
      <c r="K597" s="6">
        <v>29776.880000000001</v>
      </c>
      <c r="L597">
        <f>MONTH(tblSales3[[#This Row],[Date]])</f>
        <v>4</v>
      </c>
    </row>
    <row r="598" spans="7:12" x14ac:dyDescent="0.25">
      <c r="G598">
        <v>10591</v>
      </c>
      <c r="H598" s="2">
        <v>42322.819398148145</v>
      </c>
      <c r="I598" t="s">
        <v>17</v>
      </c>
      <c r="J598" t="s">
        <v>322</v>
      </c>
      <c r="K598" s="6">
        <v>89073.64</v>
      </c>
      <c r="L598">
        <f>MONTH(tblSales3[[#This Row],[Date]])</f>
        <v>11</v>
      </c>
    </row>
    <row r="599" spans="7:12" x14ac:dyDescent="0.25">
      <c r="G599">
        <v>10592</v>
      </c>
      <c r="H599" s="2">
        <v>42305.5937037037</v>
      </c>
      <c r="I599" t="s">
        <v>9</v>
      </c>
      <c r="J599" t="s">
        <v>106</v>
      </c>
      <c r="K599" s="6">
        <v>76932.429999999993</v>
      </c>
      <c r="L599">
        <f>MONTH(tblSales3[[#This Row],[Date]])</f>
        <v>10</v>
      </c>
    </row>
    <row r="600" spans="7:12" x14ac:dyDescent="0.25">
      <c r="G600">
        <v>10593</v>
      </c>
      <c r="H600" s="2">
        <v>42309.683333333334</v>
      </c>
      <c r="I600" t="s">
        <v>29</v>
      </c>
      <c r="J600" t="s">
        <v>299</v>
      </c>
      <c r="K600" s="6">
        <v>60992.44</v>
      </c>
      <c r="L600">
        <f>MONTH(tblSales3[[#This Row],[Date]])</f>
        <v>11</v>
      </c>
    </row>
    <row r="601" spans="7:12" x14ac:dyDescent="0.25">
      <c r="G601">
        <v>10594</v>
      </c>
      <c r="H601" s="2">
        <v>42072.645567129628</v>
      </c>
      <c r="I601" t="s">
        <v>29</v>
      </c>
      <c r="J601" t="s">
        <v>168</v>
      </c>
      <c r="K601" s="6">
        <v>59875.98</v>
      </c>
      <c r="L601">
        <f>MONTH(tblSales3[[#This Row],[Date]])</f>
        <v>3</v>
      </c>
    </row>
    <row r="602" spans="7:12" x14ac:dyDescent="0.25">
      <c r="G602">
        <v>10595</v>
      </c>
      <c r="H602" s="2">
        <v>42061.198263888888</v>
      </c>
      <c r="I602" t="s">
        <v>20</v>
      </c>
      <c r="J602" t="s">
        <v>323</v>
      </c>
      <c r="K602" s="6">
        <v>50496.55</v>
      </c>
      <c r="L602">
        <f>MONTH(tblSales3[[#This Row],[Date]])</f>
        <v>2</v>
      </c>
    </row>
    <row r="603" spans="7:12" x14ac:dyDescent="0.25">
      <c r="G603">
        <v>10596</v>
      </c>
      <c r="H603" s="2">
        <v>42222.887384259258</v>
      </c>
      <c r="I603" t="s">
        <v>11</v>
      </c>
      <c r="J603" t="s">
        <v>324</v>
      </c>
      <c r="K603" s="6">
        <v>3181.82</v>
      </c>
      <c r="L603">
        <f>MONTH(tblSales3[[#This Row],[Date]])</f>
        <v>8</v>
      </c>
    </row>
    <row r="604" spans="7:12" x14ac:dyDescent="0.25">
      <c r="G604">
        <v>10597</v>
      </c>
      <c r="H604" s="2">
        <v>42212.559027777781</v>
      </c>
      <c r="I604" t="s">
        <v>40</v>
      </c>
      <c r="J604" t="s">
        <v>155</v>
      </c>
      <c r="K604" s="6">
        <v>83098.820000000007</v>
      </c>
      <c r="L604">
        <f>MONTH(tblSales3[[#This Row],[Date]])</f>
        <v>7</v>
      </c>
    </row>
    <row r="605" spans="7:12" x14ac:dyDescent="0.25">
      <c r="G605">
        <v>10598</v>
      </c>
      <c r="H605" s="2">
        <v>42163.662465277775</v>
      </c>
      <c r="I605" t="s">
        <v>11</v>
      </c>
      <c r="J605" t="s">
        <v>268</v>
      </c>
      <c r="K605" s="6">
        <v>54739.51</v>
      </c>
      <c r="L605">
        <f>MONTH(tblSales3[[#This Row],[Date]])</f>
        <v>6</v>
      </c>
    </row>
    <row r="606" spans="7:12" x14ac:dyDescent="0.25">
      <c r="G606">
        <v>10599</v>
      </c>
      <c r="H606" s="2">
        <v>42360.923067129632</v>
      </c>
      <c r="I606" t="s">
        <v>5</v>
      </c>
      <c r="J606" t="s">
        <v>325</v>
      </c>
      <c r="K606" s="6">
        <v>29234.95</v>
      </c>
      <c r="L606">
        <f>MONTH(tblSales3[[#This Row],[Date]])</f>
        <v>12</v>
      </c>
    </row>
    <row r="607" spans="7:12" x14ac:dyDescent="0.25">
      <c r="G607">
        <v>10600</v>
      </c>
      <c r="H607" s="2">
        <v>42256.529791666668</v>
      </c>
      <c r="I607" t="s">
        <v>23</v>
      </c>
      <c r="J607" t="s">
        <v>44</v>
      </c>
      <c r="K607" s="6">
        <v>88746.05</v>
      </c>
      <c r="L607">
        <f>MONTH(tblSales3[[#This Row],[Date]])</f>
        <v>9</v>
      </c>
    </row>
    <row r="608" spans="7:12" x14ac:dyDescent="0.25">
      <c r="G608">
        <v>10601</v>
      </c>
      <c r="H608" s="2">
        <v>42294.123981481483</v>
      </c>
      <c r="I608" t="s">
        <v>66</v>
      </c>
      <c r="J608" t="s">
        <v>326</v>
      </c>
      <c r="K608" s="6">
        <v>93573.35</v>
      </c>
      <c r="L608">
        <f>MONTH(tblSales3[[#This Row],[Date]])</f>
        <v>10</v>
      </c>
    </row>
    <row r="609" spans="7:12" x14ac:dyDescent="0.25">
      <c r="G609">
        <v>10602</v>
      </c>
      <c r="H609" s="2">
        <v>42307.121701388889</v>
      </c>
      <c r="I609" t="s">
        <v>9</v>
      </c>
      <c r="J609" t="s">
        <v>105</v>
      </c>
      <c r="K609" s="6">
        <v>6094.92</v>
      </c>
      <c r="L609">
        <f>MONTH(tblSales3[[#This Row],[Date]])</f>
        <v>10</v>
      </c>
    </row>
    <row r="610" spans="7:12" x14ac:dyDescent="0.25">
      <c r="G610">
        <v>10603</v>
      </c>
      <c r="H610" s="2">
        <v>42253.006979166668</v>
      </c>
      <c r="I610" t="s">
        <v>45</v>
      </c>
      <c r="J610" t="s">
        <v>94</v>
      </c>
      <c r="K610" s="6">
        <v>41043.980000000003</v>
      </c>
      <c r="L610">
        <f>MONTH(tblSales3[[#This Row],[Date]])</f>
        <v>9</v>
      </c>
    </row>
    <row r="611" spans="7:12" x14ac:dyDescent="0.25">
      <c r="G611">
        <v>10604</v>
      </c>
      <c r="H611" s="2">
        <v>42226.051608796297</v>
      </c>
      <c r="I611" t="s">
        <v>13</v>
      </c>
      <c r="J611" t="s">
        <v>246</v>
      </c>
      <c r="K611" s="6">
        <v>3039.39</v>
      </c>
      <c r="L611">
        <f>MONTH(tblSales3[[#This Row],[Date]])</f>
        <v>8</v>
      </c>
    </row>
    <row r="612" spans="7:12" x14ac:dyDescent="0.25">
      <c r="G612">
        <v>10605</v>
      </c>
      <c r="H612" s="2">
        <v>42189.204780092594</v>
      </c>
      <c r="I612" t="s">
        <v>52</v>
      </c>
      <c r="J612" t="s">
        <v>137</v>
      </c>
      <c r="K612" s="6">
        <v>34058.99</v>
      </c>
      <c r="L612">
        <f>MONTH(tblSales3[[#This Row],[Date]])</f>
        <v>7</v>
      </c>
    </row>
    <row r="613" spans="7:12" x14ac:dyDescent="0.25">
      <c r="G613">
        <v>10606</v>
      </c>
      <c r="H613" s="2">
        <v>42336.650254629632</v>
      </c>
      <c r="I613" t="s">
        <v>11</v>
      </c>
      <c r="J613" t="s">
        <v>327</v>
      </c>
      <c r="K613" s="6">
        <v>1659.77</v>
      </c>
      <c r="L613">
        <f>MONTH(tblSales3[[#This Row],[Date]])</f>
        <v>11</v>
      </c>
    </row>
    <row r="614" spans="7:12" x14ac:dyDescent="0.25">
      <c r="G614">
        <v>10607</v>
      </c>
      <c r="H614" s="2">
        <v>42152.441018518519</v>
      </c>
      <c r="I614" t="s">
        <v>66</v>
      </c>
      <c r="J614" t="s">
        <v>207</v>
      </c>
      <c r="K614" s="6">
        <v>74731.37</v>
      </c>
      <c r="L614">
        <f>MONTH(tblSales3[[#This Row],[Date]])</f>
        <v>5</v>
      </c>
    </row>
    <row r="615" spans="7:12" x14ac:dyDescent="0.25">
      <c r="G615">
        <v>10608</v>
      </c>
      <c r="H615" s="2">
        <v>42136.687604166669</v>
      </c>
      <c r="I615" t="s">
        <v>7</v>
      </c>
      <c r="J615" t="s">
        <v>211</v>
      </c>
      <c r="K615" s="6">
        <v>6679.07</v>
      </c>
      <c r="L615">
        <f>MONTH(tblSales3[[#This Row],[Date]])</f>
        <v>5</v>
      </c>
    </row>
    <row r="616" spans="7:12" x14ac:dyDescent="0.25">
      <c r="G616">
        <v>10609</v>
      </c>
      <c r="H616" s="2">
        <v>42220.00854166667</v>
      </c>
      <c r="I616" t="s">
        <v>45</v>
      </c>
      <c r="J616" t="s">
        <v>328</v>
      </c>
      <c r="K616" s="6">
        <v>54394.15</v>
      </c>
      <c r="L616">
        <f>MONTH(tblSales3[[#This Row],[Date]])</f>
        <v>8</v>
      </c>
    </row>
    <row r="617" spans="7:12" x14ac:dyDescent="0.25">
      <c r="G617">
        <v>10610</v>
      </c>
      <c r="H617" s="2">
        <v>42246.277685185189</v>
      </c>
      <c r="I617" t="s">
        <v>61</v>
      </c>
      <c r="J617" t="s">
        <v>300</v>
      </c>
      <c r="K617" s="6">
        <v>1503.3</v>
      </c>
      <c r="L617">
        <f>MONTH(tblSales3[[#This Row],[Date]])</f>
        <v>8</v>
      </c>
    </row>
    <row r="618" spans="7:12" x14ac:dyDescent="0.25">
      <c r="G618">
        <v>10611</v>
      </c>
      <c r="H618" s="2">
        <v>42102.352638888886</v>
      </c>
      <c r="I618" t="s">
        <v>52</v>
      </c>
      <c r="J618" t="s">
        <v>306</v>
      </c>
      <c r="K618" s="6">
        <v>92348.36</v>
      </c>
      <c r="L618">
        <f>MONTH(tblSales3[[#This Row],[Date]])</f>
        <v>4</v>
      </c>
    </row>
    <row r="619" spans="7:12" x14ac:dyDescent="0.25">
      <c r="G619">
        <v>10612</v>
      </c>
      <c r="H619" s="2">
        <v>42044.575011574074</v>
      </c>
      <c r="I619" t="s">
        <v>9</v>
      </c>
      <c r="J619" t="s">
        <v>57</v>
      </c>
      <c r="K619" s="6">
        <v>2564.0300000000002</v>
      </c>
      <c r="L619">
        <f>MONTH(tblSales3[[#This Row],[Date]])</f>
        <v>2</v>
      </c>
    </row>
    <row r="620" spans="7:12" x14ac:dyDescent="0.25">
      <c r="G620">
        <v>10613</v>
      </c>
      <c r="H620" s="2">
        <v>42048.53224537037</v>
      </c>
      <c r="I620" t="s">
        <v>61</v>
      </c>
      <c r="J620" t="s">
        <v>257</v>
      </c>
      <c r="K620" s="6">
        <v>67955.509999999995</v>
      </c>
      <c r="L620">
        <f>MONTH(tblSales3[[#This Row],[Date]])</f>
        <v>2</v>
      </c>
    </row>
    <row r="621" spans="7:12" x14ac:dyDescent="0.25">
      <c r="G621">
        <v>10614</v>
      </c>
      <c r="H621" s="2">
        <v>42015.50037037037</v>
      </c>
      <c r="I621" t="s">
        <v>45</v>
      </c>
      <c r="J621" t="s">
        <v>134</v>
      </c>
      <c r="K621" s="6">
        <v>60671.5</v>
      </c>
      <c r="L621">
        <f>MONTH(tblSales3[[#This Row],[Date]])</f>
        <v>1</v>
      </c>
    </row>
    <row r="622" spans="7:12" x14ac:dyDescent="0.25">
      <c r="G622">
        <v>10615</v>
      </c>
      <c r="H622" s="2">
        <v>42109.207627314812</v>
      </c>
      <c r="I622" t="s">
        <v>66</v>
      </c>
      <c r="J622" t="s">
        <v>192</v>
      </c>
      <c r="K622" s="6">
        <v>63822.26</v>
      </c>
      <c r="L622">
        <f>MONTH(tblSales3[[#This Row],[Date]])</f>
        <v>4</v>
      </c>
    </row>
    <row r="623" spans="7:12" x14ac:dyDescent="0.25">
      <c r="G623">
        <v>10616</v>
      </c>
      <c r="H623" s="2">
        <v>42016.678043981483</v>
      </c>
      <c r="I623" t="s">
        <v>29</v>
      </c>
      <c r="J623" t="s">
        <v>287</v>
      </c>
      <c r="K623" s="6">
        <v>87238.56</v>
      </c>
      <c r="L623">
        <f>MONTH(tblSales3[[#This Row],[Date]])</f>
        <v>1</v>
      </c>
    </row>
    <row r="624" spans="7:12" x14ac:dyDescent="0.25">
      <c r="G624">
        <v>10617</v>
      </c>
      <c r="H624" s="2">
        <v>42006.988842592589</v>
      </c>
      <c r="I624" t="s">
        <v>17</v>
      </c>
      <c r="J624" t="s">
        <v>145</v>
      </c>
      <c r="K624" s="6">
        <v>43889.42</v>
      </c>
      <c r="L624">
        <f>MONTH(tblSales3[[#This Row],[Date]])</f>
        <v>1</v>
      </c>
    </row>
    <row r="625" spans="7:12" x14ac:dyDescent="0.25">
      <c r="G625">
        <v>10618</v>
      </c>
      <c r="H625" s="2">
        <v>42206.124895833331</v>
      </c>
      <c r="I625" t="s">
        <v>26</v>
      </c>
      <c r="J625" t="s">
        <v>329</v>
      </c>
      <c r="K625" s="6">
        <v>31778.799999999999</v>
      </c>
      <c r="L625">
        <f>MONTH(tblSales3[[#This Row],[Date]])</f>
        <v>7</v>
      </c>
    </row>
    <row r="626" spans="7:12" x14ac:dyDescent="0.25">
      <c r="G626">
        <v>10619</v>
      </c>
      <c r="H626" s="2">
        <v>42364.711087962962</v>
      </c>
      <c r="I626" t="s">
        <v>29</v>
      </c>
      <c r="J626" t="s">
        <v>196</v>
      </c>
      <c r="K626" s="6">
        <v>94792.28</v>
      </c>
      <c r="L626">
        <f>MONTH(tblSales3[[#This Row],[Date]])</f>
        <v>12</v>
      </c>
    </row>
    <row r="627" spans="7:12" x14ac:dyDescent="0.25">
      <c r="G627">
        <v>10620</v>
      </c>
      <c r="H627" s="2">
        <v>42153.81486111111</v>
      </c>
      <c r="I627" t="s">
        <v>23</v>
      </c>
      <c r="J627" t="s">
        <v>232</v>
      </c>
      <c r="K627" s="6">
        <v>90527.61</v>
      </c>
      <c r="L627">
        <f>MONTH(tblSales3[[#This Row],[Date]])</f>
        <v>5</v>
      </c>
    </row>
    <row r="628" spans="7:12" x14ac:dyDescent="0.25">
      <c r="G628">
        <v>10621</v>
      </c>
      <c r="H628" s="2">
        <v>42184.143969907411</v>
      </c>
      <c r="I628" t="s">
        <v>45</v>
      </c>
      <c r="J628" t="s">
        <v>318</v>
      </c>
      <c r="K628" s="6">
        <v>98214.22</v>
      </c>
      <c r="L628">
        <f>MONTH(tblSales3[[#This Row],[Date]])</f>
        <v>6</v>
      </c>
    </row>
    <row r="629" spans="7:12" x14ac:dyDescent="0.25">
      <c r="G629">
        <v>10622</v>
      </c>
      <c r="H629" s="2">
        <v>42096.122337962966</v>
      </c>
      <c r="I629" t="s">
        <v>13</v>
      </c>
      <c r="J629" t="s">
        <v>330</v>
      </c>
      <c r="K629" s="6">
        <v>34025.15</v>
      </c>
      <c r="L629">
        <f>MONTH(tblSales3[[#This Row],[Date]])</f>
        <v>4</v>
      </c>
    </row>
    <row r="630" spans="7:12" x14ac:dyDescent="0.25">
      <c r="G630">
        <v>10623</v>
      </c>
      <c r="H630" s="2">
        <v>42288.900868055556</v>
      </c>
      <c r="I630" t="s">
        <v>5</v>
      </c>
      <c r="J630" t="s">
        <v>247</v>
      </c>
      <c r="K630" s="6">
        <v>39712.629999999997</v>
      </c>
      <c r="L630">
        <f>MONTH(tblSales3[[#This Row],[Date]])</f>
        <v>10</v>
      </c>
    </row>
    <row r="631" spans="7:12" x14ac:dyDescent="0.25">
      <c r="G631">
        <v>10624</v>
      </c>
      <c r="H631" s="2">
        <v>42184.022465277776</v>
      </c>
      <c r="I631" t="s">
        <v>9</v>
      </c>
      <c r="J631" t="s">
        <v>287</v>
      </c>
      <c r="K631" s="6">
        <v>55730.69</v>
      </c>
      <c r="L631">
        <f>MONTH(tblSales3[[#This Row],[Date]])</f>
        <v>6</v>
      </c>
    </row>
    <row r="632" spans="7:12" x14ac:dyDescent="0.25">
      <c r="G632">
        <v>10625</v>
      </c>
      <c r="H632" s="2">
        <v>42356.899386574078</v>
      </c>
      <c r="I632" t="s">
        <v>26</v>
      </c>
      <c r="J632" t="s">
        <v>56</v>
      </c>
      <c r="K632" s="6">
        <v>31277.07</v>
      </c>
      <c r="L632">
        <f>MONTH(tblSales3[[#This Row],[Date]])</f>
        <v>12</v>
      </c>
    </row>
    <row r="633" spans="7:12" x14ac:dyDescent="0.25">
      <c r="G633">
        <v>10626</v>
      </c>
      <c r="H633" s="2">
        <v>42310.569432870368</v>
      </c>
      <c r="I633" t="s">
        <v>23</v>
      </c>
      <c r="J633" t="s">
        <v>285</v>
      </c>
      <c r="K633" s="6">
        <v>18949.77</v>
      </c>
      <c r="L633">
        <f>MONTH(tblSales3[[#This Row],[Date]])</f>
        <v>11</v>
      </c>
    </row>
    <row r="634" spans="7:12" x14ac:dyDescent="0.25">
      <c r="G634">
        <v>10627</v>
      </c>
      <c r="H634" s="2">
        <v>42083.107627314814</v>
      </c>
      <c r="I634" t="s">
        <v>15</v>
      </c>
      <c r="J634" t="s">
        <v>268</v>
      </c>
      <c r="K634" s="6">
        <v>64637.41</v>
      </c>
      <c r="L634">
        <f>MONTH(tblSales3[[#This Row],[Date]])</f>
        <v>3</v>
      </c>
    </row>
    <row r="635" spans="7:12" x14ac:dyDescent="0.25">
      <c r="G635">
        <v>10628</v>
      </c>
      <c r="H635" s="2">
        <v>42242.152557870373</v>
      </c>
      <c r="I635" t="s">
        <v>29</v>
      </c>
      <c r="J635" t="s">
        <v>300</v>
      </c>
      <c r="K635" s="6">
        <v>24823.1</v>
      </c>
      <c r="L635">
        <f>MONTH(tblSales3[[#This Row],[Date]])</f>
        <v>8</v>
      </c>
    </row>
    <row r="636" spans="7:12" x14ac:dyDescent="0.25">
      <c r="G636">
        <v>10629</v>
      </c>
      <c r="H636" s="2">
        <v>42231.617905092593</v>
      </c>
      <c r="I636" t="s">
        <v>61</v>
      </c>
      <c r="J636" t="s">
        <v>291</v>
      </c>
      <c r="K636" s="6">
        <v>44313.8</v>
      </c>
      <c r="L636">
        <f>MONTH(tblSales3[[#This Row],[Date]])</f>
        <v>8</v>
      </c>
    </row>
    <row r="637" spans="7:12" x14ac:dyDescent="0.25">
      <c r="G637">
        <v>10630</v>
      </c>
      <c r="H637" s="2">
        <v>42239.794074074074</v>
      </c>
      <c r="I637" t="s">
        <v>11</v>
      </c>
      <c r="J637" t="s">
        <v>10</v>
      </c>
      <c r="K637" s="6">
        <v>58510.39</v>
      </c>
      <c r="L637">
        <f>MONTH(tblSales3[[#This Row],[Date]])</f>
        <v>8</v>
      </c>
    </row>
    <row r="638" spans="7:12" x14ac:dyDescent="0.25">
      <c r="G638">
        <v>10631</v>
      </c>
      <c r="H638" s="2">
        <v>42111.664490740739</v>
      </c>
      <c r="I638" t="s">
        <v>29</v>
      </c>
      <c r="J638" t="s">
        <v>118</v>
      </c>
      <c r="K638" s="6">
        <v>72520.240000000005</v>
      </c>
      <c r="L638">
        <f>MONTH(tblSales3[[#This Row],[Date]])</f>
        <v>4</v>
      </c>
    </row>
    <row r="639" spans="7:12" x14ac:dyDescent="0.25">
      <c r="G639">
        <v>10632</v>
      </c>
      <c r="H639" s="2">
        <v>42034.233217592591</v>
      </c>
      <c r="I639" t="s">
        <v>7</v>
      </c>
      <c r="J639" t="s">
        <v>126</v>
      </c>
      <c r="K639" s="6">
        <v>30802.05</v>
      </c>
      <c r="L639">
        <f>MONTH(tblSales3[[#This Row],[Date]])</f>
        <v>1</v>
      </c>
    </row>
    <row r="640" spans="7:12" x14ac:dyDescent="0.25">
      <c r="G640">
        <v>10633</v>
      </c>
      <c r="H640" s="2">
        <v>42029.286481481482</v>
      </c>
      <c r="I640" t="s">
        <v>15</v>
      </c>
      <c r="J640" t="s">
        <v>185</v>
      </c>
      <c r="K640" s="6">
        <v>79140.490000000005</v>
      </c>
      <c r="L640">
        <f>MONTH(tblSales3[[#This Row],[Date]])</f>
        <v>1</v>
      </c>
    </row>
    <row r="641" spans="7:12" x14ac:dyDescent="0.25">
      <c r="G641">
        <v>10634</v>
      </c>
      <c r="H641" s="2">
        <v>42237.842546296299</v>
      </c>
      <c r="I641" t="s">
        <v>61</v>
      </c>
      <c r="J641" t="s">
        <v>263</v>
      </c>
      <c r="K641" s="6">
        <v>14838.75</v>
      </c>
      <c r="L641">
        <f>MONTH(tblSales3[[#This Row],[Date]])</f>
        <v>8</v>
      </c>
    </row>
    <row r="642" spans="7:12" x14ac:dyDescent="0.25">
      <c r="G642">
        <v>10635</v>
      </c>
      <c r="H642" s="2">
        <v>42332.874537037038</v>
      </c>
      <c r="I642" t="s">
        <v>20</v>
      </c>
      <c r="J642" t="s">
        <v>331</v>
      </c>
      <c r="K642" s="6">
        <v>99308.07</v>
      </c>
      <c r="L642">
        <f>MONTH(tblSales3[[#This Row],[Date]])</f>
        <v>11</v>
      </c>
    </row>
    <row r="643" spans="7:12" x14ac:dyDescent="0.25">
      <c r="G643">
        <v>10636</v>
      </c>
      <c r="H643" s="2">
        <v>42254.805277777778</v>
      </c>
      <c r="I643" t="s">
        <v>17</v>
      </c>
      <c r="J643" t="s">
        <v>158</v>
      </c>
      <c r="K643" s="6">
        <v>27233.69</v>
      </c>
      <c r="L643">
        <f>MONTH(tblSales3[[#This Row],[Date]])</f>
        <v>9</v>
      </c>
    </row>
    <row r="644" spans="7:12" x14ac:dyDescent="0.25">
      <c r="G644">
        <v>10637</v>
      </c>
      <c r="H644" s="2">
        <v>42270.494004629632</v>
      </c>
      <c r="I644" t="s">
        <v>45</v>
      </c>
      <c r="J644" t="s">
        <v>80</v>
      </c>
      <c r="K644" s="6">
        <v>11485.32</v>
      </c>
      <c r="L644">
        <f>MONTH(tblSales3[[#This Row],[Date]])</f>
        <v>9</v>
      </c>
    </row>
    <row r="645" spans="7:12" x14ac:dyDescent="0.25">
      <c r="G645">
        <v>10638</v>
      </c>
      <c r="H645" s="2">
        <v>42142.703449074077</v>
      </c>
      <c r="I645" t="s">
        <v>66</v>
      </c>
      <c r="J645" t="s">
        <v>274</v>
      </c>
      <c r="K645" s="6">
        <v>35483.42</v>
      </c>
      <c r="L645">
        <f>MONTH(tblSales3[[#This Row],[Date]])</f>
        <v>5</v>
      </c>
    </row>
    <row r="646" spans="7:12" x14ac:dyDescent="0.25">
      <c r="G646">
        <v>10639</v>
      </c>
      <c r="H646" s="2">
        <v>42196.166701388887</v>
      </c>
      <c r="I646" t="s">
        <v>20</v>
      </c>
      <c r="J646" t="s">
        <v>144</v>
      </c>
      <c r="K646" s="6">
        <v>50262.25</v>
      </c>
      <c r="L646">
        <f>MONTH(tblSales3[[#This Row],[Date]])</f>
        <v>7</v>
      </c>
    </row>
    <row r="647" spans="7:12" x14ac:dyDescent="0.25">
      <c r="G647">
        <v>10640</v>
      </c>
      <c r="H647" s="2">
        <v>42023.389027777775</v>
      </c>
      <c r="I647" t="s">
        <v>5</v>
      </c>
      <c r="J647" t="s">
        <v>43</v>
      </c>
      <c r="K647" s="6">
        <v>60844.35</v>
      </c>
      <c r="L647">
        <f>MONTH(tblSales3[[#This Row],[Date]])</f>
        <v>1</v>
      </c>
    </row>
    <row r="648" spans="7:12" x14ac:dyDescent="0.25">
      <c r="G648">
        <v>10641</v>
      </c>
      <c r="H648" s="2">
        <v>42014.286631944444</v>
      </c>
      <c r="I648" t="s">
        <v>15</v>
      </c>
      <c r="J648" t="s">
        <v>226</v>
      </c>
      <c r="K648" s="6">
        <v>11590.33</v>
      </c>
      <c r="L648">
        <f>MONTH(tblSales3[[#This Row],[Date]])</f>
        <v>1</v>
      </c>
    </row>
    <row r="649" spans="7:12" x14ac:dyDescent="0.25">
      <c r="G649">
        <v>10642</v>
      </c>
      <c r="H649" s="2">
        <v>42057.001828703702</v>
      </c>
      <c r="I649" t="s">
        <v>52</v>
      </c>
      <c r="J649" t="s">
        <v>30</v>
      </c>
      <c r="K649" s="6">
        <v>13291.39</v>
      </c>
      <c r="L649">
        <f>MONTH(tblSales3[[#This Row],[Date]])</f>
        <v>2</v>
      </c>
    </row>
    <row r="650" spans="7:12" x14ac:dyDescent="0.25">
      <c r="G650">
        <v>10643</v>
      </c>
      <c r="H650" s="2">
        <v>42158.993622685186</v>
      </c>
      <c r="I650" t="s">
        <v>17</v>
      </c>
      <c r="J650" t="s">
        <v>12</v>
      </c>
      <c r="K650" s="6">
        <v>67562.14</v>
      </c>
      <c r="L650">
        <f>MONTH(tblSales3[[#This Row],[Date]])</f>
        <v>6</v>
      </c>
    </row>
    <row r="651" spans="7:12" x14ac:dyDescent="0.25">
      <c r="G651">
        <v>10644</v>
      </c>
      <c r="H651" s="2">
        <v>42123.987071759257</v>
      </c>
      <c r="I651" t="s">
        <v>13</v>
      </c>
      <c r="J651" t="s">
        <v>332</v>
      </c>
      <c r="K651" s="6">
        <v>37924.07</v>
      </c>
      <c r="L651">
        <f>MONTH(tblSales3[[#This Row],[Date]])</f>
        <v>4</v>
      </c>
    </row>
    <row r="652" spans="7:12" x14ac:dyDescent="0.25">
      <c r="G652">
        <v>10645</v>
      </c>
      <c r="H652" s="2">
        <v>42315.534432870372</v>
      </c>
      <c r="I652" t="s">
        <v>20</v>
      </c>
      <c r="J652" t="s">
        <v>249</v>
      </c>
      <c r="K652" s="6">
        <v>81484.03</v>
      </c>
      <c r="L652">
        <f>MONTH(tblSales3[[#This Row],[Date]])</f>
        <v>11</v>
      </c>
    </row>
    <row r="653" spans="7:12" x14ac:dyDescent="0.25">
      <c r="G653">
        <v>10646</v>
      </c>
      <c r="H653" s="2">
        <v>42306.573645833334</v>
      </c>
      <c r="I653" t="s">
        <v>20</v>
      </c>
      <c r="J653" t="s">
        <v>144</v>
      </c>
      <c r="K653" s="6">
        <v>41552.129999999997</v>
      </c>
      <c r="L653">
        <f>MONTH(tblSales3[[#This Row],[Date]])</f>
        <v>10</v>
      </c>
    </row>
    <row r="654" spans="7:12" x14ac:dyDescent="0.25">
      <c r="G654">
        <v>10647</v>
      </c>
      <c r="H654" s="2">
        <v>42202.811168981483</v>
      </c>
      <c r="I654" t="s">
        <v>26</v>
      </c>
      <c r="J654" t="s">
        <v>333</v>
      </c>
      <c r="K654" s="6">
        <v>20640.68</v>
      </c>
      <c r="L654">
        <f>MONTH(tblSales3[[#This Row],[Date]])</f>
        <v>7</v>
      </c>
    </row>
    <row r="655" spans="7:12" x14ac:dyDescent="0.25">
      <c r="G655">
        <v>10648</v>
      </c>
      <c r="H655" s="2">
        <v>42159.936307870368</v>
      </c>
      <c r="I655" t="s">
        <v>26</v>
      </c>
      <c r="J655" t="s">
        <v>83</v>
      </c>
      <c r="K655" s="6">
        <v>17861.150000000001</v>
      </c>
      <c r="L655">
        <f>MONTH(tblSales3[[#This Row],[Date]])</f>
        <v>6</v>
      </c>
    </row>
    <row r="656" spans="7:12" x14ac:dyDescent="0.25">
      <c r="G656">
        <v>10649</v>
      </c>
      <c r="H656" s="2">
        <v>42230.930532407408</v>
      </c>
      <c r="I656" t="s">
        <v>7</v>
      </c>
      <c r="J656" t="s">
        <v>235</v>
      </c>
      <c r="K656" s="6">
        <v>55462.720000000001</v>
      </c>
      <c r="L656">
        <f>MONTH(tblSales3[[#This Row],[Date]])</f>
        <v>8</v>
      </c>
    </row>
    <row r="657" spans="7:12" x14ac:dyDescent="0.25">
      <c r="G657">
        <v>10650</v>
      </c>
      <c r="H657" s="2">
        <v>42254.010451388887</v>
      </c>
      <c r="I657" t="s">
        <v>35</v>
      </c>
      <c r="J657" t="s">
        <v>334</v>
      </c>
      <c r="K657" s="6">
        <v>74266.5</v>
      </c>
      <c r="L657">
        <f>MONTH(tblSales3[[#This Row],[Date]])</f>
        <v>9</v>
      </c>
    </row>
    <row r="658" spans="7:12" x14ac:dyDescent="0.25">
      <c r="G658">
        <v>10651</v>
      </c>
      <c r="H658" s="2">
        <v>42050.199930555558</v>
      </c>
      <c r="I658" t="s">
        <v>7</v>
      </c>
      <c r="J658" t="s">
        <v>297</v>
      </c>
      <c r="K658" s="6">
        <v>40219.68</v>
      </c>
      <c r="L658">
        <f>MONTH(tblSales3[[#This Row],[Date]])</f>
        <v>2</v>
      </c>
    </row>
    <row r="659" spans="7:12" x14ac:dyDescent="0.25">
      <c r="G659">
        <v>10652</v>
      </c>
      <c r="H659" s="2">
        <v>42107.087650462963</v>
      </c>
      <c r="I659" t="s">
        <v>52</v>
      </c>
      <c r="J659" t="s">
        <v>295</v>
      </c>
      <c r="K659" s="6">
        <v>94288.07</v>
      </c>
      <c r="L659">
        <f>MONTH(tblSales3[[#This Row],[Date]])</f>
        <v>4</v>
      </c>
    </row>
    <row r="660" spans="7:12" x14ac:dyDescent="0.25">
      <c r="G660">
        <v>10653</v>
      </c>
      <c r="H660" s="2">
        <v>42277.711840277778</v>
      </c>
      <c r="I660" t="s">
        <v>9</v>
      </c>
      <c r="J660" t="s">
        <v>130</v>
      </c>
      <c r="K660" s="6">
        <v>41229.18</v>
      </c>
      <c r="L660">
        <f>MONTH(tblSales3[[#This Row],[Date]])</f>
        <v>9</v>
      </c>
    </row>
    <row r="661" spans="7:12" x14ac:dyDescent="0.25">
      <c r="G661">
        <v>10654</v>
      </c>
      <c r="H661" s="2">
        <v>42303.412222222221</v>
      </c>
      <c r="I661" t="s">
        <v>17</v>
      </c>
      <c r="J661" t="s">
        <v>119</v>
      </c>
      <c r="K661" s="6">
        <v>75103.64</v>
      </c>
      <c r="L661">
        <f>MONTH(tblSales3[[#This Row],[Date]])</f>
        <v>10</v>
      </c>
    </row>
    <row r="662" spans="7:12" x14ac:dyDescent="0.25">
      <c r="G662">
        <v>10655</v>
      </c>
      <c r="H662" s="2">
        <v>42248.273159722223</v>
      </c>
      <c r="I662" t="s">
        <v>29</v>
      </c>
      <c r="J662" t="s">
        <v>272</v>
      </c>
      <c r="K662" s="6">
        <v>56210.28</v>
      </c>
      <c r="L662">
        <f>MONTH(tblSales3[[#This Row],[Date]])</f>
        <v>9</v>
      </c>
    </row>
    <row r="663" spans="7:12" x14ac:dyDescent="0.25">
      <c r="G663">
        <v>10656</v>
      </c>
      <c r="H663" s="2">
        <v>42336.301747685182</v>
      </c>
      <c r="I663" t="s">
        <v>15</v>
      </c>
      <c r="J663" t="s">
        <v>6</v>
      </c>
      <c r="K663" s="6">
        <v>8690.3799999999992</v>
      </c>
      <c r="L663">
        <f>MONTH(tblSales3[[#This Row],[Date]])</f>
        <v>11</v>
      </c>
    </row>
    <row r="664" spans="7:12" x14ac:dyDescent="0.25">
      <c r="G664">
        <v>10657</v>
      </c>
      <c r="H664" s="2">
        <v>42324.759872685187</v>
      </c>
      <c r="I664" t="s">
        <v>13</v>
      </c>
      <c r="J664" t="s">
        <v>273</v>
      </c>
      <c r="K664" s="6">
        <v>66812.89</v>
      </c>
      <c r="L664">
        <f>MONTH(tblSales3[[#This Row],[Date]])</f>
        <v>11</v>
      </c>
    </row>
    <row r="665" spans="7:12" x14ac:dyDescent="0.25">
      <c r="G665">
        <v>10658</v>
      </c>
      <c r="H665" s="2">
        <v>42228.273055555554</v>
      </c>
      <c r="I665" t="s">
        <v>40</v>
      </c>
      <c r="J665" t="s">
        <v>212</v>
      </c>
      <c r="K665" s="6">
        <v>63424.68</v>
      </c>
      <c r="L665">
        <f>MONTH(tblSales3[[#This Row],[Date]])</f>
        <v>8</v>
      </c>
    </row>
    <row r="666" spans="7:12" x14ac:dyDescent="0.25">
      <c r="G666">
        <v>10659</v>
      </c>
      <c r="H666" s="2">
        <v>42151.902395833335</v>
      </c>
      <c r="I666" t="s">
        <v>29</v>
      </c>
      <c r="J666" t="s">
        <v>174</v>
      </c>
      <c r="K666" s="6">
        <v>59828.9</v>
      </c>
      <c r="L666">
        <f>MONTH(tblSales3[[#This Row],[Date]])</f>
        <v>5</v>
      </c>
    </row>
    <row r="667" spans="7:12" x14ac:dyDescent="0.25">
      <c r="G667">
        <v>10660</v>
      </c>
      <c r="H667" s="2">
        <v>42119.482523148145</v>
      </c>
      <c r="I667" t="s">
        <v>17</v>
      </c>
      <c r="J667" t="s">
        <v>275</v>
      </c>
      <c r="K667" s="6">
        <v>93475.14</v>
      </c>
      <c r="L667">
        <f>MONTH(tblSales3[[#This Row],[Date]])</f>
        <v>4</v>
      </c>
    </row>
    <row r="668" spans="7:12" x14ac:dyDescent="0.25">
      <c r="G668">
        <v>10661</v>
      </c>
      <c r="H668" s="2">
        <v>42028.011122685188</v>
      </c>
      <c r="I668" t="s">
        <v>7</v>
      </c>
      <c r="J668" t="s">
        <v>78</v>
      </c>
      <c r="K668" s="6">
        <v>64458.31</v>
      </c>
      <c r="L668">
        <f>MONTH(tblSales3[[#This Row],[Date]])</f>
        <v>1</v>
      </c>
    </row>
    <row r="669" spans="7:12" x14ac:dyDescent="0.25">
      <c r="G669">
        <v>10662</v>
      </c>
      <c r="H669" s="2">
        <v>42073.797314814816</v>
      </c>
      <c r="I669" t="s">
        <v>20</v>
      </c>
      <c r="J669" t="s">
        <v>232</v>
      </c>
      <c r="K669" s="6">
        <v>86006.7</v>
      </c>
      <c r="L669">
        <f>MONTH(tblSales3[[#This Row],[Date]])</f>
        <v>3</v>
      </c>
    </row>
    <row r="670" spans="7:12" x14ac:dyDescent="0.25">
      <c r="G670">
        <v>10663</v>
      </c>
      <c r="H670" s="2">
        <v>42096.179097222222</v>
      </c>
      <c r="I670" t="s">
        <v>17</v>
      </c>
      <c r="J670" t="s">
        <v>39</v>
      </c>
      <c r="K670" s="6">
        <v>40232.720000000001</v>
      </c>
      <c r="L670">
        <f>MONTH(tblSales3[[#This Row],[Date]])</f>
        <v>4</v>
      </c>
    </row>
    <row r="671" spans="7:12" x14ac:dyDescent="0.25">
      <c r="G671">
        <v>10664</v>
      </c>
      <c r="H671" s="2">
        <v>42057.039710648147</v>
      </c>
      <c r="I671" t="s">
        <v>45</v>
      </c>
      <c r="J671" t="s">
        <v>177</v>
      </c>
      <c r="K671" s="6">
        <v>6720.76</v>
      </c>
      <c r="L671">
        <f>MONTH(tblSales3[[#This Row],[Date]])</f>
        <v>2</v>
      </c>
    </row>
    <row r="672" spans="7:12" x14ac:dyDescent="0.25">
      <c r="G672">
        <v>10665</v>
      </c>
      <c r="H672" s="2">
        <v>42273.540462962963</v>
      </c>
      <c r="I672" t="s">
        <v>23</v>
      </c>
      <c r="J672" t="s">
        <v>211</v>
      </c>
      <c r="K672" s="6">
        <v>71531.13</v>
      </c>
      <c r="L672">
        <f>MONTH(tblSales3[[#This Row],[Date]])</f>
        <v>9</v>
      </c>
    </row>
    <row r="673" spans="7:12" x14ac:dyDescent="0.25">
      <c r="G673">
        <v>10666</v>
      </c>
      <c r="H673" s="2">
        <v>42261.134780092594</v>
      </c>
      <c r="I673" t="s">
        <v>61</v>
      </c>
      <c r="J673" t="s">
        <v>25</v>
      </c>
      <c r="K673" s="6">
        <v>95611.82</v>
      </c>
      <c r="L673">
        <f>MONTH(tblSales3[[#This Row],[Date]])</f>
        <v>9</v>
      </c>
    </row>
    <row r="674" spans="7:12" x14ac:dyDescent="0.25">
      <c r="G674">
        <v>10667</v>
      </c>
      <c r="H674" s="2">
        <v>42257.891655092593</v>
      </c>
      <c r="I674" t="s">
        <v>40</v>
      </c>
      <c r="J674" t="s">
        <v>21</v>
      </c>
      <c r="K674" s="6">
        <v>98315.69</v>
      </c>
      <c r="L674">
        <f>MONTH(tblSales3[[#This Row],[Date]])</f>
        <v>9</v>
      </c>
    </row>
    <row r="675" spans="7:12" x14ac:dyDescent="0.25">
      <c r="G675">
        <v>10668</v>
      </c>
      <c r="H675" s="2">
        <v>42062.059861111113</v>
      </c>
      <c r="I675" t="s">
        <v>29</v>
      </c>
      <c r="J675" t="s">
        <v>251</v>
      </c>
      <c r="K675" s="6">
        <v>69672.38</v>
      </c>
      <c r="L675">
        <f>MONTH(tblSales3[[#This Row],[Date]])</f>
        <v>2</v>
      </c>
    </row>
    <row r="676" spans="7:12" x14ac:dyDescent="0.25">
      <c r="G676">
        <v>10669</v>
      </c>
      <c r="H676" s="2">
        <v>42270.572384259256</v>
      </c>
      <c r="I676" t="s">
        <v>38</v>
      </c>
      <c r="J676" t="s">
        <v>90</v>
      </c>
      <c r="K676" s="6">
        <v>46054.39</v>
      </c>
      <c r="L676">
        <f>MONTH(tblSales3[[#This Row],[Date]])</f>
        <v>9</v>
      </c>
    </row>
    <row r="677" spans="7:12" x14ac:dyDescent="0.25">
      <c r="G677">
        <v>10670</v>
      </c>
      <c r="H677" s="2">
        <v>42223.143090277779</v>
      </c>
      <c r="I677" t="s">
        <v>45</v>
      </c>
      <c r="J677" t="s">
        <v>265</v>
      </c>
      <c r="K677" s="6">
        <v>81460.820000000007</v>
      </c>
      <c r="L677">
        <f>MONTH(tblSales3[[#This Row],[Date]])</f>
        <v>8</v>
      </c>
    </row>
    <row r="678" spans="7:12" x14ac:dyDescent="0.25">
      <c r="G678">
        <v>10671</v>
      </c>
      <c r="H678" s="2">
        <v>42345.970532407409</v>
      </c>
      <c r="I678" t="s">
        <v>29</v>
      </c>
      <c r="J678" t="s">
        <v>262</v>
      </c>
      <c r="K678" s="6">
        <v>39475.9</v>
      </c>
      <c r="L678">
        <f>MONTH(tblSales3[[#This Row],[Date]])</f>
        <v>12</v>
      </c>
    </row>
    <row r="679" spans="7:12" x14ac:dyDescent="0.25">
      <c r="G679">
        <v>10672</v>
      </c>
      <c r="H679" s="2">
        <v>42061.61451388889</v>
      </c>
      <c r="I679" t="s">
        <v>15</v>
      </c>
      <c r="J679" t="s">
        <v>329</v>
      </c>
      <c r="K679" s="6">
        <v>61429.06</v>
      </c>
      <c r="L679">
        <f>MONTH(tblSales3[[#This Row],[Date]])</f>
        <v>2</v>
      </c>
    </row>
    <row r="680" spans="7:12" x14ac:dyDescent="0.25">
      <c r="G680">
        <v>10673</v>
      </c>
      <c r="H680" s="2">
        <v>42013.096365740741</v>
      </c>
      <c r="I680" t="s">
        <v>9</v>
      </c>
      <c r="J680" t="s">
        <v>98</v>
      </c>
      <c r="K680" s="6">
        <v>76707.03</v>
      </c>
      <c r="L680">
        <f>MONTH(tblSales3[[#This Row],[Date]])</f>
        <v>1</v>
      </c>
    </row>
    <row r="681" spans="7:12" x14ac:dyDescent="0.25">
      <c r="G681">
        <v>10674</v>
      </c>
      <c r="H681" s="2">
        <v>42200.745358796295</v>
      </c>
      <c r="I681" t="s">
        <v>23</v>
      </c>
      <c r="J681" t="s">
        <v>262</v>
      </c>
      <c r="K681" s="6">
        <v>54658.12</v>
      </c>
      <c r="L681">
        <f>MONTH(tblSales3[[#This Row],[Date]])</f>
        <v>7</v>
      </c>
    </row>
    <row r="682" spans="7:12" x14ac:dyDescent="0.25">
      <c r="G682">
        <v>10675</v>
      </c>
      <c r="H682" s="2">
        <v>42009.803773148145</v>
      </c>
      <c r="I682" t="s">
        <v>40</v>
      </c>
      <c r="J682" t="s">
        <v>164</v>
      </c>
      <c r="K682" s="6">
        <v>65005.77</v>
      </c>
      <c r="L682">
        <f>MONTH(tblSales3[[#This Row],[Date]])</f>
        <v>1</v>
      </c>
    </row>
    <row r="683" spans="7:12" x14ac:dyDescent="0.25">
      <c r="G683">
        <v>10676</v>
      </c>
      <c r="H683" s="2">
        <v>42155.168900462966</v>
      </c>
      <c r="I683" t="s">
        <v>7</v>
      </c>
      <c r="J683" t="s">
        <v>246</v>
      </c>
      <c r="K683" s="6">
        <v>83859.87</v>
      </c>
      <c r="L683">
        <f>MONTH(tblSales3[[#This Row],[Date]])</f>
        <v>5</v>
      </c>
    </row>
    <row r="684" spans="7:12" x14ac:dyDescent="0.25">
      <c r="G684">
        <v>10677</v>
      </c>
      <c r="H684" s="2">
        <v>42328.380949074075</v>
      </c>
      <c r="I684" t="s">
        <v>7</v>
      </c>
      <c r="J684" t="s">
        <v>334</v>
      </c>
      <c r="K684" s="6">
        <v>9984.69</v>
      </c>
      <c r="L684">
        <f>MONTH(tblSales3[[#This Row],[Date]])</f>
        <v>11</v>
      </c>
    </row>
    <row r="685" spans="7:12" x14ac:dyDescent="0.25">
      <c r="G685">
        <v>10678</v>
      </c>
      <c r="H685" s="2">
        <v>42046.206574074073</v>
      </c>
      <c r="I685" t="s">
        <v>52</v>
      </c>
      <c r="J685" t="s">
        <v>212</v>
      </c>
      <c r="K685" s="6">
        <v>71701.72</v>
      </c>
      <c r="L685">
        <f>MONTH(tblSales3[[#This Row],[Date]])</f>
        <v>2</v>
      </c>
    </row>
    <row r="686" spans="7:12" x14ac:dyDescent="0.25">
      <c r="G686">
        <v>10679</v>
      </c>
      <c r="H686" s="2">
        <v>42243.367002314815</v>
      </c>
      <c r="I686" t="s">
        <v>20</v>
      </c>
      <c r="J686" t="s">
        <v>128</v>
      </c>
      <c r="K686" s="6">
        <v>18746.919999999998</v>
      </c>
      <c r="L686">
        <f>MONTH(tblSales3[[#This Row],[Date]])</f>
        <v>8</v>
      </c>
    </row>
    <row r="687" spans="7:12" x14ac:dyDescent="0.25">
      <c r="G687">
        <v>10680</v>
      </c>
      <c r="H687" s="2">
        <v>42014.961678240739</v>
      </c>
      <c r="I687" t="s">
        <v>5</v>
      </c>
      <c r="J687" t="s">
        <v>233</v>
      </c>
      <c r="K687" s="6">
        <v>29791.94</v>
      </c>
      <c r="L687">
        <f>MONTH(tblSales3[[#This Row],[Date]])</f>
        <v>1</v>
      </c>
    </row>
    <row r="688" spans="7:12" x14ac:dyDescent="0.25">
      <c r="G688">
        <v>10681</v>
      </c>
      <c r="H688" s="2">
        <v>42038.685439814813</v>
      </c>
      <c r="I688" t="s">
        <v>40</v>
      </c>
      <c r="J688" t="s">
        <v>297</v>
      </c>
      <c r="K688" s="6">
        <v>21246.1</v>
      </c>
      <c r="L688">
        <f>MONTH(tblSales3[[#This Row],[Date]])</f>
        <v>2</v>
      </c>
    </row>
    <row r="689" spans="7:12" x14ac:dyDescent="0.25">
      <c r="G689">
        <v>10682</v>
      </c>
      <c r="H689" s="2">
        <v>42149.719502314816</v>
      </c>
      <c r="I689" t="s">
        <v>23</v>
      </c>
      <c r="J689" t="s">
        <v>130</v>
      </c>
      <c r="K689" s="6">
        <v>5690.4</v>
      </c>
      <c r="L689">
        <f>MONTH(tblSales3[[#This Row],[Date]])</f>
        <v>5</v>
      </c>
    </row>
    <row r="690" spans="7:12" x14ac:dyDescent="0.25">
      <c r="G690">
        <v>10683</v>
      </c>
      <c r="H690" s="2">
        <v>42132.945752314816</v>
      </c>
      <c r="I690" t="s">
        <v>26</v>
      </c>
      <c r="J690" t="s">
        <v>207</v>
      </c>
      <c r="K690" s="6">
        <v>61432.95</v>
      </c>
      <c r="L690">
        <f>MONTH(tblSales3[[#This Row],[Date]])</f>
        <v>5</v>
      </c>
    </row>
    <row r="691" spans="7:12" x14ac:dyDescent="0.25">
      <c r="G691">
        <v>10684</v>
      </c>
      <c r="H691" s="2">
        <v>42020.202511574076</v>
      </c>
      <c r="I691" t="s">
        <v>26</v>
      </c>
      <c r="J691" t="s">
        <v>335</v>
      </c>
      <c r="K691" s="6">
        <v>20355.89</v>
      </c>
      <c r="L691">
        <f>MONTH(tblSales3[[#This Row],[Date]])</f>
        <v>1</v>
      </c>
    </row>
    <row r="692" spans="7:12" x14ac:dyDescent="0.25">
      <c r="G692">
        <v>10685</v>
      </c>
      <c r="H692" s="2">
        <v>42227.587766203702</v>
      </c>
      <c r="I692" t="s">
        <v>20</v>
      </c>
      <c r="J692" t="s">
        <v>217</v>
      </c>
      <c r="K692" s="6">
        <v>31587.91</v>
      </c>
      <c r="L692">
        <f>MONTH(tblSales3[[#This Row],[Date]])</f>
        <v>8</v>
      </c>
    </row>
    <row r="693" spans="7:12" x14ac:dyDescent="0.25">
      <c r="G693">
        <v>10686</v>
      </c>
      <c r="H693" s="2">
        <v>42168.11414351852</v>
      </c>
      <c r="I693" t="s">
        <v>52</v>
      </c>
      <c r="J693" t="s">
        <v>153</v>
      </c>
      <c r="K693" s="6">
        <v>77967.990000000005</v>
      </c>
      <c r="L693">
        <f>MONTH(tblSales3[[#This Row],[Date]])</f>
        <v>6</v>
      </c>
    </row>
    <row r="694" spans="7:12" x14ac:dyDescent="0.25">
      <c r="G694">
        <v>10687</v>
      </c>
      <c r="H694" s="2">
        <v>42243.131145833337</v>
      </c>
      <c r="I694" t="s">
        <v>26</v>
      </c>
      <c r="J694" t="s">
        <v>267</v>
      </c>
      <c r="K694" s="6">
        <v>24764.400000000001</v>
      </c>
      <c r="L694">
        <f>MONTH(tblSales3[[#This Row],[Date]])</f>
        <v>8</v>
      </c>
    </row>
    <row r="695" spans="7:12" x14ac:dyDescent="0.25">
      <c r="G695">
        <v>10688</v>
      </c>
      <c r="H695" s="2">
        <v>42336.165266203701</v>
      </c>
      <c r="I695" t="s">
        <v>15</v>
      </c>
      <c r="J695" t="s">
        <v>336</v>
      </c>
      <c r="K695" s="6">
        <v>78916.850000000006</v>
      </c>
      <c r="L695">
        <f>MONTH(tblSales3[[#This Row],[Date]])</f>
        <v>11</v>
      </c>
    </row>
    <row r="696" spans="7:12" x14ac:dyDescent="0.25">
      <c r="G696">
        <v>10689</v>
      </c>
      <c r="H696" s="2">
        <v>42306.368113425924</v>
      </c>
      <c r="I696" t="s">
        <v>66</v>
      </c>
      <c r="J696" t="s">
        <v>102</v>
      </c>
      <c r="K696" s="6">
        <v>26277.919999999998</v>
      </c>
      <c r="L696">
        <f>MONTH(tblSales3[[#This Row],[Date]])</f>
        <v>10</v>
      </c>
    </row>
    <row r="697" spans="7:12" x14ac:dyDescent="0.25">
      <c r="G697">
        <v>10690</v>
      </c>
      <c r="H697" s="2">
        <v>42024.952291666668</v>
      </c>
      <c r="I697" t="s">
        <v>5</v>
      </c>
      <c r="J697" t="s">
        <v>282</v>
      </c>
      <c r="K697" s="6">
        <v>3363.11</v>
      </c>
      <c r="L697">
        <f>MONTH(tblSales3[[#This Row],[Date]])</f>
        <v>1</v>
      </c>
    </row>
    <row r="698" spans="7:12" x14ac:dyDescent="0.25">
      <c r="G698">
        <v>10691</v>
      </c>
      <c r="H698" s="2">
        <v>42066.410902777781</v>
      </c>
      <c r="I698" t="s">
        <v>29</v>
      </c>
      <c r="J698" t="s">
        <v>337</v>
      </c>
      <c r="K698" s="6">
        <v>55152.29</v>
      </c>
      <c r="L698">
        <f>MONTH(tblSales3[[#This Row],[Date]])</f>
        <v>3</v>
      </c>
    </row>
    <row r="699" spans="7:12" x14ac:dyDescent="0.25">
      <c r="G699">
        <v>10692</v>
      </c>
      <c r="H699" s="2">
        <v>42040.606249999997</v>
      </c>
      <c r="I699" t="s">
        <v>23</v>
      </c>
      <c r="J699" t="s">
        <v>184</v>
      </c>
      <c r="K699" s="6">
        <v>93435.27</v>
      </c>
      <c r="L699">
        <f>MONTH(tblSales3[[#This Row],[Date]])</f>
        <v>2</v>
      </c>
    </row>
    <row r="700" spans="7:12" x14ac:dyDescent="0.25">
      <c r="G700">
        <v>10693</v>
      </c>
      <c r="H700" s="2">
        <v>42323.993819444448</v>
      </c>
      <c r="I700" t="s">
        <v>35</v>
      </c>
      <c r="J700" t="s">
        <v>284</v>
      </c>
      <c r="K700" s="6">
        <v>29341.75</v>
      </c>
      <c r="L700">
        <f>MONTH(tblSales3[[#This Row],[Date]])</f>
        <v>11</v>
      </c>
    </row>
    <row r="701" spans="7:12" x14ac:dyDescent="0.25">
      <c r="G701">
        <v>10694</v>
      </c>
      <c r="H701" s="2">
        <v>42184.546284722222</v>
      </c>
      <c r="I701" t="s">
        <v>45</v>
      </c>
      <c r="J701" t="s">
        <v>30</v>
      </c>
      <c r="K701" s="6">
        <v>28602.21</v>
      </c>
      <c r="L701">
        <f>MONTH(tblSales3[[#This Row],[Date]])</f>
        <v>6</v>
      </c>
    </row>
    <row r="702" spans="7:12" x14ac:dyDescent="0.25">
      <c r="G702">
        <v>10695</v>
      </c>
      <c r="H702" s="2">
        <v>42302.099652777775</v>
      </c>
      <c r="I702" t="s">
        <v>9</v>
      </c>
      <c r="J702" t="s">
        <v>172</v>
      </c>
      <c r="K702" s="6">
        <v>55037.26</v>
      </c>
      <c r="L702">
        <f>MONTH(tblSales3[[#This Row],[Date]])</f>
        <v>10</v>
      </c>
    </row>
    <row r="703" spans="7:12" x14ac:dyDescent="0.25">
      <c r="G703">
        <v>10696</v>
      </c>
      <c r="H703" s="2">
        <v>42291.360081018516</v>
      </c>
      <c r="I703" t="s">
        <v>5</v>
      </c>
      <c r="J703" t="s">
        <v>98</v>
      </c>
      <c r="K703" s="6">
        <v>33709.42</v>
      </c>
      <c r="L703">
        <f>MONTH(tblSales3[[#This Row],[Date]])</f>
        <v>10</v>
      </c>
    </row>
    <row r="704" spans="7:12" x14ac:dyDescent="0.25">
      <c r="G704">
        <v>10697</v>
      </c>
      <c r="H704" s="2">
        <v>42111.198206018518</v>
      </c>
      <c r="I704" t="s">
        <v>66</v>
      </c>
      <c r="J704" t="s">
        <v>279</v>
      </c>
      <c r="K704" s="6">
        <v>49917.83</v>
      </c>
      <c r="L704">
        <f>MONTH(tblSales3[[#This Row],[Date]])</f>
        <v>4</v>
      </c>
    </row>
    <row r="705" spans="7:12" x14ac:dyDescent="0.25">
      <c r="G705">
        <v>10698</v>
      </c>
      <c r="H705" s="2">
        <v>42115.610300925924</v>
      </c>
      <c r="I705" t="s">
        <v>13</v>
      </c>
      <c r="J705" t="s">
        <v>308</v>
      </c>
      <c r="K705" s="6">
        <v>59515.91</v>
      </c>
      <c r="L705">
        <f>MONTH(tblSales3[[#This Row],[Date]])</f>
        <v>4</v>
      </c>
    </row>
    <row r="706" spans="7:12" x14ac:dyDescent="0.25">
      <c r="G706">
        <v>10699</v>
      </c>
      <c r="H706" s="2">
        <v>42095.967002314814</v>
      </c>
      <c r="I706" t="s">
        <v>35</v>
      </c>
      <c r="J706" t="s">
        <v>338</v>
      </c>
      <c r="K706" s="6">
        <v>52569.279999999999</v>
      </c>
      <c r="L706">
        <f>MONTH(tblSales3[[#This Row],[Date]])</f>
        <v>4</v>
      </c>
    </row>
    <row r="707" spans="7:12" x14ac:dyDescent="0.25">
      <c r="G707">
        <v>10700</v>
      </c>
      <c r="H707" s="2">
        <v>42060.614537037036</v>
      </c>
      <c r="I707" t="s">
        <v>13</v>
      </c>
      <c r="J707" t="s">
        <v>339</v>
      </c>
      <c r="K707" s="6">
        <v>57173.63</v>
      </c>
      <c r="L707">
        <f>MONTH(tblSales3[[#This Row],[Date]])</f>
        <v>2</v>
      </c>
    </row>
    <row r="708" spans="7:12" x14ac:dyDescent="0.25">
      <c r="G708">
        <v>10701</v>
      </c>
      <c r="H708" s="2">
        <v>42116.289641203701</v>
      </c>
      <c r="I708" t="s">
        <v>7</v>
      </c>
      <c r="J708" t="s">
        <v>39</v>
      </c>
      <c r="K708" s="6">
        <v>1419.32</v>
      </c>
      <c r="L708">
        <f>MONTH(tblSales3[[#This Row],[Date]])</f>
        <v>4</v>
      </c>
    </row>
    <row r="709" spans="7:12" x14ac:dyDescent="0.25">
      <c r="G709">
        <v>10702</v>
      </c>
      <c r="H709" s="2">
        <v>42106.467106481483</v>
      </c>
      <c r="I709" t="s">
        <v>7</v>
      </c>
      <c r="J709" t="s">
        <v>218</v>
      </c>
      <c r="K709" s="6">
        <v>47445.919999999998</v>
      </c>
      <c r="L709">
        <f>MONTH(tblSales3[[#This Row],[Date]])</f>
        <v>4</v>
      </c>
    </row>
    <row r="710" spans="7:12" x14ac:dyDescent="0.25">
      <c r="G710">
        <v>10703</v>
      </c>
      <c r="H710" s="2">
        <v>42088.185636574075</v>
      </c>
      <c r="I710" t="s">
        <v>45</v>
      </c>
      <c r="J710" t="s">
        <v>124</v>
      </c>
      <c r="K710" s="6">
        <v>75530.33</v>
      </c>
      <c r="L710">
        <f>MONTH(tblSales3[[#This Row],[Date]])</f>
        <v>3</v>
      </c>
    </row>
    <row r="711" spans="7:12" x14ac:dyDescent="0.25">
      <c r="G711">
        <v>10704</v>
      </c>
      <c r="H711" s="2">
        <v>42328.500613425924</v>
      </c>
      <c r="I711" t="s">
        <v>45</v>
      </c>
      <c r="J711" t="s">
        <v>120</v>
      </c>
      <c r="K711" s="6">
        <v>26638.11</v>
      </c>
      <c r="L711">
        <f>MONTH(tblSales3[[#This Row],[Date]])</f>
        <v>11</v>
      </c>
    </row>
    <row r="712" spans="7:12" x14ac:dyDescent="0.25">
      <c r="G712">
        <v>10705</v>
      </c>
      <c r="H712" s="2">
        <v>42089.465127314812</v>
      </c>
      <c r="I712" t="s">
        <v>26</v>
      </c>
      <c r="J712" t="s">
        <v>134</v>
      </c>
      <c r="K712" s="6">
        <v>10517.49</v>
      </c>
      <c r="L712">
        <f>MONTH(tblSales3[[#This Row],[Date]])</f>
        <v>3</v>
      </c>
    </row>
    <row r="713" spans="7:12" x14ac:dyDescent="0.25">
      <c r="G713">
        <v>10706</v>
      </c>
      <c r="H713" s="2">
        <v>42015.06355324074</v>
      </c>
      <c r="I713" t="s">
        <v>66</v>
      </c>
      <c r="J713" t="s">
        <v>192</v>
      </c>
      <c r="K713" s="6">
        <v>26701.54</v>
      </c>
      <c r="L713">
        <f>MONTH(tblSales3[[#This Row],[Date]])</f>
        <v>1</v>
      </c>
    </row>
    <row r="714" spans="7:12" x14ac:dyDescent="0.25">
      <c r="G714">
        <v>10707</v>
      </c>
      <c r="H714" s="2">
        <v>42074.501516203702</v>
      </c>
      <c r="I714" t="s">
        <v>15</v>
      </c>
      <c r="J714" t="s">
        <v>340</v>
      </c>
      <c r="K714" s="6">
        <v>67898.64</v>
      </c>
      <c r="L714">
        <f>MONTH(tblSales3[[#This Row],[Date]])</f>
        <v>3</v>
      </c>
    </row>
    <row r="715" spans="7:12" x14ac:dyDescent="0.25">
      <c r="G715">
        <v>10708</v>
      </c>
      <c r="H715" s="2">
        <v>42031.904641203706</v>
      </c>
      <c r="I715" t="s">
        <v>29</v>
      </c>
      <c r="J715" t="s">
        <v>136</v>
      </c>
      <c r="K715" s="6">
        <v>93619.42</v>
      </c>
      <c r="L715">
        <f>MONTH(tblSales3[[#This Row],[Date]])</f>
        <v>1</v>
      </c>
    </row>
    <row r="716" spans="7:12" x14ac:dyDescent="0.25">
      <c r="G716">
        <v>10709</v>
      </c>
      <c r="H716" s="2">
        <v>42078.370150462964</v>
      </c>
      <c r="I716" t="s">
        <v>61</v>
      </c>
      <c r="J716" t="s">
        <v>341</v>
      </c>
      <c r="K716" s="6">
        <v>10430.049999999999</v>
      </c>
      <c r="L716">
        <f>MONTH(tblSales3[[#This Row],[Date]])</f>
        <v>3</v>
      </c>
    </row>
    <row r="717" spans="7:12" x14ac:dyDescent="0.25">
      <c r="G717">
        <v>10710</v>
      </c>
      <c r="H717" s="2">
        <v>42125.607546296298</v>
      </c>
      <c r="I717" t="s">
        <v>26</v>
      </c>
      <c r="J717" t="s">
        <v>75</v>
      </c>
      <c r="K717" s="6">
        <v>37831.629999999997</v>
      </c>
      <c r="L717">
        <f>MONTH(tblSales3[[#This Row],[Date]])</f>
        <v>5</v>
      </c>
    </row>
    <row r="718" spans="7:12" x14ac:dyDescent="0.25">
      <c r="G718">
        <v>10711</v>
      </c>
      <c r="H718" s="2">
        <v>42063.362719907411</v>
      </c>
      <c r="I718" t="s">
        <v>7</v>
      </c>
      <c r="J718" t="s">
        <v>251</v>
      </c>
      <c r="K718" s="6">
        <v>99569.7</v>
      </c>
      <c r="L718">
        <f>MONTH(tblSales3[[#This Row],[Date]])</f>
        <v>2</v>
      </c>
    </row>
    <row r="719" spans="7:12" x14ac:dyDescent="0.25">
      <c r="G719">
        <v>10712</v>
      </c>
      <c r="H719" s="2">
        <v>42257.193333333336</v>
      </c>
      <c r="I719" t="s">
        <v>66</v>
      </c>
      <c r="J719" t="s">
        <v>342</v>
      </c>
      <c r="K719" s="6">
        <v>99063.7</v>
      </c>
      <c r="L719">
        <f>MONTH(tblSales3[[#This Row],[Date]])</f>
        <v>9</v>
      </c>
    </row>
    <row r="720" spans="7:12" x14ac:dyDescent="0.25">
      <c r="G720">
        <v>10713</v>
      </c>
      <c r="H720" s="2">
        <v>42357.969282407408</v>
      </c>
      <c r="I720" t="s">
        <v>17</v>
      </c>
      <c r="J720" t="s">
        <v>101</v>
      </c>
      <c r="K720" s="6">
        <v>4749.54</v>
      </c>
      <c r="L720">
        <f>MONTH(tblSales3[[#This Row],[Date]])</f>
        <v>12</v>
      </c>
    </row>
    <row r="721" spans="7:12" x14ac:dyDescent="0.25">
      <c r="G721">
        <v>10714</v>
      </c>
      <c r="H721" s="2">
        <v>42045.484479166669</v>
      </c>
      <c r="I721" t="s">
        <v>15</v>
      </c>
      <c r="J721" t="s">
        <v>338</v>
      </c>
      <c r="K721" s="6">
        <v>34655.120000000003</v>
      </c>
      <c r="L721">
        <f>MONTH(tblSales3[[#This Row],[Date]])</f>
        <v>2</v>
      </c>
    </row>
    <row r="722" spans="7:12" x14ac:dyDescent="0.25">
      <c r="G722">
        <v>10715</v>
      </c>
      <c r="H722" s="2">
        <v>42155.30773148148</v>
      </c>
      <c r="I722" t="s">
        <v>5</v>
      </c>
      <c r="J722" t="s">
        <v>343</v>
      </c>
      <c r="K722" s="6">
        <v>37259.730000000003</v>
      </c>
      <c r="L722">
        <f>MONTH(tblSales3[[#This Row],[Date]])</f>
        <v>5</v>
      </c>
    </row>
    <row r="723" spans="7:12" x14ac:dyDescent="0.25">
      <c r="G723">
        <v>10716</v>
      </c>
      <c r="H723" s="2">
        <v>42271.14234953704</v>
      </c>
      <c r="I723" t="s">
        <v>29</v>
      </c>
      <c r="J723" t="s">
        <v>329</v>
      </c>
      <c r="K723" s="6">
        <v>47733.25</v>
      </c>
      <c r="L723">
        <f>MONTH(tblSales3[[#This Row],[Date]])</f>
        <v>9</v>
      </c>
    </row>
    <row r="724" spans="7:12" x14ac:dyDescent="0.25">
      <c r="G724">
        <v>10717</v>
      </c>
      <c r="H724" s="2">
        <v>42320.591087962966</v>
      </c>
      <c r="I724" t="s">
        <v>23</v>
      </c>
      <c r="J724" t="s">
        <v>102</v>
      </c>
      <c r="K724" s="6">
        <v>6314.05</v>
      </c>
      <c r="L724">
        <f>MONTH(tblSales3[[#This Row],[Date]])</f>
        <v>11</v>
      </c>
    </row>
    <row r="725" spans="7:12" x14ac:dyDescent="0.25">
      <c r="G725">
        <v>10718</v>
      </c>
      <c r="H725" s="2">
        <v>42088.835173611114</v>
      </c>
      <c r="I725" t="s">
        <v>23</v>
      </c>
      <c r="J725" t="s">
        <v>206</v>
      </c>
      <c r="K725" s="6">
        <v>8549.1299999999992</v>
      </c>
      <c r="L725">
        <f>MONTH(tblSales3[[#This Row],[Date]])</f>
        <v>3</v>
      </c>
    </row>
    <row r="726" spans="7:12" x14ac:dyDescent="0.25">
      <c r="G726">
        <v>10719</v>
      </c>
      <c r="H726" s="2">
        <v>42343.361527777779</v>
      </c>
      <c r="I726" t="s">
        <v>40</v>
      </c>
      <c r="J726" t="s">
        <v>204</v>
      </c>
      <c r="K726" s="6">
        <v>94613.84</v>
      </c>
      <c r="L726">
        <f>MONTH(tblSales3[[#This Row],[Date]])</f>
        <v>12</v>
      </c>
    </row>
    <row r="727" spans="7:12" x14ac:dyDescent="0.25">
      <c r="G727">
        <v>10720</v>
      </c>
      <c r="H727" s="2">
        <v>42170.055520833332</v>
      </c>
      <c r="I727" t="s">
        <v>66</v>
      </c>
      <c r="J727" t="s">
        <v>314</v>
      </c>
      <c r="K727" s="6">
        <v>18161.45</v>
      </c>
      <c r="L727">
        <f>MONTH(tblSales3[[#This Row],[Date]])</f>
        <v>6</v>
      </c>
    </row>
    <row r="728" spans="7:12" x14ac:dyDescent="0.25">
      <c r="G728">
        <v>10721</v>
      </c>
      <c r="H728" s="2">
        <v>42310.170254629629</v>
      </c>
      <c r="I728" t="s">
        <v>40</v>
      </c>
      <c r="J728" t="s">
        <v>315</v>
      </c>
      <c r="K728" s="6">
        <v>59673.2</v>
      </c>
      <c r="L728">
        <f>MONTH(tblSales3[[#This Row],[Date]])</f>
        <v>11</v>
      </c>
    </row>
    <row r="729" spans="7:12" x14ac:dyDescent="0.25">
      <c r="G729">
        <v>10722</v>
      </c>
      <c r="H729" s="2">
        <v>42352.953923611109</v>
      </c>
      <c r="I729" t="s">
        <v>9</v>
      </c>
      <c r="J729" t="s">
        <v>76</v>
      </c>
      <c r="K729" s="6">
        <v>75001.05</v>
      </c>
      <c r="L729">
        <f>MONTH(tblSales3[[#This Row],[Date]])</f>
        <v>12</v>
      </c>
    </row>
    <row r="730" spans="7:12" x14ac:dyDescent="0.25">
      <c r="G730">
        <v>10723</v>
      </c>
      <c r="H730" s="2">
        <v>42056.841377314813</v>
      </c>
      <c r="I730" t="s">
        <v>26</v>
      </c>
      <c r="J730" t="s">
        <v>344</v>
      </c>
      <c r="K730" s="6">
        <v>23266.91</v>
      </c>
      <c r="L730">
        <f>MONTH(tblSales3[[#This Row],[Date]])</f>
        <v>2</v>
      </c>
    </row>
    <row r="731" spans="7:12" x14ac:dyDescent="0.25">
      <c r="G731">
        <v>10724</v>
      </c>
      <c r="H731" s="2">
        <v>42015.226886574077</v>
      </c>
      <c r="I731" t="s">
        <v>5</v>
      </c>
      <c r="J731" t="s">
        <v>99</v>
      </c>
      <c r="K731" s="6">
        <v>13863.38</v>
      </c>
      <c r="L731">
        <f>MONTH(tblSales3[[#This Row],[Date]])</f>
        <v>1</v>
      </c>
    </row>
    <row r="732" spans="7:12" x14ac:dyDescent="0.25">
      <c r="G732">
        <v>10725</v>
      </c>
      <c r="H732" s="2">
        <v>42365.226747685185</v>
      </c>
      <c r="I732" t="s">
        <v>9</v>
      </c>
      <c r="J732" t="s">
        <v>298</v>
      </c>
      <c r="K732" s="6">
        <v>21209.45</v>
      </c>
      <c r="L732">
        <f>MONTH(tblSales3[[#This Row],[Date]])</f>
        <v>12</v>
      </c>
    </row>
    <row r="733" spans="7:12" x14ac:dyDescent="0.25">
      <c r="G733">
        <v>10726</v>
      </c>
      <c r="H733" s="2">
        <v>42044.944363425922</v>
      </c>
      <c r="I733" t="s">
        <v>61</v>
      </c>
      <c r="J733" t="s">
        <v>6</v>
      </c>
      <c r="K733" s="6">
        <v>72704.09</v>
      </c>
      <c r="L733">
        <f>MONTH(tblSales3[[#This Row],[Date]])</f>
        <v>2</v>
      </c>
    </row>
    <row r="734" spans="7:12" x14ac:dyDescent="0.25">
      <c r="G734">
        <v>10727</v>
      </c>
      <c r="H734" s="2">
        <v>42086.086261574077</v>
      </c>
      <c r="I734" t="s">
        <v>17</v>
      </c>
      <c r="J734" t="s">
        <v>208</v>
      </c>
      <c r="K734" s="6">
        <v>11023.3</v>
      </c>
      <c r="L734">
        <f>MONTH(tblSales3[[#This Row],[Date]])</f>
        <v>3</v>
      </c>
    </row>
    <row r="735" spans="7:12" x14ac:dyDescent="0.25">
      <c r="G735">
        <v>10728</v>
      </c>
      <c r="H735" s="2">
        <v>42210.409861111111</v>
      </c>
      <c r="I735" t="s">
        <v>11</v>
      </c>
      <c r="J735" t="s">
        <v>345</v>
      </c>
      <c r="K735" s="6">
        <v>17842.73</v>
      </c>
      <c r="L735">
        <f>MONTH(tblSales3[[#This Row],[Date]])</f>
        <v>7</v>
      </c>
    </row>
    <row r="736" spans="7:12" x14ac:dyDescent="0.25">
      <c r="G736">
        <v>10729</v>
      </c>
      <c r="H736" s="2">
        <v>42245.914872685185</v>
      </c>
      <c r="I736" t="s">
        <v>66</v>
      </c>
      <c r="J736" t="s">
        <v>192</v>
      </c>
      <c r="K736" s="6">
        <v>49920.83</v>
      </c>
      <c r="L736">
        <f>MONTH(tblSales3[[#This Row],[Date]])</f>
        <v>8</v>
      </c>
    </row>
    <row r="737" spans="7:12" x14ac:dyDescent="0.25">
      <c r="G737">
        <v>10730</v>
      </c>
      <c r="H737" s="2">
        <v>42162.549189814818</v>
      </c>
      <c r="I737" t="s">
        <v>7</v>
      </c>
      <c r="J737" t="s">
        <v>162</v>
      </c>
      <c r="K737" s="6">
        <v>57489.62</v>
      </c>
      <c r="L737">
        <f>MONTH(tblSales3[[#This Row],[Date]])</f>
        <v>6</v>
      </c>
    </row>
    <row r="738" spans="7:12" x14ac:dyDescent="0.25">
      <c r="G738">
        <v>10731</v>
      </c>
      <c r="H738" s="2">
        <v>42274.227847222224</v>
      </c>
      <c r="I738" t="s">
        <v>29</v>
      </c>
      <c r="J738" t="s">
        <v>201</v>
      </c>
      <c r="K738" s="6">
        <v>89730.6</v>
      </c>
      <c r="L738">
        <f>MONTH(tblSales3[[#This Row],[Date]])</f>
        <v>9</v>
      </c>
    </row>
    <row r="739" spans="7:12" x14ac:dyDescent="0.25">
      <c r="G739">
        <v>10732</v>
      </c>
      <c r="H739" s="2">
        <v>42048.11136574074</v>
      </c>
      <c r="I739" t="s">
        <v>35</v>
      </c>
      <c r="J739" t="s">
        <v>241</v>
      </c>
      <c r="K739" s="6">
        <v>69872.53</v>
      </c>
      <c r="L739">
        <f>MONTH(tblSales3[[#This Row],[Date]])</f>
        <v>2</v>
      </c>
    </row>
    <row r="740" spans="7:12" x14ac:dyDescent="0.25">
      <c r="G740">
        <v>10733</v>
      </c>
      <c r="H740" s="2">
        <v>42162.820706018516</v>
      </c>
      <c r="I740" t="s">
        <v>26</v>
      </c>
      <c r="J740" t="s">
        <v>346</v>
      </c>
      <c r="K740" s="6">
        <v>63831.71</v>
      </c>
      <c r="L740">
        <f>MONTH(tblSales3[[#This Row],[Date]])</f>
        <v>6</v>
      </c>
    </row>
    <row r="741" spans="7:12" x14ac:dyDescent="0.25">
      <c r="G741">
        <v>10734</v>
      </c>
      <c r="H741" s="2">
        <v>42125.198460648149</v>
      </c>
      <c r="I741" t="s">
        <v>5</v>
      </c>
      <c r="J741" t="s">
        <v>77</v>
      </c>
      <c r="K741" s="6">
        <v>88119.3</v>
      </c>
      <c r="L741">
        <f>MONTH(tblSales3[[#This Row],[Date]])</f>
        <v>5</v>
      </c>
    </row>
    <row r="742" spans="7:12" x14ac:dyDescent="0.25">
      <c r="G742">
        <v>10735</v>
      </c>
      <c r="H742" s="2">
        <v>42358.558506944442</v>
      </c>
      <c r="I742" t="s">
        <v>7</v>
      </c>
      <c r="J742" t="s">
        <v>291</v>
      </c>
      <c r="K742" s="6">
        <v>70748.539999999994</v>
      </c>
      <c r="L742">
        <f>MONTH(tblSales3[[#This Row],[Date]])</f>
        <v>12</v>
      </c>
    </row>
    <row r="743" spans="7:12" x14ac:dyDescent="0.25">
      <c r="G743">
        <v>10736</v>
      </c>
      <c r="H743" s="2">
        <v>42018.435162037036</v>
      </c>
      <c r="I743" t="s">
        <v>38</v>
      </c>
      <c r="J743" t="s">
        <v>347</v>
      </c>
      <c r="K743" s="6">
        <v>68404.490000000005</v>
      </c>
      <c r="L743">
        <f>MONTH(tblSales3[[#This Row],[Date]])</f>
        <v>1</v>
      </c>
    </row>
    <row r="744" spans="7:12" x14ac:dyDescent="0.25">
      <c r="G744">
        <v>10737</v>
      </c>
      <c r="H744" s="2">
        <v>42165.122175925928</v>
      </c>
      <c r="I744" t="s">
        <v>23</v>
      </c>
      <c r="J744" t="s">
        <v>282</v>
      </c>
      <c r="K744" s="6">
        <v>64884.02</v>
      </c>
      <c r="L744">
        <f>MONTH(tblSales3[[#This Row],[Date]])</f>
        <v>6</v>
      </c>
    </row>
    <row r="745" spans="7:12" x14ac:dyDescent="0.25">
      <c r="G745">
        <v>10738</v>
      </c>
      <c r="H745" s="2">
        <v>42136.105254629627</v>
      </c>
      <c r="I745" t="s">
        <v>23</v>
      </c>
      <c r="J745" t="s">
        <v>175</v>
      </c>
      <c r="K745" s="6">
        <v>62495.41</v>
      </c>
      <c r="L745">
        <f>MONTH(tblSales3[[#This Row],[Date]])</f>
        <v>5</v>
      </c>
    </row>
    <row r="746" spans="7:12" x14ac:dyDescent="0.25">
      <c r="G746">
        <v>10739</v>
      </c>
      <c r="H746" s="2">
        <v>42114.177395833336</v>
      </c>
      <c r="I746" t="s">
        <v>11</v>
      </c>
      <c r="J746" t="s">
        <v>348</v>
      </c>
      <c r="K746" s="6">
        <v>40560.94</v>
      </c>
      <c r="L746">
        <f>MONTH(tblSales3[[#This Row],[Date]])</f>
        <v>4</v>
      </c>
    </row>
    <row r="747" spans="7:12" x14ac:dyDescent="0.25">
      <c r="G747">
        <v>10740</v>
      </c>
      <c r="H747" s="2">
        <v>42303.955810185187</v>
      </c>
      <c r="I747" t="s">
        <v>11</v>
      </c>
      <c r="J747" t="s">
        <v>178</v>
      </c>
      <c r="K747" s="6">
        <v>96825.23</v>
      </c>
      <c r="L747">
        <f>MONTH(tblSales3[[#This Row],[Date]])</f>
        <v>10</v>
      </c>
    </row>
    <row r="748" spans="7:12" x14ac:dyDescent="0.25">
      <c r="G748">
        <v>10741</v>
      </c>
      <c r="H748" s="2">
        <v>42049.528715277775</v>
      </c>
      <c r="I748" t="s">
        <v>5</v>
      </c>
      <c r="J748" t="s">
        <v>240</v>
      </c>
      <c r="K748" s="6">
        <v>22151.47</v>
      </c>
      <c r="L748">
        <f>MONTH(tblSales3[[#This Row],[Date]])</f>
        <v>2</v>
      </c>
    </row>
    <row r="749" spans="7:12" x14ac:dyDescent="0.25">
      <c r="G749">
        <v>10742</v>
      </c>
      <c r="H749" s="2">
        <v>42046.238171296296</v>
      </c>
      <c r="I749" t="s">
        <v>29</v>
      </c>
      <c r="J749" t="s">
        <v>198</v>
      </c>
      <c r="K749" s="6">
        <v>63570.48</v>
      </c>
      <c r="L749">
        <f>MONTH(tblSales3[[#This Row],[Date]])</f>
        <v>2</v>
      </c>
    </row>
    <row r="750" spans="7:12" x14ac:dyDescent="0.25">
      <c r="G750">
        <v>10743</v>
      </c>
      <c r="H750" s="2">
        <v>42229.301238425927</v>
      </c>
      <c r="I750" t="s">
        <v>52</v>
      </c>
      <c r="J750" t="s">
        <v>176</v>
      </c>
      <c r="K750" s="6">
        <v>29762.71</v>
      </c>
      <c r="L750">
        <f>MONTH(tblSales3[[#This Row],[Date]])</f>
        <v>8</v>
      </c>
    </row>
    <row r="751" spans="7:12" x14ac:dyDescent="0.25">
      <c r="G751">
        <v>10744</v>
      </c>
      <c r="H751" s="2">
        <v>42280.969525462962</v>
      </c>
      <c r="I751" t="s">
        <v>52</v>
      </c>
      <c r="J751" t="s">
        <v>246</v>
      </c>
      <c r="K751" s="6">
        <v>33237.040000000001</v>
      </c>
      <c r="L751">
        <f>MONTH(tblSales3[[#This Row],[Date]])</f>
        <v>10</v>
      </c>
    </row>
    <row r="752" spans="7:12" x14ac:dyDescent="0.25">
      <c r="G752">
        <v>10745</v>
      </c>
      <c r="H752" s="2">
        <v>42029.842349537037</v>
      </c>
      <c r="I752" t="s">
        <v>5</v>
      </c>
      <c r="J752" t="s">
        <v>325</v>
      </c>
      <c r="K752" s="6">
        <v>89423.09</v>
      </c>
      <c r="L752">
        <f>MONTH(tblSales3[[#This Row],[Date]])</f>
        <v>1</v>
      </c>
    </row>
    <row r="753" spans="7:12" x14ac:dyDescent="0.25">
      <c r="G753">
        <v>10746</v>
      </c>
      <c r="H753" s="2">
        <v>42363.836261574077</v>
      </c>
      <c r="I753" t="s">
        <v>61</v>
      </c>
      <c r="J753" t="s">
        <v>16</v>
      </c>
      <c r="K753" s="6">
        <v>7722.81</v>
      </c>
      <c r="L753">
        <f>MONTH(tblSales3[[#This Row],[Date]])</f>
        <v>12</v>
      </c>
    </row>
    <row r="754" spans="7:12" x14ac:dyDescent="0.25">
      <c r="G754">
        <v>10747</v>
      </c>
      <c r="H754" s="2">
        <v>42052.071550925924</v>
      </c>
      <c r="I754" t="s">
        <v>35</v>
      </c>
      <c r="J754" t="s">
        <v>349</v>
      </c>
      <c r="K754" s="6">
        <v>83047.289999999994</v>
      </c>
      <c r="L754">
        <f>MONTH(tblSales3[[#This Row],[Date]])</f>
        <v>2</v>
      </c>
    </row>
    <row r="755" spans="7:12" x14ac:dyDescent="0.25">
      <c r="G755">
        <v>10748</v>
      </c>
      <c r="H755" s="2">
        <v>42316.61613425926</v>
      </c>
      <c r="I755" t="s">
        <v>23</v>
      </c>
      <c r="J755" t="s">
        <v>322</v>
      </c>
      <c r="K755" s="6">
        <v>91874.11</v>
      </c>
      <c r="L755">
        <f>MONTH(tblSales3[[#This Row],[Date]])</f>
        <v>11</v>
      </c>
    </row>
    <row r="756" spans="7:12" x14ac:dyDescent="0.25">
      <c r="G756">
        <v>10749</v>
      </c>
      <c r="H756" s="2">
        <v>42104.872199074074</v>
      </c>
      <c r="I756" t="s">
        <v>40</v>
      </c>
      <c r="J756" t="s">
        <v>350</v>
      </c>
      <c r="K756" s="6">
        <v>36852.04</v>
      </c>
      <c r="L756">
        <f>MONTH(tblSales3[[#This Row],[Date]])</f>
        <v>4</v>
      </c>
    </row>
    <row r="757" spans="7:12" x14ac:dyDescent="0.25">
      <c r="G757">
        <v>10750</v>
      </c>
      <c r="H757" s="2">
        <v>42060.569097222222</v>
      </c>
      <c r="I757" t="s">
        <v>11</v>
      </c>
      <c r="J757" t="s">
        <v>130</v>
      </c>
      <c r="K757" s="6">
        <v>77949.100000000006</v>
      </c>
      <c r="L757">
        <f>MONTH(tblSales3[[#This Row],[Date]])</f>
        <v>2</v>
      </c>
    </row>
    <row r="758" spans="7:12" x14ac:dyDescent="0.25">
      <c r="G758">
        <v>10751</v>
      </c>
      <c r="H758" s="2">
        <v>42011.844039351854</v>
      </c>
      <c r="I758" t="s">
        <v>26</v>
      </c>
      <c r="J758" t="s">
        <v>215</v>
      </c>
      <c r="K758" s="6">
        <v>63997.59</v>
      </c>
      <c r="L758">
        <f>MONTH(tblSales3[[#This Row],[Date]])</f>
        <v>1</v>
      </c>
    </row>
    <row r="759" spans="7:12" x14ac:dyDescent="0.25">
      <c r="G759">
        <v>10752</v>
      </c>
      <c r="H759" s="2">
        <v>42157.871724537035</v>
      </c>
      <c r="I759" t="s">
        <v>38</v>
      </c>
      <c r="J759" t="s">
        <v>75</v>
      </c>
      <c r="K759" s="6">
        <v>93401.32</v>
      </c>
      <c r="L759">
        <f>MONTH(tblSales3[[#This Row],[Date]])</f>
        <v>6</v>
      </c>
    </row>
    <row r="760" spans="7:12" x14ac:dyDescent="0.25">
      <c r="G760">
        <v>10753</v>
      </c>
      <c r="H760" s="2">
        <v>42298.751712962963</v>
      </c>
      <c r="I760" t="s">
        <v>52</v>
      </c>
      <c r="J760" t="s">
        <v>205</v>
      </c>
      <c r="K760" s="6">
        <v>27642.1</v>
      </c>
      <c r="L760">
        <f>MONTH(tblSales3[[#This Row],[Date]])</f>
        <v>10</v>
      </c>
    </row>
    <row r="761" spans="7:12" x14ac:dyDescent="0.25">
      <c r="G761">
        <v>10754</v>
      </c>
      <c r="H761" s="2">
        <v>42245.78869212963</v>
      </c>
      <c r="I761" t="s">
        <v>40</v>
      </c>
      <c r="J761" t="s">
        <v>90</v>
      </c>
      <c r="K761" s="6">
        <v>60889.26</v>
      </c>
      <c r="L761">
        <f>MONTH(tblSales3[[#This Row],[Date]])</f>
        <v>8</v>
      </c>
    </row>
    <row r="762" spans="7:12" x14ac:dyDescent="0.25">
      <c r="G762">
        <v>10755</v>
      </c>
      <c r="H762" s="2">
        <v>42221.359178240738</v>
      </c>
      <c r="I762" t="s">
        <v>29</v>
      </c>
      <c r="J762" t="s">
        <v>326</v>
      </c>
      <c r="K762" s="6">
        <v>48237.97</v>
      </c>
      <c r="L762">
        <f>MONTH(tblSales3[[#This Row],[Date]])</f>
        <v>8</v>
      </c>
    </row>
    <row r="763" spans="7:12" x14ac:dyDescent="0.25">
      <c r="G763">
        <v>10756</v>
      </c>
      <c r="H763" s="2">
        <v>42007.679594907408</v>
      </c>
      <c r="I763" t="s">
        <v>26</v>
      </c>
      <c r="J763" t="s">
        <v>97</v>
      </c>
      <c r="K763" s="6">
        <v>26676.22</v>
      </c>
      <c r="L763">
        <f>MONTH(tblSales3[[#This Row],[Date]])</f>
        <v>1</v>
      </c>
    </row>
    <row r="764" spans="7:12" x14ac:dyDescent="0.25">
      <c r="G764">
        <v>10757</v>
      </c>
      <c r="H764" s="2">
        <v>42187.260405092595</v>
      </c>
      <c r="I764" t="s">
        <v>7</v>
      </c>
      <c r="J764" t="s">
        <v>351</v>
      </c>
      <c r="K764" s="6">
        <v>6890.76</v>
      </c>
      <c r="L764">
        <f>MONTH(tblSales3[[#This Row],[Date]])</f>
        <v>7</v>
      </c>
    </row>
    <row r="765" spans="7:12" x14ac:dyDescent="0.25">
      <c r="G765">
        <v>10758</v>
      </c>
      <c r="H765" s="2">
        <v>42043.164618055554</v>
      </c>
      <c r="I765" t="s">
        <v>45</v>
      </c>
      <c r="J765" t="s">
        <v>189</v>
      </c>
      <c r="K765" s="6">
        <v>82989.460000000006</v>
      </c>
      <c r="L765">
        <f>MONTH(tblSales3[[#This Row],[Date]])</f>
        <v>2</v>
      </c>
    </row>
    <row r="766" spans="7:12" x14ac:dyDescent="0.25">
      <c r="G766">
        <v>10759</v>
      </c>
      <c r="H766" s="2">
        <v>42176.354398148149</v>
      </c>
      <c r="I766" t="s">
        <v>7</v>
      </c>
      <c r="J766" t="s">
        <v>105</v>
      </c>
      <c r="K766" s="6">
        <v>93058.99</v>
      </c>
      <c r="L766">
        <f>MONTH(tblSales3[[#This Row],[Date]])</f>
        <v>6</v>
      </c>
    </row>
    <row r="767" spans="7:12" x14ac:dyDescent="0.25">
      <c r="G767">
        <v>10760</v>
      </c>
      <c r="H767" s="2">
        <v>42164.732731481483</v>
      </c>
      <c r="I767" t="s">
        <v>20</v>
      </c>
      <c r="J767" t="s">
        <v>352</v>
      </c>
      <c r="K767" s="6">
        <v>64277.63</v>
      </c>
      <c r="L767">
        <f>MONTH(tblSales3[[#This Row],[Date]])</f>
        <v>6</v>
      </c>
    </row>
    <row r="768" spans="7:12" x14ac:dyDescent="0.25">
      <c r="G768">
        <v>10761</v>
      </c>
      <c r="H768" s="2">
        <v>42074.953009259261</v>
      </c>
      <c r="I768" t="s">
        <v>38</v>
      </c>
      <c r="J768" t="s">
        <v>194</v>
      </c>
      <c r="K768" s="6">
        <v>1468.64</v>
      </c>
      <c r="L768">
        <f>MONTH(tblSales3[[#This Row],[Date]])</f>
        <v>3</v>
      </c>
    </row>
    <row r="769" spans="7:12" x14ac:dyDescent="0.25">
      <c r="G769">
        <v>10762</v>
      </c>
      <c r="H769" s="2">
        <v>42217.288414351853</v>
      </c>
      <c r="I769" t="s">
        <v>15</v>
      </c>
      <c r="J769" t="s">
        <v>199</v>
      </c>
      <c r="K769" s="6">
        <v>47387.51</v>
      </c>
      <c r="L769">
        <f>MONTH(tblSales3[[#This Row],[Date]])</f>
        <v>8</v>
      </c>
    </row>
    <row r="770" spans="7:12" x14ac:dyDescent="0.25">
      <c r="G770">
        <v>10763</v>
      </c>
      <c r="H770" s="2">
        <v>42098.312858796293</v>
      </c>
      <c r="I770" t="s">
        <v>66</v>
      </c>
      <c r="J770" t="s">
        <v>333</v>
      </c>
      <c r="K770" s="6">
        <v>38580.449999999997</v>
      </c>
      <c r="L770">
        <f>MONTH(tblSales3[[#This Row],[Date]])</f>
        <v>4</v>
      </c>
    </row>
    <row r="771" spans="7:12" x14ac:dyDescent="0.25">
      <c r="G771">
        <v>10764</v>
      </c>
      <c r="H771" s="2">
        <v>42162.851388888892</v>
      </c>
      <c r="I771" t="s">
        <v>15</v>
      </c>
      <c r="J771" t="s">
        <v>115</v>
      </c>
      <c r="K771" s="6">
        <v>61114.18</v>
      </c>
      <c r="L771">
        <f>MONTH(tblSales3[[#This Row],[Date]])</f>
        <v>6</v>
      </c>
    </row>
    <row r="772" spans="7:12" x14ac:dyDescent="0.25">
      <c r="G772">
        <v>10765</v>
      </c>
      <c r="H772" s="2">
        <v>42180.223414351851</v>
      </c>
      <c r="I772" t="s">
        <v>61</v>
      </c>
      <c r="J772" t="s">
        <v>143</v>
      </c>
      <c r="K772" s="6">
        <v>69218.009999999995</v>
      </c>
      <c r="L772">
        <f>MONTH(tblSales3[[#This Row],[Date]])</f>
        <v>6</v>
      </c>
    </row>
    <row r="773" spans="7:12" x14ac:dyDescent="0.25">
      <c r="G773">
        <v>10766</v>
      </c>
      <c r="H773" s="2">
        <v>42128.069849537038</v>
      </c>
      <c r="I773" t="s">
        <v>15</v>
      </c>
      <c r="J773" t="s">
        <v>342</v>
      </c>
      <c r="K773" s="6">
        <v>54000.29</v>
      </c>
      <c r="L773">
        <f>MONTH(tblSales3[[#This Row],[Date]])</f>
        <v>5</v>
      </c>
    </row>
    <row r="774" spans="7:12" x14ac:dyDescent="0.25">
      <c r="G774">
        <v>10767</v>
      </c>
      <c r="H774" s="2">
        <v>42197.235567129632</v>
      </c>
      <c r="I774" t="s">
        <v>17</v>
      </c>
      <c r="J774" t="s">
        <v>330</v>
      </c>
      <c r="K774" s="6">
        <v>44289.58</v>
      </c>
      <c r="L774">
        <f>MONTH(tblSales3[[#This Row],[Date]])</f>
        <v>7</v>
      </c>
    </row>
    <row r="775" spans="7:12" x14ac:dyDescent="0.25">
      <c r="G775">
        <v>10768</v>
      </c>
      <c r="H775" s="2">
        <v>42223.444895833331</v>
      </c>
      <c r="I775" t="s">
        <v>26</v>
      </c>
      <c r="J775" t="s">
        <v>211</v>
      </c>
      <c r="K775" s="6">
        <v>51320.87</v>
      </c>
      <c r="L775">
        <f>MONTH(tblSales3[[#This Row],[Date]])</f>
        <v>8</v>
      </c>
    </row>
    <row r="776" spans="7:12" x14ac:dyDescent="0.25">
      <c r="G776">
        <v>10769</v>
      </c>
      <c r="H776" s="2">
        <v>42044.558194444442</v>
      </c>
      <c r="I776" t="s">
        <v>35</v>
      </c>
      <c r="J776" t="s">
        <v>327</v>
      </c>
      <c r="K776" s="6">
        <v>68433.100000000006</v>
      </c>
      <c r="L776">
        <f>MONTH(tblSales3[[#This Row],[Date]])</f>
        <v>2</v>
      </c>
    </row>
    <row r="777" spans="7:12" x14ac:dyDescent="0.25">
      <c r="G777">
        <v>10770</v>
      </c>
      <c r="H777" s="2">
        <v>42159.476180555554</v>
      </c>
      <c r="I777" t="s">
        <v>61</v>
      </c>
      <c r="J777" t="s">
        <v>353</v>
      </c>
      <c r="K777" s="6">
        <v>28555.8</v>
      </c>
      <c r="L777">
        <f>MONTH(tblSales3[[#This Row],[Date]])</f>
        <v>6</v>
      </c>
    </row>
    <row r="778" spans="7:12" x14ac:dyDescent="0.25">
      <c r="G778">
        <v>10771</v>
      </c>
      <c r="H778" s="2">
        <v>42215.281377314815</v>
      </c>
      <c r="I778" t="s">
        <v>23</v>
      </c>
      <c r="J778" t="s">
        <v>157</v>
      </c>
      <c r="K778" s="6">
        <v>19948.12</v>
      </c>
      <c r="L778">
        <f>MONTH(tblSales3[[#This Row],[Date]])</f>
        <v>7</v>
      </c>
    </row>
    <row r="779" spans="7:12" x14ac:dyDescent="0.25">
      <c r="G779">
        <v>10772</v>
      </c>
      <c r="H779" s="2">
        <v>42323.824525462966</v>
      </c>
      <c r="I779" t="s">
        <v>52</v>
      </c>
      <c r="J779" t="s">
        <v>85</v>
      </c>
      <c r="K779" s="6">
        <v>27353.63</v>
      </c>
      <c r="L779">
        <f>MONTH(tblSales3[[#This Row],[Date]])</f>
        <v>11</v>
      </c>
    </row>
    <row r="780" spans="7:12" x14ac:dyDescent="0.25">
      <c r="G780">
        <v>10773</v>
      </c>
      <c r="H780" s="2">
        <v>42215.236076388886</v>
      </c>
      <c r="I780" t="s">
        <v>66</v>
      </c>
      <c r="J780" t="s">
        <v>106</v>
      </c>
      <c r="K780" s="6">
        <v>8530.58</v>
      </c>
      <c r="L780">
        <f>MONTH(tblSales3[[#This Row],[Date]])</f>
        <v>7</v>
      </c>
    </row>
    <row r="781" spans="7:12" x14ac:dyDescent="0.25">
      <c r="G781">
        <v>10774</v>
      </c>
      <c r="H781" s="2">
        <v>42157.152083333334</v>
      </c>
      <c r="I781" t="s">
        <v>23</v>
      </c>
      <c r="J781" t="s">
        <v>119</v>
      </c>
      <c r="K781" s="6">
        <v>28467.15</v>
      </c>
      <c r="L781">
        <f>MONTH(tblSales3[[#This Row],[Date]])</f>
        <v>6</v>
      </c>
    </row>
    <row r="782" spans="7:12" x14ac:dyDescent="0.25">
      <c r="G782">
        <v>10775</v>
      </c>
      <c r="H782" s="2">
        <v>42124.643437500003</v>
      </c>
      <c r="I782" t="s">
        <v>61</v>
      </c>
      <c r="J782" t="s">
        <v>128</v>
      </c>
      <c r="K782" s="6">
        <v>56275.01</v>
      </c>
      <c r="L782">
        <f>MONTH(tblSales3[[#This Row],[Date]])</f>
        <v>4</v>
      </c>
    </row>
    <row r="783" spans="7:12" x14ac:dyDescent="0.25">
      <c r="G783">
        <v>10776</v>
      </c>
      <c r="H783" s="2">
        <v>42235.810914351852</v>
      </c>
      <c r="I783" t="s">
        <v>13</v>
      </c>
      <c r="J783" t="s">
        <v>354</v>
      </c>
      <c r="K783" s="6">
        <v>8360.02</v>
      </c>
      <c r="L783">
        <f>MONTH(tblSales3[[#This Row],[Date]])</f>
        <v>8</v>
      </c>
    </row>
    <row r="784" spans="7:12" x14ac:dyDescent="0.25">
      <c r="G784">
        <v>10777</v>
      </c>
      <c r="H784" s="2">
        <v>42187.786180555559</v>
      </c>
      <c r="I784" t="s">
        <v>11</v>
      </c>
      <c r="J784" t="s">
        <v>30</v>
      </c>
      <c r="K784" s="6">
        <v>89138.77</v>
      </c>
      <c r="L784">
        <f>MONTH(tblSales3[[#This Row],[Date]])</f>
        <v>7</v>
      </c>
    </row>
    <row r="785" spans="7:12" x14ac:dyDescent="0.25">
      <c r="G785">
        <v>10778</v>
      </c>
      <c r="H785" s="2">
        <v>42170.822094907409</v>
      </c>
      <c r="I785" t="s">
        <v>35</v>
      </c>
      <c r="J785" t="s">
        <v>255</v>
      </c>
      <c r="K785" s="6">
        <v>46601.25</v>
      </c>
      <c r="L785">
        <f>MONTH(tblSales3[[#This Row],[Date]])</f>
        <v>6</v>
      </c>
    </row>
    <row r="786" spans="7:12" x14ac:dyDescent="0.25">
      <c r="G786">
        <v>10779</v>
      </c>
      <c r="H786" s="2">
        <v>42318.292268518519</v>
      </c>
      <c r="I786" t="s">
        <v>52</v>
      </c>
      <c r="J786" t="s">
        <v>282</v>
      </c>
      <c r="K786" s="6">
        <v>86234.27</v>
      </c>
      <c r="L786">
        <f>MONTH(tblSales3[[#This Row],[Date]])</f>
        <v>11</v>
      </c>
    </row>
    <row r="787" spans="7:12" x14ac:dyDescent="0.25">
      <c r="G787">
        <v>10780</v>
      </c>
      <c r="H787" s="2">
        <v>42025.169027777774</v>
      </c>
      <c r="I787" t="s">
        <v>52</v>
      </c>
      <c r="J787" t="s">
        <v>139</v>
      </c>
      <c r="K787" s="6">
        <v>55510.25</v>
      </c>
      <c r="L787">
        <f>MONTH(tblSales3[[#This Row],[Date]])</f>
        <v>1</v>
      </c>
    </row>
    <row r="788" spans="7:12" x14ac:dyDescent="0.25">
      <c r="G788">
        <v>10781</v>
      </c>
      <c r="H788" s="2">
        <v>42120.292013888888</v>
      </c>
      <c r="I788" t="s">
        <v>26</v>
      </c>
      <c r="J788" t="s">
        <v>355</v>
      </c>
      <c r="K788" s="6">
        <v>94189.62</v>
      </c>
      <c r="L788">
        <f>MONTH(tblSales3[[#This Row],[Date]])</f>
        <v>4</v>
      </c>
    </row>
    <row r="789" spans="7:12" x14ac:dyDescent="0.25">
      <c r="G789">
        <v>10782</v>
      </c>
      <c r="H789" s="2">
        <v>42199.313391203701</v>
      </c>
      <c r="I789" t="s">
        <v>26</v>
      </c>
      <c r="J789" t="s">
        <v>128</v>
      </c>
      <c r="K789" s="6">
        <v>69407.48</v>
      </c>
      <c r="L789">
        <f>MONTH(tblSales3[[#This Row],[Date]])</f>
        <v>7</v>
      </c>
    </row>
    <row r="790" spans="7:12" x14ac:dyDescent="0.25">
      <c r="G790">
        <v>10783</v>
      </c>
      <c r="H790" s="2">
        <v>42189.997731481482</v>
      </c>
      <c r="I790" t="s">
        <v>61</v>
      </c>
      <c r="J790" t="s">
        <v>300</v>
      </c>
      <c r="K790" s="6">
        <v>98261.21</v>
      </c>
      <c r="L790">
        <f>MONTH(tblSales3[[#This Row],[Date]])</f>
        <v>7</v>
      </c>
    </row>
    <row r="791" spans="7:12" x14ac:dyDescent="0.25">
      <c r="G791">
        <v>10784</v>
      </c>
      <c r="H791" s="2">
        <v>42046.753831018519</v>
      </c>
      <c r="I791" t="s">
        <v>15</v>
      </c>
      <c r="J791" t="s">
        <v>49</v>
      </c>
      <c r="K791" s="6">
        <v>26011.81</v>
      </c>
      <c r="L791">
        <f>MONTH(tblSales3[[#This Row],[Date]])</f>
        <v>2</v>
      </c>
    </row>
    <row r="792" spans="7:12" x14ac:dyDescent="0.25">
      <c r="G792">
        <v>10785</v>
      </c>
      <c r="H792" s="2">
        <v>42259.756215277775</v>
      </c>
      <c r="I792" t="s">
        <v>45</v>
      </c>
      <c r="J792" t="s">
        <v>221</v>
      </c>
      <c r="K792" s="6">
        <v>38082.46</v>
      </c>
      <c r="L792">
        <f>MONTH(tblSales3[[#This Row],[Date]])</f>
        <v>9</v>
      </c>
    </row>
    <row r="793" spans="7:12" x14ac:dyDescent="0.25">
      <c r="G793">
        <v>10786</v>
      </c>
      <c r="H793" s="2">
        <v>42025.324467592596</v>
      </c>
      <c r="I793" t="s">
        <v>5</v>
      </c>
      <c r="J793" t="s">
        <v>352</v>
      </c>
      <c r="K793" s="6">
        <v>7368.73</v>
      </c>
      <c r="L793">
        <f>MONTH(tblSales3[[#This Row],[Date]])</f>
        <v>1</v>
      </c>
    </row>
    <row r="794" spans="7:12" x14ac:dyDescent="0.25">
      <c r="G794">
        <v>10787</v>
      </c>
      <c r="H794" s="2">
        <v>42274.999618055554</v>
      </c>
      <c r="I794" t="s">
        <v>11</v>
      </c>
      <c r="J794" t="s">
        <v>201</v>
      </c>
      <c r="K794" s="6">
        <v>80203.740000000005</v>
      </c>
      <c r="L794">
        <f>MONTH(tblSales3[[#This Row],[Date]])</f>
        <v>9</v>
      </c>
    </row>
    <row r="795" spans="7:12" x14ac:dyDescent="0.25">
      <c r="G795">
        <v>10788</v>
      </c>
      <c r="H795" s="2">
        <v>42322.271319444444</v>
      </c>
      <c r="I795" t="s">
        <v>66</v>
      </c>
      <c r="J795" t="s">
        <v>128</v>
      </c>
      <c r="K795" s="6">
        <v>18506.05</v>
      </c>
      <c r="L795">
        <f>MONTH(tblSales3[[#This Row],[Date]])</f>
        <v>11</v>
      </c>
    </row>
    <row r="796" spans="7:12" x14ac:dyDescent="0.25">
      <c r="G796">
        <v>10789</v>
      </c>
      <c r="H796" s="2">
        <v>42157.507951388892</v>
      </c>
      <c r="I796" t="s">
        <v>35</v>
      </c>
      <c r="J796" t="s">
        <v>326</v>
      </c>
      <c r="K796" s="6">
        <v>49375.96</v>
      </c>
      <c r="L796">
        <f>MONTH(tblSales3[[#This Row],[Date]])</f>
        <v>6</v>
      </c>
    </row>
    <row r="797" spans="7:12" x14ac:dyDescent="0.25">
      <c r="G797">
        <v>10790</v>
      </c>
      <c r="H797" s="2">
        <v>42365.936307870368</v>
      </c>
      <c r="I797" t="s">
        <v>7</v>
      </c>
      <c r="J797" t="s">
        <v>249</v>
      </c>
      <c r="K797" s="6">
        <v>7067.87</v>
      </c>
      <c r="L797">
        <f>MONTH(tblSales3[[#This Row],[Date]])</f>
        <v>12</v>
      </c>
    </row>
    <row r="798" spans="7:12" x14ac:dyDescent="0.25">
      <c r="G798">
        <v>10791</v>
      </c>
      <c r="H798" s="2">
        <v>42267.297384259262</v>
      </c>
      <c r="I798" t="s">
        <v>15</v>
      </c>
      <c r="J798" t="s">
        <v>62</v>
      </c>
      <c r="K798" s="6">
        <v>51133.88</v>
      </c>
      <c r="L798">
        <f>MONTH(tblSales3[[#This Row],[Date]])</f>
        <v>9</v>
      </c>
    </row>
    <row r="799" spans="7:12" x14ac:dyDescent="0.25">
      <c r="G799">
        <v>10792</v>
      </c>
      <c r="H799" s="2">
        <v>42296.979768518519</v>
      </c>
      <c r="I799" t="s">
        <v>26</v>
      </c>
      <c r="J799" t="s">
        <v>96</v>
      </c>
      <c r="K799" s="6">
        <v>17618.64</v>
      </c>
      <c r="L799">
        <f>MONTH(tblSales3[[#This Row],[Date]])</f>
        <v>10</v>
      </c>
    </row>
    <row r="800" spans="7:12" x14ac:dyDescent="0.25">
      <c r="G800">
        <v>10793</v>
      </c>
      <c r="H800" s="2">
        <v>42363.791238425925</v>
      </c>
      <c r="I800" t="s">
        <v>66</v>
      </c>
      <c r="J800" t="s">
        <v>280</v>
      </c>
      <c r="K800" s="6">
        <v>58344.2</v>
      </c>
      <c r="L800">
        <f>MONTH(tblSales3[[#This Row],[Date]])</f>
        <v>12</v>
      </c>
    </row>
    <row r="801" spans="7:12" x14ac:dyDescent="0.25">
      <c r="G801">
        <v>10794</v>
      </c>
      <c r="H801" s="2">
        <v>42220.088159722225</v>
      </c>
      <c r="I801" t="s">
        <v>45</v>
      </c>
      <c r="J801" t="s">
        <v>349</v>
      </c>
      <c r="K801" s="6">
        <v>71262.38</v>
      </c>
      <c r="L801">
        <f>MONTH(tblSales3[[#This Row],[Date]])</f>
        <v>8</v>
      </c>
    </row>
    <row r="802" spans="7:12" x14ac:dyDescent="0.25">
      <c r="G802">
        <v>10795</v>
      </c>
      <c r="H802" s="2">
        <v>42172.314444444448</v>
      </c>
      <c r="I802" t="s">
        <v>9</v>
      </c>
      <c r="J802" t="s">
        <v>219</v>
      </c>
      <c r="K802" s="6">
        <v>44711.7</v>
      </c>
      <c r="L802">
        <f>MONTH(tblSales3[[#This Row],[Date]])</f>
        <v>6</v>
      </c>
    </row>
    <row r="803" spans="7:12" x14ac:dyDescent="0.25">
      <c r="G803">
        <v>10796</v>
      </c>
      <c r="H803" s="2">
        <v>42308.440613425926</v>
      </c>
      <c r="I803" t="s">
        <v>17</v>
      </c>
      <c r="J803" t="s">
        <v>124</v>
      </c>
      <c r="K803" s="6">
        <v>68955.710000000006</v>
      </c>
      <c r="L803">
        <f>MONTH(tblSales3[[#This Row],[Date]])</f>
        <v>10</v>
      </c>
    </row>
    <row r="804" spans="7:12" x14ac:dyDescent="0.25">
      <c r="G804">
        <v>10797</v>
      </c>
      <c r="H804" s="2">
        <v>42158.443888888891</v>
      </c>
      <c r="I804" t="s">
        <v>20</v>
      </c>
      <c r="J804" t="s">
        <v>57</v>
      </c>
      <c r="K804" s="6">
        <v>11675.86</v>
      </c>
      <c r="L804">
        <f>MONTH(tblSales3[[#This Row],[Date]])</f>
        <v>6</v>
      </c>
    </row>
    <row r="805" spans="7:12" x14ac:dyDescent="0.25">
      <c r="G805">
        <v>10798</v>
      </c>
      <c r="H805" s="2">
        <v>42172.683506944442</v>
      </c>
      <c r="I805" t="s">
        <v>23</v>
      </c>
      <c r="J805" t="s">
        <v>42</v>
      </c>
      <c r="K805" s="6">
        <v>66242.3</v>
      </c>
      <c r="L805">
        <f>MONTH(tblSales3[[#This Row],[Date]])</f>
        <v>6</v>
      </c>
    </row>
    <row r="806" spans="7:12" x14ac:dyDescent="0.25">
      <c r="G806">
        <v>10799</v>
      </c>
      <c r="H806" s="2">
        <v>42106.326192129629</v>
      </c>
      <c r="I806" t="s">
        <v>13</v>
      </c>
      <c r="J806" t="s">
        <v>202</v>
      </c>
      <c r="K806" s="6">
        <v>38935.15</v>
      </c>
      <c r="L806">
        <f>MONTH(tblSales3[[#This Row],[Date]])</f>
        <v>4</v>
      </c>
    </row>
    <row r="807" spans="7:12" x14ac:dyDescent="0.25">
      <c r="G807">
        <v>10800</v>
      </c>
      <c r="H807" s="2">
        <v>42083.051053240742</v>
      </c>
      <c r="I807" t="s">
        <v>11</v>
      </c>
      <c r="J807" t="s">
        <v>307</v>
      </c>
      <c r="K807" s="6">
        <v>90845.69</v>
      </c>
      <c r="L807">
        <f>MONTH(tblSales3[[#This Row],[Date]])</f>
        <v>3</v>
      </c>
    </row>
    <row r="808" spans="7:12" x14ac:dyDescent="0.25">
      <c r="G808">
        <v>10801</v>
      </c>
      <c r="H808" s="2">
        <v>42246.088888888888</v>
      </c>
      <c r="I808" t="s">
        <v>11</v>
      </c>
      <c r="J808" t="s">
        <v>329</v>
      </c>
      <c r="K808" s="6">
        <v>26749.119999999999</v>
      </c>
      <c r="L808">
        <f>MONTH(tblSales3[[#This Row],[Date]])</f>
        <v>8</v>
      </c>
    </row>
    <row r="809" spans="7:12" x14ac:dyDescent="0.25">
      <c r="G809">
        <v>10802</v>
      </c>
      <c r="H809" s="2">
        <v>42006.176527777781</v>
      </c>
      <c r="I809" t="s">
        <v>23</v>
      </c>
      <c r="J809" t="s">
        <v>27</v>
      </c>
      <c r="K809" s="6">
        <v>44755.28</v>
      </c>
      <c r="L809">
        <f>MONTH(tblSales3[[#This Row],[Date]])</f>
        <v>1</v>
      </c>
    </row>
    <row r="810" spans="7:12" x14ac:dyDescent="0.25">
      <c r="G810">
        <v>10803</v>
      </c>
      <c r="H810" s="2">
        <v>42057.996886574074</v>
      </c>
      <c r="I810" t="s">
        <v>7</v>
      </c>
      <c r="J810" t="s">
        <v>321</v>
      </c>
      <c r="K810" s="6">
        <v>92699.32</v>
      </c>
      <c r="L810">
        <f>MONTH(tblSales3[[#This Row],[Date]])</f>
        <v>2</v>
      </c>
    </row>
    <row r="811" spans="7:12" x14ac:dyDescent="0.25">
      <c r="G811">
        <v>10804</v>
      </c>
      <c r="H811" s="2">
        <v>42228.907199074078</v>
      </c>
      <c r="I811" t="s">
        <v>20</v>
      </c>
      <c r="J811" t="s">
        <v>217</v>
      </c>
      <c r="K811" s="6">
        <v>35657.730000000003</v>
      </c>
      <c r="L811">
        <f>MONTH(tblSales3[[#This Row],[Date]])</f>
        <v>8</v>
      </c>
    </row>
    <row r="812" spans="7:12" x14ac:dyDescent="0.25">
      <c r="G812">
        <v>10805</v>
      </c>
      <c r="H812" s="2">
        <v>42355.907500000001</v>
      </c>
      <c r="I812" t="s">
        <v>7</v>
      </c>
      <c r="J812" t="s">
        <v>356</v>
      </c>
      <c r="K812" s="6">
        <v>54613.71</v>
      </c>
      <c r="L812">
        <f>MONTH(tblSales3[[#This Row],[Date]])</f>
        <v>12</v>
      </c>
    </row>
    <row r="813" spans="7:12" x14ac:dyDescent="0.25">
      <c r="G813">
        <v>10806</v>
      </c>
      <c r="H813" s="2">
        <v>42198.452928240738</v>
      </c>
      <c r="I813" t="s">
        <v>15</v>
      </c>
      <c r="J813" t="s">
        <v>311</v>
      </c>
      <c r="K813" s="6">
        <v>13049.22</v>
      </c>
      <c r="L813">
        <f>MONTH(tblSales3[[#This Row],[Date]])</f>
        <v>7</v>
      </c>
    </row>
    <row r="814" spans="7:12" x14ac:dyDescent="0.25">
      <c r="G814">
        <v>10807</v>
      </c>
      <c r="H814" s="2">
        <v>42293.729074074072</v>
      </c>
      <c r="I814" t="s">
        <v>23</v>
      </c>
      <c r="J814" t="s">
        <v>168</v>
      </c>
      <c r="K814" s="6">
        <v>13842.52</v>
      </c>
      <c r="L814">
        <f>MONTH(tblSales3[[#This Row],[Date]])</f>
        <v>10</v>
      </c>
    </row>
    <row r="815" spans="7:12" x14ac:dyDescent="0.25">
      <c r="G815">
        <v>10808</v>
      </c>
      <c r="H815" s="2">
        <v>42055.85533564815</v>
      </c>
      <c r="I815" t="s">
        <v>17</v>
      </c>
      <c r="J815" t="s">
        <v>205</v>
      </c>
      <c r="K815" s="6">
        <v>87037.4</v>
      </c>
      <c r="L815">
        <f>MONTH(tblSales3[[#This Row],[Date]])</f>
        <v>2</v>
      </c>
    </row>
    <row r="816" spans="7:12" x14ac:dyDescent="0.25">
      <c r="G816">
        <v>10809</v>
      </c>
      <c r="H816" s="2">
        <v>42212.536238425928</v>
      </c>
      <c r="I816" t="s">
        <v>15</v>
      </c>
      <c r="J816" t="s">
        <v>128</v>
      </c>
      <c r="K816" s="6">
        <v>83378.7</v>
      </c>
      <c r="L816">
        <f>MONTH(tblSales3[[#This Row],[Date]])</f>
        <v>7</v>
      </c>
    </row>
    <row r="817" spans="7:12" x14ac:dyDescent="0.25">
      <c r="G817">
        <v>10810</v>
      </c>
      <c r="H817" s="2">
        <v>42023.644270833334</v>
      </c>
      <c r="I817" t="s">
        <v>15</v>
      </c>
      <c r="J817" t="s">
        <v>357</v>
      </c>
      <c r="K817" s="6">
        <v>35650.46</v>
      </c>
      <c r="L817">
        <f>MONTH(tblSales3[[#This Row],[Date]])</f>
        <v>1</v>
      </c>
    </row>
    <row r="818" spans="7:12" x14ac:dyDescent="0.25">
      <c r="G818">
        <v>10811</v>
      </c>
      <c r="H818" s="2">
        <v>42259.672071759262</v>
      </c>
      <c r="I818" t="s">
        <v>15</v>
      </c>
      <c r="J818" t="s">
        <v>149</v>
      </c>
      <c r="K818" s="6">
        <v>53743.19</v>
      </c>
      <c r="L818">
        <f>MONTH(tblSales3[[#This Row],[Date]])</f>
        <v>9</v>
      </c>
    </row>
    <row r="819" spans="7:12" x14ac:dyDescent="0.25">
      <c r="G819">
        <v>10812</v>
      </c>
      <c r="H819" s="2">
        <v>42343.511319444442</v>
      </c>
      <c r="I819" t="s">
        <v>29</v>
      </c>
      <c r="J819" t="s">
        <v>22</v>
      </c>
      <c r="K819" s="6">
        <v>78917.289999999994</v>
      </c>
      <c r="L819">
        <f>MONTH(tblSales3[[#This Row],[Date]])</f>
        <v>12</v>
      </c>
    </row>
    <row r="820" spans="7:12" x14ac:dyDescent="0.25">
      <c r="G820">
        <v>10813</v>
      </c>
      <c r="H820" s="2">
        <v>42175.951631944445</v>
      </c>
      <c r="I820" t="s">
        <v>17</v>
      </c>
      <c r="J820" t="s">
        <v>214</v>
      </c>
      <c r="K820" s="6">
        <v>64910.45</v>
      </c>
      <c r="L820">
        <f>MONTH(tblSales3[[#This Row],[Date]])</f>
        <v>6</v>
      </c>
    </row>
    <row r="821" spans="7:12" x14ac:dyDescent="0.25">
      <c r="G821">
        <v>10814</v>
      </c>
      <c r="H821" s="2">
        <v>42320.803587962961</v>
      </c>
      <c r="I821" t="s">
        <v>5</v>
      </c>
      <c r="J821" t="s">
        <v>207</v>
      </c>
      <c r="K821" s="6">
        <v>96591.32</v>
      </c>
      <c r="L821">
        <f>MONTH(tblSales3[[#This Row],[Date]])</f>
        <v>11</v>
      </c>
    </row>
    <row r="822" spans="7:12" x14ac:dyDescent="0.25">
      <c r="G822">
        <v>10815</v>
      </c>
      <c r="H822" s="2">
        <v>42109.874479166669</v>
      </c>
      <c r="I822" t="s">
        <v>17</v>
      </c>
      <c r="J822" t="s">
        <v>332</v>
      </c>
      <c r="K822" s="6">
        <v>63763.19</v>
      </c>
      <c r="L822">
        <f>MONTH(tblSales3[[#This Row],[Date]])</f>
        <v>4</v>
      </c>
    </row>
    <row r="823" spans="7:12" x14ac:dyDescent="0.25">
      <c r="G823">
        <v>10816</v>
      </c>
      <c r="H823" s="2">
        <v>42166.072002314817</v>
      </c>
      <c r="I823" t="s">
        <v>20</v>
      </c>
      <c r="J823" t="s">
        <v>242</v>
      </c>
      <c r="K823" s="6">
        <v>73678.210000000006</v>
      </c>
      <c r="L823">
        <f>MONTH(tblSales3[[#This Row],[Date]])</f>
        <v>6</v>
      </c>
    </row>
    <row r="824" spans="7:12" x14ac:dyDescent="0.25">
      <c r="G824">
        <v>10817</v>
      </c>
      <c r="H824" s="2">
        <v>42249.544999999998</v>
      </c>
      <c r="I824" t="s">
        <v>13</v>
      </c>
      <c r="J824" t="s">
        <v>358</v>
      </c>
      <c r="K824" s="6">
        <v>84449.600000000006</v>
      </c>
      <c r="L824">
        <f>MONTH(tblSales3[[#This Row],[Date]])</f>
        <v>9</v>
      </c>
    </row>
    <row r="825" spans="7:12" x14ac:dyDescent="0.25">
      <c r="G825">
        <v>10818</v>
      </c>
      <c r="H825" s="2">
        <v>42204.107546296298</v>
      </c>
      <c r="I825" t="s">
        <v>7</v>
      </c>
      <c r="J825" t="s">
        <v>163</v>
      </c>
      <c r="K825" s="6">
        <v>22997.09</v>
      </c>
      <c r="L825">
        <f>MONTH(tblSales3[[#This Row],[Date]])</f>
        <v>7</v>
      </c>
    </row>
    <row r="826" spans="7:12" x14ac:dyDescent="0.25">
      <c r="G826">
        <v>10819</v>
      </c>
      <c r="H826" s="2">
        <v>42259.177106481482</v>
      </c>
      <c r="I826" t="s">
        <v>35</v>
      </c>
      <c r="J826" t="s">
        <v>252</v>
      </c>
      <c r="K826" s="6">
        <v>53303.75</v>
      </c>
      <c r="L826">
        <f>MONTH(tblSales3[[#This Row],[Date]])</f>
        <v>9</v>
      </c>
    </row>
    <row r="827" spans="7:12" x14ac:dyDescent="0.25">
      <c r="G827">
        <v>10820</v>
      </c>
      <c r="H827" s="2">
        <v>42091.701886574076</v>
      </c>
      <c r="I827" t="s">
        <v>45</v>
      </c>
      <c r="J827" t="s">
        <v>359</v>
      </c>
      <c r="K827" s="6">
        <v>43369.71</v>
      </c>
      <c r="L827">
        <f>MONTH(tblSales3[[#This Row],[Date]])</f>
        <v>3</v>
      </c>
    </row>
    <row r="828" spans="7:12" x14ac:dyDescent="0.25">
      <c r="G828">
        <v>10821</v>
      </c>
      <c r="H828" s="2">
        <v>42219.223101851851</v>
      </c>
      <c r="I828" t="s">
        <v>52</v>
      </c>
      <c r="J828" t="s">
        <v>36</v>
      </c>
      <c r="K828" s="6">
        <v>51675.93</v>
      </c>
      <c r="L828">
        <f>MONTH(tblSales3[[#This Row],[Date]])</f>
        <v>8</v>
      </c>
    </row>
    <row r="829" spans="7:12" x14ac:dyDescent="0.25">
      <c r="G829">
        <v>10822</v>
      </c>
      <c r="H829" s="2">
        <v>42334.290555555555</v>
      </c>
      <c r="I829" t="s">
        <v>26</v>
      </c>
      <c r="J829" t="s">
        <v>348</v>
      </c>
      <c r="K829" s="6">
        <v>76716.05</v>
      </c>
      <c r="L829">
        <f>MONTH(tblSales3[[#This Row],[Date]])</f>
        <v>11</v>
      </c>
    </row>
    <row r="830" spans="7:12" x14ac:dyDescent="0.25">
      <c r="G830">
        <v>10823</v>
      </c>
      <c r="H830" s="2">
        <v>42083.360115740739</v>
      </c>
      <c r="I830" t="s">
        <v>38</v>
      </c>
      <c r="J830" t="s">
        <v>144</v>
      </c>
      <c r="K830" s="6">
        <v>20446.13</v>
      </c>
      <c r="L830">
        <f>MONTH(tblSales3[[#This Row],[Date]])</f>
        <v>3</v>
      </c>
    </row>
    <row r="831" spans="7:12" x14ac:dyDescent="0.25">
      <c r="G831">
        <v>10824</v>
      </c>
      <c r="H831" s="2">
        <v>42154.770624999997</v>
      </c>
      <c r="I831" t="s">
        <v>45</v>
      </c>
      <c r="J831" t="s">
        <v>297</v>
      </c>
      <c r="K831" s="6">
        <v>93010.62</v>
      </c>
      <c r="L831">
        <f>MONTH(tblSales3[[#This Row],[Date]])</f>
        <v>5</v>
      </c>
    </row>
    <row r="832" spans="7:12" x14ac:dyDescent="0.25">
      <c r="G832">
        <v>10825</v>
      </c>
      <c r="H832" s="2">
        <v>42328.828055555554</v>
      </c>
      <c r="I832" t="s">
        <v>23</v>
      </c>
      <c r="J832" t="s">
        <v>138</v>
      </c>
      <c r="K832" s="6">
        <v>95248.92</v>
      </c>
      <c r="L832">
        <f>MONTH(tblSales3[[#This Row],[Date]])</f>
        <v>11</v>
      </c>
    </row>
    <row r="833" spans="7:12" x14ac:dyDescent="0.25">
      <c r="G833">
        <v>10826</v>
      </c>
      <c r="H833" s="2">
        <v>42199.190798611111</v>
      </c>
      <c r="I833" t="s">
        <v>35</v>
      </c>
      <c r="J833" t="s">
        <v>360</v>
      </c>
      <c r="K833" s="6">
        <v>42577.43</v>
      </c>
      <c r="L833">
        <f>MONTH(tblSales3[[#This Row],[Date]])</f>
        <v>7</v>
      </c>
    </row>
    <row r="834" spans="7:12" x14ac:dyDescent="0.25">
      <c r="G834">
        <v>10827</v>
      </c>
      <c r="H834" s="2">
        <v>42131.842939814815</v>
      </c>
      <c r="I834" t="s">
        <v>13</v>
      </c>
      <c r="J834" t="s">
        <v>188</v>
      </c>
      <c r="K834" s="6">
        <v>42789.09</v>
      </c>
      <c r="L834">
        <f>MONTH(tblSales3[[#This Row],[Date]])</f>
        <v>5</v>
      </c>
    </row>
    <row r="835" spans="7:12" x14ac:dyDescent="0.25">
      <c r="G835">
        <v>10828</v>
      </c>
      <c r="H835" s="2">
        <v>42165.628912037035</v>
      </c>
      <c r="I835" t="s">
        <v>35</v>
      </c>
      <c r="J835" t="s">
        <v>106</v>
      </c>
      <c r="K835" s="6">
        <v>42049.79</v>
      </c>
      <c r="L835">
        <f>MONTH(tblSales3[[#This Row],[Date]])</f>
        <v>6</v>
      </c>
    </row>
    <row r="836" spans="7:12" x14ac:dyDescent="0.25">
      <c r="G836">
        <v>10829</v>
      </c>
      <c r="H836" s="2">
        <v>42063.821180555555</v>
      </c>
      <c r="I836" t="s">
        <v>29</v>
      </c>
      <c r="J836" t="s">
        <v>215</v>
      </c>
      <c r="K836" s="6">
        <v>28537.85</v>
      </c>
      <c r="L836">
        <f>MONTH(tblSales3[[#This Row],[Date]])</f>
        <v>2</v>
      </c>
    </row>
    <row r="837" spans="7:12" x14ac:dyDescent="0.25">
      <c r="G837">
        <v>10830</v>
      </c>
      <c r="H837" s="2">
        <v>42130.974942129629</v>
      </c>
      <c r="I837" t="s">
        <v>52</v>
      </c>
      <c r="J837" t="s">
        <v>212</v>
      </c>
      <c r="K837" s="6">
        <v>7973.37</v>
      </c>
      <c r="L837">
        <f>MONTH(tblSales3[[#This Row],[Date]])</f>
        <v>5</v>
      </c>
    </row>
    <row r="838" spans="7:12" x14ac:dyDescent="0.25">
      <c r="G838">
        <v>10831</v>
      </c>
      <c r="H838" s="2">
        <v>42261.352858796294</v>
      </c>
      <c r="I838" t="s">
        <v>38</v>
      </c>
      <c r="J838" t="s">
        <v>167</v>
      </c>
      <c r="K838" s="6">
        <v>53669.18</v>
      </c>
      <c r="L838">
        <f>MONTH(tblSales3[[#This Row],[Date]])</f>
        <v>9</v>
      </c>
    </row>
    <row r="839" spans="7:12" x14ac:dyDescent="0.25">
      <c r="G839">
        <v>10832</v>
      </c>
      <c r="H839" s="2">
        <v>42050.49763888889</v>
      </c>
      <c r="I839" t="s">
        <v>13</v>
      </c>
      <c r="J839" t="s">
        <v>151</v>
      </c>
      <c r="K839" s="6">
        <v>88309.119999999995</v>
      </c>
      <c r="L839">
        <f>MONTH(tblSales3[[#This Row],[Date]])</f>
        <v>2</v>
      </c>
    </row>
    <row r="840" spans="7:12" x14ac:dyDescent="0.25">
      <c r="G840">
        <v>10833</v>
      </c>
      <c r="H840" s="2">
        <v>42051.249386574076</v>
      </c>
      <c r="I840" t="s">
        <v>11</v>
      </c>
      <c r="J840" t="s">
        <v>59</v>
      </c>
      <c r="K840" s="6">
        <v>49463.07</v>
      </c>
      <c r="L840">
        <f>MONTH(tblSales3[[#This Row],[Date]])</f>
        <v>2</v>
      </c>
    </row>
    <row r="841" spans="7:12" x14ac:dyDescent="0.25">
      <c r="G841">
        <v>10834</v>
      </c>
      <c r="H841" s="2">
        <v>42332.536817129629</v>
      </c>
      <c r="I841" t="s">
        <v>66</v>
      </c>
      <c r="J841" t="s">
        <v>316</v>
      </c>
      <c r="K841" s="6">
        <v>40393.25</v>
      </c>
      <c r="L841">
        <f>MONTH(tblSales3[[#This Row],[Date]])</f>
        <v>11</v>
      </c>
    </row>
    <row r="842" spans="7:12" x14ac:dyDescent="0.25">
      <c r="G842">
        <v>10835</v>
      </c>
      <c r="H842" s="2">
        <v>42084.03974537037</v>
      </c>
      <c r="I842" t="s">
        <v>15</v>
      </c>
      <c r="J842" t="s">
        <v>361</v>
      </c>
      <c r="K842" s="6">
        <v>13721.81</v>
      </c>
      <c r="L842">
        <f>MONTH(tblSales3[[#This Row],[Date]])</f>
        <v>3</v>
      </c>
    </row>
    <row r="843" spans="7:12" x14ac:dyDescent="0.25">
      <c r="G843">
        <v>10836</v>
      </c>
      <c r="H843" s="2">
        <v>42332.444837962961</v>
      </c>
      <c r="I843" t="s">
        <v>26</v>
      </c>
      <c r="J843" t="s">
        <v>322</v>
      </c>
      <c r="K843" s="6">
        <v>27616.42</v>
      </c>
      <c r="L843">
        <f>MONTH(tblSales3[[#This Row],[Date]])</f>
        <v>11</v>
      </c>
    </row>
    <row r="844" spans="7:12" x14ac:dyDescent="0.25">
      <c r="G844">
        <v>10837</v>
      </c>
      <c r="H844" s="2">
        <v>42227.05096064815</v>
      </c>
      <c r="I844" t="s">
        <v>35</v>
      </c>
      <c r="J844" t="s">
        <v>130</v>
      </c>
      <c r="K844" s="6">
        <v>55714.89</v>
      </c>
      <c r="L844">
        <f>MONTH(tblSales3[[#This Row],[Date]])</f>
        <v>8</v>
      </c>
    </row>
    <row r="845" spans="7:12" x14ac:dyDescent="0.25">
      <c r="G845">
        <v>10838</v>
      </c>
      <c r="H845" s="2">
        <v>42056.70648148148</v>
      </c>
      <c r="I845" t="s">
        <v>20</v>
      </c>
      <c r="J845" t="s">
        <v>341</v>
      </c>
      <c r="K845" s="6">
        <v>28585.4</v>
      </c>
      <c r="L845">
        <f>MONTH(tblSales3[[#This Row],[Date]])</f>
        <v>2</v>
      </c>
    </row>
    <row r="846" spans="7:12" x14ac:dyDescent="0.25">
      <c r="G846">
        <v>10839</v>
      </c>
      <c r="H846" s="2">
        <v>42329.207175925927</v>
      </c>
      <c r="I846" t="s">
        <v>13</v>
      </c>
      <c r="J846" t="s">
        <v>279</v>
      </c>
      <c r="K846" s="6">
        <v>68107.679999999993</v>
      </c>
      <c r="L846">
        <f>MONTH(tblSales3[[#This Row],[Date]])</f>
        <v>11</v>
      </c>
    </row>
    <row r="847" spans="7:12" x14ac:dyDescent="0.25">
      <c r="G847">
        <v>10840</v>
      </c>
      <c r="H847" s="2">
        <v>42062.065358796295</v>
      </c>
      <c r="I847" t="s">
        <v>5</v>
      </c>
      <c r="J847" t="s">
        <v>326</v>
      </c>
      <c r="K847" s="6">
        <v>17909.939999999999</v>
      </c>
      <c r="L847">
        <f>MONTH(tblSales3[[#This Row],[Date]])</f>
        <v>2</v>
      </c>
    </row>
    <row r="848" spans="7:12" x14ac:dyDescent="0.25">
      <c r="G848">
        <v>10841</v>
      </c>
      <c r="H848" s="2">
        <v>42233.244097222225</v>
      </c>
      <c r="I848" t="s">
        <v>17</v>
      </c>
      <c r="J848" t="s">
        <v>225</v>
      </c>
      <c r="K848" s="6">
        <v>91404.85</v>
      </c>
      <c r="L848">
        <f>MONTH(tblSales3[[#This Row],[Date]])</f>
        <v>8</v>
      </c>
    </row>
    <row r="849" spans="7:12" x14ac:dyDescent="0.25">
      <c r="G849">
        <v>10842</v>
      </c>
      <c r="H849" s="2">
        <v>42175.694363425922</v>
      </c>
      <c r="I849" t="s">
        <v>40</v>
      </c>
      <c r="J849" t="s">
        <v>197</v>
      </c>
      <c r="K849" s="6">
        <v>76984.240000000005</v>
      </c>
      <c r="L849">
        <f>MONTH(tblSales3[[#This Row],[Date]])</f>
        <v>6</v>
      </c>
    </row>
    <row r="850" spans="7:12" x14ac:dyDescent="0.25">
      <c r="G850">
        <v>10843</v>
      </c>
      <c r="H850" s="2">
        <v>42310.570868055554</v>
      </c>
      <c r="I850" t="s">
        <v>17</v>
      </c>
      <c r="J850" t="s">
        <v>169</v>
      </c>
      <c r="K850" s="6">
        <v>68425.009999999995</v>
      </c>
      <c r="L850">
        <f>MONTH(tblSales3[[#This Row],[Date]])</f>
        <v>11</v>
      </c>
    </row>
    <row r="851" spans="7:12" x14ac:dyDescent="0.25">
      <c r="G851">
        <v>10844</v>
      </c>
      <c r="H851" s="2">
        <v>42119.137037037035</v>
      </c>
      <c r="I851" t="s">
        <v>66</v>
      </c>
      <c r="J851" t="s">
        <v>209</v>
      </c>
      <c r="K851" s="6">
        <v>61380.800000000003</v>
      </c>
      <c r="L851">
        <f>MONTH(tblSales3[[#This Row],[Date]])</f>
        <v>4</v>
      </c>
    </row>
    <row r="852" spans="7:12" x14ac:dyDescent="0.25">
      <c r="G852">
        <v>10845</v>
      </c>
      <c r="H852" s="2">
        <v>42284.54546296296</v>
      </c>
      <c r="I852" t="s">
        <v>9</v>
      </c>
      <c r="J852" t="s">
        <v>73</v>
      </c>
      <c r="K852" s="6">
        <v>69022.399999999994</v>
      </c>
      <c r="L852">
        <f>MONTH(tblSales3[[#This Row],[Date]])</f>
        <v>10</v>
      </c>
    </row>
    <row r="853" spans="7:12" x14ac:dyDescent="0.25">
      <c r="G853">
        <v>10846</v>
      </c>
      <c r="H853" s="2">
        <v>42257.058599537035</v>
      </c>
      <c r="I853" t="s">
        <v>35</v>
      </c>
      <c r="J853" t="s">
        <v>305</v>
      </c>
      <c r="K853" s="6">
        <v>23319.51</v>
      </c>
      <c r="L853">
        <f>MONTH(tblSales3[[#This Row],[Date]])</f>
        <v>9</v>
      </c>
    </row>
    <row r="854" spans="7:12" x14ac:dyDescent="0.25">
      <c r="G854">
        <v>10847</v>
      </c>
      <c r="H854" s="2">
        <v>42279.297627314816</v>
      </c>
      <c r="I854" t="s">
        <v>13</v>
      </c>
      <c r="J854" t="s">
        <v>50</v>
      </c>
      <c r="K854" s="6">
        <v>22803.79</v>
      </c>
      <c r="L854">
        <f>MONTH(tblSales3[[#This Row],[Date]])</f>
        <v>10</v>
      </c>
    </row>
    <row r="855" spans="7:12" x14ac:dyDescent="0.25">
      <c r="G855">
        <v>10848</v>
      </c>
      <c r="H855" s="2">
        <v>42363.193703703706</v>
      </c>
      <c r="I855" t="s">
        <v>13</v>
      </c>
      <c r="J855" t="s">
        <v>250</v>
      </c>
      <c r="K855" s="6">
        <v>18076.330000000002</v>
      </c>
      <c r="L855">
        <f>MONTH(tblSales3[[#This Row],[Date]])</f>
        <v>12</v>
      </c>
    </row>
    <row r="856" spans="7:12" x14ac:dyDescent="0.25">
      <c r="G856">
        <v>10849</v>
      </c>
      <c r="H856" s="2">
        <v>42257.544270833336</v>
      </c>
      <c r="I856" t="s">
        <v>23</v>
      </c>
      <c r="J856" t="s">
        <v>362</v>
      </c>
      <c r="K856" s="6">
        <v>84704.07</v>
      </c>
      <c r="L856">
        <f>MONTH(tblSales3[[#This Row],[Date]])</f>
        <v>9</v>
      </c>
    </row>
    <row r="857" spans="7:12" x14ac:dyDescent="0.25">
      <c r="G857">
        <v>10850</v>
      </c>
      <c r="H857" s="2">
        <v>42106.660196759258</v>
      </c>
      <c r="I857" t="s">
        <v>15</v>
      </c>
      <c r="J857" t="s">
        <v>350</v>
      </c>
      <c r="K857" s="6">
        <v>59556.639999999999</v>
      </c>
      <c r="L857">
        <f>MONTH(tblSales3[[#This Row],[Date]])</f>
        <v>4</v>
      </c>
    </row>
    <row r="858" spans="7:12" x14ac:dyDescent="0.25">
      <c r="G858">
        <v>10851</v>
      </c>
      <c r="H858" s="2">
        <v>42359.724386574075</v>
      </c>
      <c r="I858" t="s">
        <v>29</v>
      </c>
      <c r="J858" t="s">
        <v>105</v>
      </c>
      <c r="K858" s="6">
        <v>97076.19</v>
      </c>
      <c r="L858">
        <f>MONTH(tblSales3[[#This Row],[Date]])</f>
        <v>12</v>
      </c>
    </row>
    <row r="859" spans="7:12" x14ac:dyDescent="0.25">
      <c r="G859">
        <v>10852</v>
      </c>
      <c r="H859" s="2">
        <v>42363.302291666667</v>
      </c>
      <c r="I859" t="s">
        <v>20</v>
      </c>
      <c r="J859" t="s">
        <v>277</v>
      </c>
      <c r="K859" s="6">
        <v>7222.04</v>
      </c>
      <c r="L859">
        <f>MONTH(tblSales3[[#This Row],[Date]])</f>
        <v>12</v>
      </c>
    </row>
    <row r="860" spans="7:12" x14ac:dyDescent="0.25">
      <c r="G860">
        <v>10853</v>
      </c>
      <c r="H860" s="2">
        <v>42072.415636574071</v>
      </c>
      <c r="I860" t="s">
        <v>17</v>
      </c>
      <c r="J860" t="s">
        <v>224</v>
      </c>
      <c r="K860" s="6">
        <v>84445.57</v>
      </c>
      <c r="L860">
        <f>MONTH(tblSales3[[#This Row],[Date]])</f>
        <v>3</v>
      </c>
    </row>
    <row r="861" spans="7:12" x14ac:dyDescent="0.25">
      <c r="G861">
        <v>10854</v>
      </c>
      <c r="H861" s="2">
        <v>42153.420266203706</v>
      </c>
      <c r="I861" t="s">
        <v>45</v>
      </c>
      <c r="J861" t="s">
        <v>62</v>
      </c>
      <c r="K861" s="6">
        <v>25486.15</v>
      </c>
      <c r="L861">
        <f>MONTH(tblSales3[[#This Row],[Date]])</f>
        <v>5</v>
      </c>
    </row>
    <row r="862" spans="7:12" x14ac:dyDescent="0.25">
      <c r="G862">
        <v>10855</v>
      </c>
      <c r="H862" s="2">
        <v>42028.383067129631</v>
      </c>
      <c r="I862" t="s">
        <v>17</v>
      </c>
      <c r="J862" t="s">
        <v>259</v>
      </c>
      <c r="K862" s="6">
        <v>13713.14</v>
      </c>
      <c r="L862">
        <f>MONTH(tblSales3[[#This Row],[Date]])</f>
        <v>1</v>
      </c>
    </row>
    <row r="863" spans="7:12" x14ac:dyDescent="0.25">
      <c r="G863">
        <v>10856</v>
      </c>
      <c r="H863" s="2">
        <v>42148.248611111114</v>
      </c>
      <c r="I863" t="s">
        <v>52</v>
      </c>
      <c r="J863" t="s">
        <v>296</v>
      </c>
      <c r="K863" s="6">
        <v>16988.32</v>
      </c>
      <c r="L863">
        <f>MONTH(tblSales3[[#This Row],[Date]])</f>
        <v>5</v>
      </c>
    </row>
    <row r="864" spans="7:12" x14ac:dyDescent="0.25">
      <c r="G864">
        <v>10857</v>
      </c>
      <c r="H864" s="2">
        <v>42112.282777777778</v>
      </c>
      <c r="I864" t="s">
        <v>52</v>
      </c>
      <c r="J864" t="s">
        <v>180</v>
      </c>
      <c r="K864" s="6">
        <v>9348.16</v>
      </c>
      <c r="L864">
        <f>MONTH(tblSales3[[#This Row],[Date]])</f>
        <v>4</v>
      </c>
    </row>
    <row r="865" spans="7:12" x14ac:dyDescent="0.25">
      <c r="G865">
        <v>10858</v>
      </c>
      <c r="H865" s="2">
        <v>42152.148032407407</v>
      </c>
      <c r="I865" t="s">
        <v>61</v>
      </c>
      <c r="J865" t="s">
        <v>136</v>
      </c>
      <c r="K865" s="6">
        <v>48512.12</v>
      </c>
      <c r="L865">
        <f>MONTH(tblSales3[[#This Row],[Date]])</f>
        <v>5</v>
      </c>
    </row>
    <row r="866" spans="7:12" x14ac:dyDescent="0.25">
      <c r="G866">
        <v>10859</v>
      </c>
      <c r="H866" s="2">
        <v>42125.043414351851</v>
      </c>
      <c r="I866" t="s">
        <v>5</v>
      </c>
      <c r="J866" t="s">
        <v>121</v>
      </c>
      <c r="K866" s="6">
        <v>94796.29</v>
      </c>
      <c r="L866">
        <f>MONTH(tblSales3[[#This Row],[Date]])</f>
        <v>5</v>
      </c>
    </row>
    <row r="867" spans="7:12" x14ac:dyDescent="0.25">
      <c r="G867">
        <v>10860</v>
      </c>
      <c r="H867" s="2">
        <v>42193.712164351855</v>
      </c>
      <c r="I867" t="s">
        <v>17</v>
      </c>
      <c r="J867" t="s">
        <v>249</v>
      </c>
      <c r="K867" s="6">
        <v>72127.649999999994</v>
      </c>
      <c r="L867">
        <f>MONTH(tblSales3[[#This Row],[Date]])</f>
        <v>7</v>
      </c>
    </row>
    <row r="868" spans="7:12" x14ac:dyDescent="0.25">
      <c r="G868">
        <v>10861</v>
      </c>
      <c r="H868" s="2">
        <v>42350.552627314813</v>
      </c>
      <c r="I868" t="s">
        <v>29</v>
      </c>
      <c r="J868" t="s">
        <v>68</v>
      </c>
      <c r="K868" s="6">
        <v>35329.629999999997</v>
      </c>
      <c r="L868">
        <f>MONTH(tblSales3[[#This Row],[Date]])</f>
        <v>12</v>
      </c>
    </row>
    <row r="869" spans="7:12" x14ac:dyDescent="0.25">
      <c r="G869">
        <v>10862</v>
      </c>
      <c r="H869" s="2">
        <v>42286.071342592593</v>
      </c>
      <c r="I869" t="s">
        <v>5</v>
      </c>
      <c r="J869" t="s">
        <v>130</v>
      </c>
      <c r="K869" s="6">
        <v>1113.28</v>
      </c>
      <c r="L869">
        <f>MONTH(tblSales3[[#This Row],[Date]])</f>
        <v>10</v>
      </c>
    </row>
    <row r="870" spans="7:12" x14ac:dyDescent="0.25">
      <c r="G870">
        <v>10863</v>
      </c>
      <c r="H870" s="2">
        <v>42201.211053240739</v>
      </c>
      <c r="I870" t="s">
        <v>52</v>
      </c>
      <c r="J870" t="s">
        <v>166</v>
      </c>
      <c r="K870" s="6">
        <v>64170.9</v>
      </c>
      <c r="L870">
        <f>MONTH(tblSales3[[#This Row],[Date]])</f>
        <v>7</v>
      </c>
    </row>
    <row r="871" spans="7:12" x14ac:dyDescent="0.25">
      <c r="G871">
        <v>10864</v>
      </c>
      <c r="H871" s="2">
        <v>42143.635879629626</v>
      </c>
      <c r="I871" t="s">
        <v>23</v>
      </c>
      <c r="J871" t="s">
        <v>155</v>
      </c>
      <c r="K871" s="6">
        <v>49826.67</v>
      </c>
      <c r="L871">
        <f>MONTH(tblSales3[[#This Row],[Date]])</f>
        <v>5</v>
      </c>
    </row>
    <row r="872" spans="7:12" x14ac:dyDescent="0.25">
      <c r="G872">
        <v>10865</v>
      </c>
      <c r="H872" s="2">
        <v>42183.118333333332</v>
      </c>
      <c r="I872" t="s">
        <v>66</v>
      </c>
      <c r="J872" t="s">
        <v>47</v>
      </c>
      <c r="K872" s="6">
        <v>72940.55</v>
      </c>
      <c r="L872">
        <f>MONTH(tblSales3[[#This Row],[Date]])</f>
        <v>6</v>
      </c>
    </row>
    <row r="873" spans="7:12" x14ac:dyDescent="0.25">
      <c r="G873">
        <v>10866</v>
      </c>
      <c r="H873" s="2">
        <v>42326.587523148148</v>
      </c>
      <c r="I873" t="s">
        <v>26</v>
      </c>
      <c r="J873" t="s">
        <v>363</v>
      </c>
      <c r="K873" s="6">
        <v>81961.460000000006</v>
      </c>
      <c r="L873">
        <f>MONTH(tblSales3[[#This Row],[Date]])</f>
        <v>11</v>
      </c>
    </row>
    <row r="874" spans="7:12" x14ac:dyDescent="0.25">
      <c r="G874">
        <v>10867</v>
      </c>
      <c r="H874" s="2">
        <v>42106.549293981479</v>
      </c>
      <c r="I874" t="s">
        <v>38</v>
      </c>
      <c r="J874" t="s">
        <v>189</v>
      </c>
      <c r="K874" s="6">
        <v>23818.51</v>
      </c>
      <c r="L874">
        <f>MONTH(tblSales3[[#This Row],[Date]])</f>
        <v>4</v>
      </c>
    </row>
    <row r="875" spans="7:12" x14ac:dyDescent="0.25">
      <c r="G875">
        <v>10868</v>
      </c>
      <c r="H875" s="2">
        <v>42155.1721875</v>
      </c>
      <c r="I875" t="s">
        <v>52</v>
      </c>
      <c r="J875" t="s">
        <v>216</v>
      </c>
      <c r="K875" s="6">
        <v>70273.27</v>
      </c>
      <c r="L875">
        <f>MONTH(tblSales3[[#This Row],[Date]])</f>
        <v>5</v>
      </c>
    </row>
    <row r="876" spans="7:12" x14ac:dyDescent="0.25">
      <c r="G876">
        <v>10869</v>
      </c>
      <c r="H876" s="2">
        <v>42136.90247685185</v>
      </c>
      <c r="I876" t="s">
        <v>52</v>
      </c>
      <c r="J876" t="s">
        <v>25</v>
      </c>
      <c r="K876" s="6">
        <v>48276.3</v>
      </c>
      <c r="L876">
        <f>MONTH(tblSales3[[#This Row],[Date]])</f>
        <v>5</v>
      </c>
    </row>
    <row r="877" spans="7:12" x14ac:dyDescent="0.25">
      <c r="G877">
        <v>10870</v>
      </c>
      <c r="H877" s="2">
        <v>42205.568148148152</v>
      </c>
      <c r="I877" t="s">
        <v>7</v>
      </c>
      <c r="J877" t="s">
        <v>122</v>
      </c>
      <c r="K877" s="6">
        <v>19116.63</v>
      </c>
      <c r="L877">
        <f>MONTH(tblSales3[[#This Row],[Date]])</f>
        <v>7</v>
      </c>
    </row>
    <row r="878" spans="7:12" x14ac:dyDescent="0.25">
      <c r="G878">
        <v>10871</v>
      </c>
      <c r="H878" s="2">
        <v>42063.542534722219</v>
      </c>
      <c r="I878" t="s">
        <v>35</v>
      </c>
      <c r="J878" t="s">
        <v>331</v>
      </c>
      <c r="K878" s="6">
        <v>2802.06</v>
      </c>
      <c r="L878">
        <f>MONTH(tblSales3[[#This Row],[Date]])</f>
        <v>2</v>
      </c>
    </row>
    <row r="879" spans="7:12" x14ac:dyDescent="0.25">
      <c r="G879">
        <v>10872</v>
      </c>
      <c r="H879" s="2">
        <v>42110.389907407407</v>
      </c>
      <c r="I879" t="s">
        <v>23</v>
      </c>
      <c r="J879" t="s">
        <v>141</v>
      </c>
      <c r="K879" s="6">
        <v>90947.88</v>
      </c>
      <c r="L879">
        <f>MONTH(tblSales3[[#This Row],[Date]])</f>
        <v>4</v>
      </c>
    </row>
    <row r="880" spans="7:12" x14ac:dyDescent="0.25">
      <c r="G880">
        <v>10873</v>
      </c>
      <c r="H880" s="2">
        <v>42319.835532407407</v>
      </c>
      <c r="I880" t="s">
        <v>23</v>
      </c>
      <c r="J880" t="s">
        <v>216</v>
      </c>
      <c r="K880" s="6">
        <v>44417.279999999999</v>
      </c>
      <c r="L880">
        <f>MONTH(tblSales3[[#This Row],[Date]])</f>
        <v>11</v>
      </c>
    </row>
    <row r="881" spans="7:12" x14ac:dyDescent="0.25">
      <c r="G881">
        <v>10874</v>
      </c>
      <c r="H881" s="2">
        <v>42228.816365740742</v>
      </c>
      <c r="I881" t="s">
        <v>11</v>
      </c>
      <c r="J881" t="s">
        <v>193</v>
      </c>
      <c r="K881" s="6">
        <v>78516.39</v>
      </c>
      <c r="L881">
        <f>MONTH(tblSales3[[#This Row],[Date]])</f>
        <v>8</v>
      </c>
    </row>
    <row r="882" spans="7:12" x14ac:dyDescent="0.25">
      <c r="G882">
        <v>10875</v>
      </c>
      <c r="H882" s="2">
        <v>42014.298703703702</v>
      </c>
      <c r="I882" t="s">
        <v>29</v>
      </c>
      <c r="J882" t="s">
        <v>157</v>
      </c>
      <c r="K882" s="6">
        <v>11375.94</v>
      </c>
      <c r="L882">
        <f>MONTH(tblSales3[[#This Row],[Date]])</f>
        <v>1</v>
      </c>
    </row>
    <row r="883" spans="7:12" x14ac:dyDescent="0.25">
      <c r="G883">
        <v>10876</v>
      </c>
      <c r="H883" s="2">
        <v>42081.444513888891</v>
      </c>
      <c r="I883" t="s">
        <v>13</v>
      </c>
      <c r="J883" t="s">
        <v>214</v>
      </c>
      <c r="K883" s="6">
        <v>70872.460000000006</v>
      </c>
      <c r="L883">
        <f>MONTH(tblSales3[[#This Row],[Date]])</f>
        <v>3</v>
      </c>
    </row>
    <row r="884" spans="7:12" x14ac:dyDescent="0.25">
      <c r="G884">
        <v>10877</v>
      </c>
      <c r="H884" s="2">
        <v>42208.917083333334</v>
      </c>
      <c r="I884" t="s">
        <v>35</v>
      </c>
      <c r="J884" t="s">
        <v>18</v>
      </c>
      <c r="K884" s="6">
        <v>46706.13</v>
      </c>
      <c r="L884">
        <f>MONTH(tblSales3[[#This Row],[Date]])</f>
        <v>7</v>
      </c>
    </row>
    <row r="885" spans="7:12" x14ac:dyDescent="0.25">
      <c r="G885">
        <v>10878</v>
      </c>
      <c r="H885" s="2">
        <v>42115.323055555556</v>
      </c>
      <c r="I885" t="s">
        <v>13</v>
      </c>
      <c r="J885" t="s">
        <v>279</v>
      </c>
      <c r="K885" s="6">
        <v>62417.23</v>
      </c>
      <c r="L885">
        <f>MONTH(tblSales3[[#This Row],[Date]])</f>
        <v>4</v>
      </c>
    </row>
    <row r="886" spans="7:12" x14ac:dyDescent="0.25">
      <c r="G886">
        <v>10879</v>
      </c>
      <c r="H886" s="2">
        <v>42284.23778935185</v>
      </c>
      <c r="I886" t="s">
        <v>15</v>
      </c>
      <c r="J886" t="s">
        <v>228</v>
      </c>
      <c r="K886" s="6">
        <v>78314.36</v>
      </c>
      <c r="L886">
        <f>MONTH(tblSales3[[#This Row],[Date]])</f>
        <v>10</v>
      </c>
    </row>
    <row r="887" spans="7:12" x14ac:dyDescent="0.25">
      <c r="G887">
        <v>10880</v>
      </c>
      <c r="H887" s="2">
        <v>42026.418090277781</v>
      </c>
      <c r="I887" t="s">
        <v>29</v>
      </c>
      <c r="J887" t="s">
        <v>200</v>
      </c>
      <c r="K887" s="6">
        <v>45412.76</v>
      </c>
      <c r="L887">
        <f>MONTH(tblSales3[[#This Row],[Date]])</f>
        <v>1</v>
      </c>
    </row>
    <row r="888" spans="7:12" x14ac:dyDescent="0.25">
      <c r="G888">
        <v>10881</v>
      </c>
      <c r="H888" s="2">
        <v>42224.689108796294</v>
      </c>
      <c r="I888" t="s">
        <v>40</v>
      </c>
      <c r="J888" t="s">
        <v>197</v>
      </c>
      <c r="K888" s="6">
        <v>16807.490000000002</v>
      </c>
      <c r="L888">
        <f>MONTH(tblSales3[[#This Row],[Date]])</f>
        <v>8</v>
      </c>
    </row>
    <row r="889" spans="7:12" x14ac:dyDescent="0.25">
      <c r="G889">
        <v>10882</v>
      </c>
      <c r="H889" s="2">
        <v>42010.285810185182</v>
      </c>
      <c r="I889" t="s">
        <v>35</v>
      </c>
      <c r="J889" t="s">
        <v>31</v>
      </c>
      <c r="K889" s="6">
        <v>86254.68</v>
      </c>
      <c r="L889">
        <f>MONTH(tblSales3[[#This Row],[Date]])</f>
        <v>1</v>
      </c>
    </row>
    <row r="890" spans="7:12" x14ac:dyDescent="0.25">
      <c r="G890">
        <v>10883</v>
      </c>
      <c r="H890" s="2">
        <v>42247.249652777777</v>
      </c>
      <c r="I890" t="s">
        <v>40</v>
      </c>
      <c r="J890" t="s">
        <v>99</v>
      </c>
      <c r="K890" s="6">
        <v>85105.73</v>
      </c>
      <c r="L890">
        <f>MONTH(tblSales3[[#This Row],[Date]])</f>
        <v>8</v>
      </c>
    </row>
    <row r="891" spans="7:12" x14ac:dyDescent="0.25">
      <c r="G891">
        <v>10884</v>
      </c>
      <c r="H891" s="2">
        <v>42300.786446759259</v>
      </c>
      <c r="I891" t="s">
        <v>23</v>
      </c>
      <c r="J891" t="s">
        <v>181</v>
      </c>
      <c r="K891" s="6">
        <v>31428.66</v>
      </c>
      <c r="L891">
        <f>MONTH(tblSales3[[#This Row],[Date]])</f>
        <v>10</v>
      </c>
    </row>
    <row r="892" spans="7:12" x14ac:dyDescent="0.25">
      <c r="G892">
        <v>10885</v>
      </c>
      <c r="H892" s="2">
        <v>42336.121504629627</v>
      </c>
      <c r="I892" t="s">
        <v>15</v>
      </c>
      <c r="J892" t="s">
        <v>113</v>
      </c>
      <c r="K892" s="6">
        <v>42072.38</v>
      </c>
      <c r="L892">
        <f>MONTH(tblSales3[[#This Row],[Date]])</f>
        <v>11</v>
      </c>
    </row>
    <row r="893" spans="7:12" x14ac:dyDescent="0.25">
      <c r="G893">
        <v>10886</v>
      </c>
      <c r="H893" s="2">
        <v>42175.040960648148</v>
      </c>
      <c r="I893" t="s">
        <v>17</v>
      </c>
      <c r="J893" t="s">
        <v>253</v>
      </c>
      <c r="K893" s="6">
        <v>56161.74</v>
      </c>
      <c r="L893">
        <f>MONTH(tblSales3[[#This Row],[Date]])</f>
        <v>6</v>
      </c>
    </row>
    <row r="894" spans="7:12" x14ac:dyDescent="0.25">
      <c r="G894">
        <v>10887</v>
      </c>
      <c r="H894" s="2">
        <v>42222.952453703707</v>
      </c>
      <c r="I894" t="s">
        <v>66</v>
      </c>
      <c r="J894" t="s">
        <v>364</v>
      </c>
      <c r="K894" s="6">
        <v>15815.16</v>
      </c>
      <c r="L894">
        <f>MONTH(tblSales3[[#This Row],[Date]])</f>
        <v>8</v>
      </c>
    </row>
    <row r="895" spans="7:12" x14ac:dyDescent="0.25">
      <c r="G895">
        <v>10888</v>
      </c>
      <c r="H895" s="2">
        <v>42322.968958333331</v>
      </c>
      <c r="I895" t="s">
        <v>52</v>
      </c>
      <c r="J895" t="s">
        <v>222</v>
      </c>
      <c r="K895" s="6">
        <v>50694.22</v>
      </c>
      <c r="L895">
        <f>MONTH(tblSales3[[#This Row],[Date]])</f>
        <v>11</v>
      </c>
    </row>
    <row r="896" spans="7:12" x14ac:dyDescent="0.25">
      <c r="G896">
        <v>10889</v>
      </c>
      <c r="H896" s="2">
        <v>42048.295115740744</v>
      </c>
      <c r="I896" t="s">
        <v>7</v>
      </c>
      <c r="J896" t="s">
        <v>206</v>
      </c>
      <c r="K896" s="6">
        <v>38288.949999999997</v>
      </c>
      <c r="L896">
        <f>MONTH(tblSales3[[#This Row],[Date]])</f>
        <v>2</v>
      </c>
    </row>
    <row r="897" spans="7:12" x14ac:dyDescent="0.25">
      <c r="G897">
        <v>10890</v>
      </c>
      <c r="H897" s="2">
        <v>42006.052268518521</v>
      </c>
      <c r="I897" t="s">
        <v>35</v>
      </c>
      <c r="J897" t="s">
        <v>229</v>
      </c>
      <c r="K897" s="6">
        <v>87767.42</v>
      </c>
      <c r="L897">
        <f>MONTH(tblSales3[[#This Row],[Date]])</f>
        <v>1</v>
      </c>
    </row>
    <row r="898" spans="7:12" x14ac:dyDescent="0.25">
      <c r="G898">
        <v>10891</v>
      </c>
      <c r="H898" s="2">
        <v>42161.587881944448</v>
      </c>
      <c r="I898" t="s">
        <v>13</v>
      </c>
      <c r="J898" t="s">
        <v>239</v>
      </c>
      <c r="K898" s="6">
        <v>74328.81</v>
      </c>
      <c r="L898">
        <f>MONTH(tblSales3[[#This Row],[Date]])</f>
        <v>6</v>
      </c>
    </row>
    <row r="899" spans="7:12" x14ac:dyDescent="0.25">
      <c r="G899">
        <v>10892</v>
      </c>
      <c r="H899" s="2">
        <v>42327.522013888891</v>
      </c>
      <c r="I899" t="s">
        <v>20</v>
      </c>
      <c r="J899" t="s">
        <v>37</v>
      </c>
      <c r="K899" s="6">
        <v>40119.56</v>
      </c>
      <c r="L899">
        <f>MONTH(tblSales3[[#This Row],[Date]])</f>
        <v>11</v>
      </c>
    </row>
    <row r="900" spans="7:12" x14ac:dyDescent="0.25">
      <c r="G900">
        <v>10893</v>
      </c>
      <c r="H900" s="2">
        <v>42302.019490740742</v>
      </c>
      <c r="I900" t="s">
        <v>9</v>
      </c>
      <c r="J900" t="s">
        <v>194</v>
      </c>
      <c r="K900" s="6">
        <v>87566.77</v>
      </c>
      <c r="L900">
        <f>MONTH(tblSales3[[#This Row],[Date]])</f>
        <v>10</v>
      </c>
    </row>
    <row r="901" spans="7:12" x14ac:dyDescent="0.25">
      <c r="G901">
        <v>10894</v>
      </c>
      <c r="H901" s="2">
        <v>42117.391805555555</v>
      </c>
      <c r="I901" t="s">
        <v>11</v>
      </c>
      <c r="J901" t="s">
        <v>36</v>
      </c>
      <c r="K901" s="6">
        <v>12076.88</v>
      </c>
      <c r="L901">
        <f>MONTH(tblSales3[[#This Row],[Date]])</f>
        <v>4</v>
      </c>
    </row>
    <row r="902" spans="7:12" x14ac:dyDescent="0.25">
      <c r="G902">
        <v>10895</v>
      </c>
      <c r="H902" s="2">
        <v>42114.103530092594</v>
      </c>
      <c r="I902" t="s">
        <v>40</v>
      </c>
      <c r="J902" t="s">
        <v>121</v>
      </c>
      <c r="K902" s="6">
        <v>9713.09</v>
      </c>
      <c r="L902">
        <f>MONTH(tblSales3[[#This Row],[Date]])</f>
        <v>4</v>
      </c>
    </row>
    <row r="903" spans="7:12" x14ac:dyDescent="0.25">
      <c r="G903">
        <v>10896</v>
      </c>
      <c r="H903" s="2">
        <v>42111.5940162037</v>
      </c>
      <c r="I903" t="s">
        <v>20</v>
      </c>
      <c r="J903" t="s">
        <v>365</v>
      </c>
      <c r="K903" s="6">
        <v>1314.79</v>
      </c>
      <c r="L903">
        <f>MONTH(tblSales3[[#This Row],[Date]])</f>
        <v>4</v>
      </c>
    </row>
    <row r="904" spans="7:12" x14ac:dyDescent="0.25">
      <c r="G904">
        <v>10897</v>
      </c>
      <c r="H904" s="2">
        <v>42207.512013888889</v>
      </c>
      <c r="I904" t="s">
        <v>61</v>
      </c>
      <c r="J904" t="s">
        <v>153</v>
      </c>
      <c r="K904" s="6">
        <v>60449.71</v>
      </c>
      <c r="L904">
        <f>MONTH(tblSales3[[#This Row],[Date]])</f>
        <v>7</v>
      </c>
    </row>
    <row r="905" spans="7:12" x14ac:dyDescent="0.25">
      <c r="G905">
        <v>10898</v>
      </c>
      <c r="H905" s="2">
        <v>42020.428263888891</v>
      </c>
      <c r="I905" t="s">
        <v>52</v>
      </c>
      <c r="J905" t="s">
        <v>363</v>
      </c>
      <c r="K905" s="6">
        <v>46465.56</v>
      </c>
      <c r="L905">
        <f>MONTH(tblSales3[[#This Row],[Date]])</f>
        <v>1</v>
      </c>
    </row>
    <row r="906" spans="7:12" x14ac:dyDescent="0.25">
      <c r="G906">
        <v>10899</v>
      </c>
      <c r="H906" s="2">
        <v>42085.120358796295</v>
      </c>
      <c r="I906" t="s">
        <v>38</v>
      </c>
      <c r="J906" t="s">
        <v>182</v>
      </c>
      <c r="K906" s="6">
        <v>20367.669999999998</v>
      </c>
      <c r="L906">
        <f>MONTH(tblSales3[[#This Row],[Date]])</f>
        <v>3</v>
      </c>
    </row>
    <row r="907" spans="7:12" x14ac:dyDescent="0.25">
      <c r="G907">
        <v>10900</v>
      </c>
      <c r="H907" s="2">
        <v>42272.801365740743</v>
      </c>
      <c r="I907" t="s">
        <v>5</v>
      </c>
      <c r="J907" t="s">
        <v>68</v>
      </c>
      <c r="K907" s="6">
        <v>49439.99</v>
      </c>
      <c r="L907">
        <f>MONTH(tblSales3[[#This Row],[Date]])</f>
        <v>9</v>
      </c>
    </row>
    <row r="908" spans="7:12" x14ac:dyDescent="0.25">
      <c r="G908">
        <v>10901</v>
      </c>
      <c r="H908" s="2">
        <v>42051.22216435185</v>
      </c>
      <c r="I908" t="s">
        <v>40</v>
      </c>
      <c r="J908" t="s">
        <v>202</v>
      </c>
      <c r="K908" s="6">
        <v>29440.400000000001</v>
      </c>
      <c r="L908">
        <f>MONTH(tblSales3[[#This Row],[Date]])</f>
        <v>2</v>
      </c>
    </row>
    <row r="909" spans="7:12" x14ac:dyDescent="0.25">
      <c r="G909">
        <v>10902</v>
      </c>
      <c r="H909" s="2">
        <v>42090.809386574074</v>
      </c>
      <c r="I909" t="s">
        <v>61</v>
      </c>
      <c r="J909" t="s">
        <v>158</v>
      </c>
      <c r="K909" s="6">
        <v>90733.9</v>
      </c>
      <c r="L909">
        <f>MONTH(tblSales3[[#This Row],[Date]])</f>
        <v>3</v>
      </c>
    </row>
    <row r="910" spans="7:12" x14ac:dyDescent="0.25">
      <c r="G910">
        <v>10903</v>
      </c>
      <c r="H910" s="2">
        <v>42122.078043981484</v>
      </c>
      <c r="I910" t="s">
        <v>29</v>
      </c>
      <c r="J910" t="s">
        <v>91</v>
      </c>
      <c r="K910" s="6">
        <v>13103.28</v>
      </c>
      <c r="L910">
        <f>MONTH(tblSales3[[#This Row],[Date]])</f>
        <v>4</v>
      </c>
    </row>
    <row r="911" spans="7:12" x14ac:dyDescent="0.25">
      <c r="G911">
        <v>10904</v>
      </c>
      <c r="H911" s="2">
        <v>42126.303784722222</v>
      </c>
      <c r="I911" t="s">
        <v>38</v>
      </c>
      <c r="J911" t="s">
        <v>286</v>
      </c>
      <c r="K911" s="6">
        <v>62744.19</v>
      </c>
      <c r="L911">
        <f>MONTH(tblSales3[[#This Row],[Date]])</f>
        <v>5</v>
      </c>
    </row>
    <row r="912" spans="7:12" x14ac:dyDescent="0.25">
      <c r="G912">
        <v>10905</v>
      </c>
      <c r="H912" s="2">
        <v>42328.969074074077</v>
      </c>
      <c r="I912" t="s">
        <v>15</v>
      </c>
      <c r="J912" t="s">
        <v>294</v>
      </c>
      <c r="K912" s="6">
        <v>18241.02</v>
      </c>
      <c r="L912">
        <f>MONTH(tblSales3[[#This Row],[Date]])</f>
        <v>11</v>
      </c>
    </row>
    <row r="913" spans="7:12" x14ac:dyDescent="0.25">
      <c r="G913">
        <v>10906</v>
      </c>
      <c r="H913" s="2">
        <v>42259.747245370374</v>
      </c>
      <c r="I913" t="s">
        <v>40</v>
      </c>
      <c r="J913" t="s">
        <v>352</v>
      </c>
      <c r="K913" s="6">
        <v>56390.49</v>
      </c>
      <c r="L913">
        <f>MONTH(tblSales3[[#This Row],[Date]])</f>
        <v>9</v>
      </c>
    </row>
    <row r="914" spans="7:12" x14ac:dyDescent="0.25">
      <c r="G914">
        <v>10907</v>
      </c>
      <c r="H914" s="2">
        <v>42201.66510416667</v>
      </c>
      <c r="I914" t="s">
        <v>17</v>
      </c>
      <c r="J914" t="s">
        <v>290</v>
      </c>
      <c r="K914" s="6">
        <v>31057.89</v>
      </c>
      <c r="L914">
        <f>MONTH(tblSales3[[#This Row],[Date]])</f>
        <v>7</v>
      </c>
    </row>
    <row r="915" spans="7:12" x14ac:dyDescent="0.25">
      <c r="G915">
        <v>10908</v>
      </c>
      <c r="H915" s="2">
        <v>42058.736631944441</v>
      </c>
      <c r="I915" t="s">
        <v>52</v>
      </c>
      <c r="J915" t="s">
        <v>254</v>
      </c>
      <c r="K915" s="6">
        <v>43627.65</v>
      </c>
      <c r="L915">
        <f>MONTH(tblSales3[[#This Row],[Date]])</f>
        <v>2</v>
      </c>
    </row>
    <row r="916" spans="7:12" x14ac:dyDescent="0.25">
      <c r="G916">
        <v>10909</v>
      </c>
      <c r="H916" s="2">
        <v>42045.771874999999</v>
      </c>
      <c r="I916" t="s">
        <v>5</v>
      </c>
      <c r="J916" t="s">
        <v>69</v>
      </c>
      <c r="K916" s="6">
        <v>66940.67</v>
      </c>
      <c r="L916">
        <f>MONTH(tblSales3[[#This Row],[Date]])</f>
        <v>2</v>
      </c>
    </row>
    <row r="917" spans="7:12" x14ac:dyDescent="0.25">
      <c r="G917">
        <v>10910</v>
      </c>
      <c r="H917" s="2">
        <v>42027.001481481479</v>
      </c>
      <c r="I917" t="s">
        <v>20</v>
      </c>
      <c r="J917" t="s">
        <v>124</v>
      </c>
      <c r="K917" s="6">
        <v>70653.919999999998</v>
      </c>
      <c r="L917">
        <f>MONTH(tblSales3[[#This Row],[Date]])</f>
        <v>1</v>
      </c>
    </row>
    <row r="918" spans="7:12" x14ac:dyDescent="0.25">
      <c r="G918">
        <v>10911</v>
      </c>
      <c r="H918" s="2">
        <v>42314.607951388891</v>
      </c>
      <c r="I918" t="s">
        <v>23</v>
      </c>
      <c r="J918" t="s">
        <v>215</v>
      </c>
      <c r="K918" s="6">
        <v>19046.12</v>
      </c>
      <c r="L918">
        <f>MONTH(tblSales3[[#This Row],[Date]])</f>
        <v>11</v>
      </c>
    </row>
    <row r="919" spans="7:12" x14ac:dyDescent="0.25">
      <c r="G919">
        <v>10912</v>
      </c>
      <c r="H919" s="2">
        <v>42248.667708333334</v>
      </c>
      <c r="I919" t="s">
        <v>13</v>
      </c>
      <c r="J919" t="s">
        <v>33</v>
      </c>
      <c r="K919" s="6">
        <v>48333.82</v>
      </c>
      <c r="L919">
        <f>MONTH(tblSales3[[#This Row],[Date]])</f>
        <v>9</v>
      </c>
    </row>
    <row r="920" spans="7:12" x14ac:dyDescent="0.25">
      <c r="G920">
        <v>10913</v>
      </c>
      <c r="H920" s="2">
        <v>42275.489560185182</v>
      </c>
      <c r="I920" t="s">
        <v>9</v>
      </c>
      <c r="J920" t="s">
        <v>290</v>
      </c>
      <c r="K920" s="6">
        <v>98264.16</v>
      </c>
      <c r="L920">
        <f>MONTH(tblSales3[[#This Row],[Date]])</f>
        <v>9</v>
      </c>
    </row>
    <row r="921" spans="7:12" x14ac:dyDescent="0.25">
      <c r="G921">
        <v>10914</v>
      </c>
      <c r="H921" s="2">
        <v>42344.972870370373</v>
      </c>
      <c r="I921" t="s">
        <v>26</v>
      </c>
      <c r="J921" t="s">
        <v>362</v>
      </c>
      <c r="K921" s="6">
        <v>91741.46</v>
      </c>
      <c r="L921">
        <f>MONTH(tblSales3[[#This Row],[Date]])</f>
        <v>12</v>
      </c>
    </row>
    <row r="922" spans="7:12" x14ac:dyDescent="0.25">
      <c r="G922">
        <v>10915</v>
      </c>
      <c r="H922" s="2">
        <v>42085.05678240741</v>
      </c>
      <c r="I922" t="s">
        <v>40</v>
      </c>
      <c r="J922" t="s">
        <v>188</v>
      </c>
      <c r="K922" s="6">
        <v>74190.67</v>
      </c>
      <c r="L922">
        <f>MONTH(tblSales3[[#This Row],[Date]])</f>
        <v>3</v>
      </c>
    </row>
    <row r="923" spans="7:12" x14ac:dyDescent="0.25">
      <c r="G923">
        <v>10916</v>
      </c>
      <c r="H923" s="2">
        <v>42318.750057870369</v>
      </c>
      <c r="I923" t="s">
        <v>26</v>
      </c>
      <c r="J923" t="s">
        <v>10</v>
      </c>
      <c r="K923" s="6">
        <v>4982.1099999999997</v>
      </c>
      <c r="L923">
        <f>MONTH(tblSales3[[#This Row],[Date]])</f>
        <v>11</v>
      </c>
    </row>
    <row r="924" spans="7:12" x14ac:dyDescent="0.25">
      <c r="G924">
        <v>10917</v>
      </c>
      <c r="H924" s="2">
        <v>42059.25136574074</v>
      </c>
      <c r="I924" t="s">
        <v>52</v>
      </c>
      <c r="J924" t="s">
        <v>357</v>
      </c>
      <c r="K924" s="6">
        <v>85898.42</v>
      </c>
      <c r="L924">
        <f>MONTH(tblSales3[[#This Row],[Date]])</f>
        <v>2</v>
      </c>
    </row>
    <row r="925" spans="7:12" x14ac:dyDescent="0.25">
      <c r="G925">
        <v>10918</v>
      </c>
      <c r="H925" s="2">
        <v>42228.075416666667</v>
      </c>
      <c r="I925" t="s">
        <v>35</v>
      </c>
      <c r="J925" t="s">
        <v>25</v>
      </c>
      <c r="K925" s="6">
        <v>88059.39</v>
      </c>
      <c r="L925">
        <f>MONTH(tblSales3[[#This Row],[Date]])</f>
        <v>8</v>
      </c>
    </row>
    <row r="926" spans="7:12" x14ac:dyDescent="0.25">
      <c r="G926">
        <v>10919</v>
      </c>
      <c r="H926" s="2">
        <v>42059.733553240738</v>
      </c>
      <c r="I926" t="s">
        <v>35</v>
      </c>
      <c r="J926" t="s">
        <v>366</v>
      </c>
      <c r="K926" s="6">
        <v>68567.69</v>
      </c>
      <c r="L926">
        <f>MONTH(tblSales3[[#This Row],[Date]])</f>
        <v>2</v>
      </c>
    </row>
    <row r="927" spans="7:12" x14ac:dyDescent="0.25">
      <c r="G927">
        <v>10920</v>
      </c>
      <c r="H927" s="2">
        <v>42122.726863425924</v>
      </c>
      <c r="I927" t="s">
        <v>38</v>
      </c>
      <c r="J927" t="s">
        <v>367</v>
      </c>
      <c r="K927" s="6">
        <v>57405.63</v>
      </c>
      <c r="L927">
        <f>MONTH(tblSales3[[#This Row],[Date]])</f>
        <v>4</v>
      </c>
    </row>
    <row r="928" spans="7:12" x14ac:dyDescent="0.25">
      <c r="G928">
        <v>10921</v>
      </c>
      <c r="H928" s="2">
        <v>42172.931504629632</v>
      </c>
      <c r="I928" t="s">
        <v>38</v>
      </c>
      <c r="J928" t="s">
        <v>62</v>
      </c>
      <c r="K928" s="6">
        <v>91025.21</v>
      </c>
      <c r="L928">
        <f>MONTH(tblSales3[[#This Row],[Date]])</f>
        <v>6</v>
      </c>
    </row>
    <row r="929" spans="7:12" x14ac:dyDescent="0.25">
      <c r="G929">
        <v>10922</v>
      </c>
      <c r="H929" s="2">
        <v>42354.491006944445</v>
      </c>
      <c r="I929" t="s">
        <v>23</v>
      </c>
      <c r="J929" t="s">
        <v>351</v>
      </c>
      <c r="K929" s="6">
        <v>97980.58</v>
      </c>
      <c r="L929">
        <f>MONTH(tblSales3[[#This Row],[Date]])</f>
        <v>12</v>
      </c>
    </row>
    <row r="930" spans="7:12" x14ac:dyDescent="0.25">
      <c r="G930">
        <v>10923</v>
      </c>
      <c r="H930" s="2">
        <v>42202.122777777775</v>
      </c>
      <c r="I930" t="s">
        <v>5</v>
      </c>
      <c r="J930" t="s">
        <v>57</v>
      </c>
      <c r="K930" s="6">
        <v>34020.379999999997</v>
      </c>
      <c r="L930">
        <f>MONTH(tblSales3[[#This Row],[Date]])</f>
        <v>7</v>
      </c>
    </row>
    <row r="931" spans="7:12" x14ac:dyDescent="0.25">
      <c r="G931">
        <v>10924</v>
      </c>
      <c r="H931" s="2">
        <v>42105.721898148149</v>
      </c>
      <c r="I931" t="s">
        <v>35</v>
      </c>
      <c r="J931" t="s">
        <v>339</v>
      </c>
      <c r="K931" s="6">
        <v>77250.259999999995</v>
      </c>
      <c r="L931">
        <f>MONTH(tblSales3[[#This Row],[Date]])</f>
        <v>4</v>
      </c>
    </row>
    <row r="932" spans="7:12" x14ac:dyDescent="0.25">
      <c r="G932">
        <v>10925</v>
      </c>
      <c r="H932" s="2">
        <v>42127.819687499999</v>
      </c>
      <c r="I932" t="s">
        <v>17</v>
      </c>
      <c r="J932" t="s">
        <v>172</v>
      </c>
      <c r="K932" s="6">
        <v>41094.79</v>
      </c>
      <c r="L932">
        <f>MONTH(tblSales3[[#This Row],[Date]])</f>
        <v>5</v>
      </c>
    </row>
    <row r="933" spans="7:12" x14ac:dyDescent="0.25">
      <c r="G933">
        <v>10926</v>
      </c>
      <c r="H933" s="2">
        <v>42217.7112037037</v>
      </c>
      <c r="I933" t="s">
        <v>17</v>
      </c>
      <c r="J933" t="s">
        <v>6</v>
      </c>
      <c r="K933" s="6">
        <v>5555.35</v>
      </c>
      <c r="L933">
        <f>MONTH(tblSales3[[#This Row],[Date]])</f>
        <v>8</v>
      </c>
    </row>
    <row r="934" spans="7:12" x14ac:dyDescent="0.25">
      <c r="G934">
        <v>10927</v>
      </c>
      <c r="H934" s="2">
        <v>42122.878865740742</v>
      </c>
      <c r="I934" t="s">
        <v>23</v>
      </c>
      <c r="J934" t="s">
        <v>215</v>
      </c>
      <c r="K934" s="6">
        <v>59135.21</v>
      </c>
      <c r="L934">
        <f>MONTH(tblSales3[[#This Row],[Date]])</f>
        <v>4</v>
      </c>
    </row>
    <row r="935" spans="7:12" x14ac:dyDescent="0.25">
      <c r="G935">
        <v>10928</v>
      </c>
      <c r="H935" s="2">
        <v>42347.179583333331</v>
      </c>
      <c r="I935" t="s">
        <v>5</v>
      </c>
      <c r="J935" t="s">
        <v>339</v>
      </c>
      <c r="K935" s="6">
        <v>31066.95</v>
      </c>
      <c r="L935">
        <f>MONTH(tblSales3[[#This Row],[Date]])</f>
        <v>12</v>
      </c>
    </row>
    <row r="936" spans="7:12" x14ac:dyDescent="0.25">
      <c r="G936">
        <v>10929</v>
      </c>
      <c r="H936" s="2">
        <v>42131.164004629631</v>
      </c>
      <c r="I936" t="s">
        <v>38</v>
      </c>
      <c r="J936" t="s">
        <v>261</v>
      </c>
      <c r="K936" s="6">
        <v>70436.11</v>
      </c>
      <c r="L936">
        <f>MONTH(tblSales3[[#This Row],[Date]])</f>
        <v>5</v>
      </c>
    </row>
    <row r="937" spans="7:12" x14ac:dyDescent="0.25">
      <c r="G937">
        <v>10930</v>
      </c>
      <c r="H937" s="2">
        <v>42305.771423611113</v>
      </c>
      <c r="I937" t="s">
        <v>35</v>
      </c>
      <c r="J937" t="s">
        <v>251</v>
      </c>
      <c r="K937" s="6">
        <v>39520.699999999997</v>
      </c>
      <c r="L937">
        <f>MONTH(tblSales3[[#This Row],[Date]])</f>
        <v>10</v>
      </c>
    </row>
    <row r="938" spans="7:12" x14ac:dyDescent="0.25">
      <c r="G938">
        <v>10931</v>
      </c>
      <c r="H938" s="2">
        <v>42141.36446759259</v>
      </c>
      <c r="I938" t="s">
        <v>45</v>
      </c>
      <c r="J938" t="s">
        <v>319</v>
      </c>
      <c r="K938" s="6">
        <v>53014.13</v>
      </c>
      <c r="L938">
        <f>MONTH(tblSales3[[#This Row],[Date]])</f>
        <v>5</v>
      </c>
    </row>
    <row r="939" spans="7:12" x14ac:dyDescent="0.25">
      <c r="G939">
        <v>10932</v>
      </c>
      <c r="H939" s="2">
        <v>42338.081400462965</v>
      </c>
      <c r="I939" t="s">
        <v>26</v>
      </c>
      <c r="J939" t="s">
        <v>33</v>
      </c>
      <c r="K939" s="6">
        <v>96782.83</v>
      </c>
      <c r="L939">
        <f>MONTH(tblSales3[[#This Row],[Date]])</f>
        <v>11</v>
      </c>
    </row>
    <row r="940" spans="7:12" x14ac:dyDescent="0.25">
      <c r="G940">
        <v>10933</v>
      </c>
      <c r="H940" s="2">
        <v>42043.549120370371</v>
      </c>
      <c r="I940" t="s">
        <v>66</v>
      </c>
      <c r="J940" t="s">
        <v>230</v>
      </c>
      <c r="K940" s="6">
        <v>95905.29</v>
      </c>
      <c r="L940">
        <f>MONTH(tblSales3[[#This Row],[Date]])</f>
        <v>2</v>
      </c>
    </row>
    <row r="941" spans="7:12" x14ac:dyDescent="0.25">
      <c r="G941">
        <v>10934</v>
      </c>
      <c r="H941" s="2">
        <v>42064.659525462965</v>
      </c>
      <c r="I941" t="s">
        <v>66</v>
      </c>
      <c r="J941" t="s">
        <v>194</v>
      </c>
      <c r="K941" s="6">
        <v>51343.64</v>
      </c>
      <c r="L941">
        <f>MONTH(tblSales3[[#This Row],[Date]])</f>
        <v>3</v>
      </c>
    </row>
    <row r="942" spans="7:12" x14ac:dyDescent="0.25">
      <c r="G942">
        <v>10935</v>
      </c>
      <c r="H942" s="2">
        <v>42328.741527777776</v>
      </c>
      <c r="I942" t="s">
        <v>29</v>
      </c>
      <c r="J942" t="s">
        <v>368</v>
      </c>
      <c r="K942" s="6">
        <v>40606.550000000003</v>
      </c>
      <c r="L942">
        <f>MONTH(tblSales3[[#This Row],[Date]])</f>
        <v>11</v>
      </c>
    </row>
    <row r="943" spans="7:12" x14ac:dyDescent="0.25">
      <c r="G943">
        <v>10936</v>
      </c>
      <c r="H943" s="2">
        <v>42261.098877314813</v>
      </c>
      <c r="I943" t="s">
        <v>5</v>
      </c>
      <c r="J943" t="s">
        <v>329</v>
      </c>
      <c r="K943" s="6">
        <v>73383.149999999994</v>
      </c>
      <c r="L943">
        <f>MONTH(tblSales3[[#This Row],[Date]])</f>
        <v>9</v>
      </c>
    </row>
    <row r="944" spans="7:12" x14ac:dyDescent="0.25">
      <c r="G944">
        <v>10937</v>
      </c>
      <c r="H944" s="2">
        <v>42268.786238425928</v>
      </c>
      <c r="I944" t="s">
        <v>7</v>
      </c>
      <c r="J944" t="s">
        <v>304</v>
      </c>
      <c r="K944" s="6">
        <v>68636.820000000007</v>
      </c>
      <c r="L944">
        <f>MONTH(tblSales3[[#This Row],[Date]])</f>
        <v>9</v>
      </c>
    </row>
    <row r="945" spans="7:12" x14ac:dyDescent="0.25">
      <c r="G945">
        <v>10938</v>
      </c>
      <c r="H945" s="2">
        <v>42149.739305555559</v>
      </c>
      <c r="I945" t="s">
        <v>15</v>
      </c>
      <c r="J945" t="s">
        <v>116</v>
      </c>
      <c r="K945" s="6">
        <v>15858.24</v>
      </c>
      <c r="L945">
        <f>MONTH(tblSales3[[#This Row],[Date]])</f>
        <v>5</v>
      </c>
    </row>
    <row r="946" spans="7:12" x14ac:dyDescent="0.25">
      <c r="G946">
        <v>10939</v>
      </c>
      <c r="H946" s="2">
        <v>42311.8984837963</v>
      </c>
      <c r="I946" t="s">
        <v>7</v>
      </c>
      <c r="J946" t="s">
        <v>227</v>
      </c>
      <c r="K946" s="6">
        <v>49739.06</v>
      </c>
      <c r="L946">
        <f>MONTH(tblSales3[[#This Row],[Date]])</f>
        <v>11</v>
      </c>
    </row>
    <row r="947" spans="7:12" x14ac:dyDescent="0.25">
      <c r="G947">
        <v>10940</v>
      </c>
      <c r="H947" s="2">
        <v>42347.277604166666</v>
      </c>
      <c r="I947" t="s">
        <v>5</v>
      </c>
      <c r="J947" t="s">
        <v>350</v>
      </c>
      <c r="K947" s="6">
        <v>23509.45</v>
      </c>
      <c r="L947">
        <f>MONTH(tblSales3[[#This Row],[Date]])</f>
        <v>12</v>
      </c>
    </row>
    <row r="948" spans="7:12" x14ac:dyDescent="0.25">
      <c r="G948">
        <v>10941</v>
      </c>
      <c r="H948" s="2">
        <v>42121.986655092594</v>
      </c>
      <c r="I948" t="s">
        <v>61</v>
      </c>
      <c r="J948" t="s">
        <v>53</v>
      </c>
      <c r="K948" s="6">
        <v>50459.31</v>
      </c>
      <c r="L948">
        <f>MONTH(tblSales3[[#This Row],[Date]])</f>
        <v>4</v>
      </c>
    </row>
    <row r="949" spans="7:12" x14ac:dyDescent="0.25">
      <c r="G949">
        <v>10942</v>
      </c>
      <c r="H949" s="2">
        <v>42308.718043981484</v>
      </c>
      <c r="I949" t="s">
        <v>5</v>
      </c>
      <c r="J949" t="s">
        <v>179</v>
      </c>
      <c r="K949" s="6">
        <v>34058.89</v>
      </c>
      <c r="L949">
        <f>MONTH(tblSales3[[#This Row],[Date]])</f>
        <v>10</v>
      </c>
    </row>
    <row r="950" spans="7:12" x14ac:dyDescent="0.25">
      <c r="G950">
        <v>10943</v>
      </c>
      <c r="H950" s="2">
        <v>42112.108495370368</v>
      </c>
      <c r="I950" t="s">
        <v>20</v>
      </c>
      <c r="J950" t="s">
        <v>311</v>
      </c>
      <c r="K950" s="6">
        <v>17069.47</v>
      </c>
      <c r="L950">
        <f>MONTH(tblSales3[[#This Row],[Date]])</f>
        <v>4</v>
      </c>
    </row>
    <row r="951" spans="7:12" x14ac:dyDescent="0.25">
      <c r="G951">
        <v>10944</v>
      </c>
      <c r="H951" s="2">
        <v>42037.924907407411</v>
      </c>
      <c r="I951" t="s">
        <v>61</v>
      </c>
      <c r="J951" t="s">
        <v>186</v>
      </c>
      <c r="K951" s="6">
        <v>65215.63</v>
      </c>
      <c r="L951">
        <f>MONTH(tblSales3[[#This Row],[Date]])</f>
        <v>2</v>
      </c>
    </row>
    <row r="952" spans="7:12" x14ac:dyDescent="0.25">
      <c r="G952">
        <v>10945</v>
      </c>
      <c r="H952" s="2">
        <v>42166.468344907407</v>
      </c>
      <c r="I952" t="s">
        <v>29</v>
      </c>
      <c r="J952" t="s">
        <v>16</v>
      </c>
      <c r="K952" s="6">
        <v>49609.73</v>
      </c>
      <c r="L952">
        <f>MONTH(tblSales3[[#This Row],[Date]])</f>
        <v>6</v>
      </c>
    </row>
    <row r="953" spans="7:12" x14ac:dyDescent="0.25">
      <c r="G953">
        <v>10946</v>
      </c>
      <c r="H953" s="2">
        <v>42101.899270833332</v>
      </c>
      <c r="I953" t="s">
        <v>66</v>
      </c>
      <c r="J953" t="s">
        <v>44</v>
      </c>
      <c r="K953" s="6">
        <v>31258.44</v>
      </c>
      <c r="L953">
        <f>MONTH(tblSales3[[#This Row],[Date]])</f>
        <v>4</v>
      </c>
    </row>
    <row r="954" spans="7:12" x14ac:dyDescent="0.25">
      <c r="G954">
        <v>10947</v>
      </c>
      <c r="H954" s="2">
        <v>42249.693472222221</v>
      </c>
      <c r="I954" t="s">
        <v>9</v>
      </c>
      <c r="J954" t="s">
        <v>39</v>
      </c>
      <c r="K954" s="6">
        <v>87902.53</v>
      </c>
      <c r="L954">
        <f>MONTH(tblSales3[[#This Row],[Date]])</f>
        <v>9</v>
      </c>
    </row>
    <row r="955" spans="7:12" x14ac:dyDescent="0.25">
      <c r="G955">
        <v>10948</v>
      </c>
      <c r="H955" s="2">
        <v>42319.092824074076</v>
      </c>
      <c r="I955" t="s">
        <v>45</v>
      </c>
      <c r="J955" t="s">
        <v>258</v>
      </c>
      <c r="K955" s="6">
        <v>6761.42</v>
      </c>
      <c r="L955">
        <f>MONTH(tblSales3[[#This Row],[Date]])</f>
        <v>11</v>
      </c>
    </row>
    <row r="956" spans="7:12" x14ac:dyDescent="0.25">
      <c r="G956">
        <v>10949</v>
      </c>
      <c r="H956" s="2">
        <v>42048.830787037034</v>
      </c>
      <c r="I956" t="s">
        <v>29</v>
      </c>
      <c r="J956" t="s">
        <v>16</v>
      </c>
      <c r="K956" s="6">
        <v>61592.06</v>
      </c>
      <c r="L956">
        <f>MONTH(tblSales3[[#This Row],[Date]])</f>
        <v>2</v>
      </c>
    </row>
    <row r="957" spans="7:12" x14ac:dyDescent="0.25">
      <c r="G957">
        <v>10950</v>
      </c>
      <c r="H957" s="2">
        <v>42357.91070601852</v>
      </c>
      <c r="I957" t="s">
        <v>7</v>
      </c>
      <c r="J957" t="s">
        <v>322</v>
      </c>
      <c r="K957" s="6">
        <v>75140.2</v>
      </c>
      <c r="L957">
        <f>MONTH(tblSales3[[#This Row],[Date]])</f>
        <v>12</v>
      </c>
    </row>
    <row r="958" spans="7:12" x14ac:dyDescent="0.25">
      <c r="G958">
        <v>10951</v>
      </c>
      <c r="H958" s="2">
        <v>42078.964513888888</v>
      </c>
      <c r="I958" t="s">
        <v>17</v>
      </c>
      <c r="J958" t="s">
        <v>369</v>
      </c>
      <c r="K958" s="6">
        <v>72566.77</v>
      </c>
      <c r="L958">
        <f>MONTH(tblSales3[[#This Row],[Date]])</f>
        <v>3</v>
      </c>
    </row>
    <row r="959" spans="7:12" x14ac:dyDescent="0.25">
      <c r="G959">
        <v>10952</v>
      </c>
      <c r="H959" s="2">
        <v>42203.317615740743</v>
      </c>
      <c r="I959" t="s">
        <v>29</v>
      </c>
      <c r="J959" t="s">
        <v>187</v>
      </c>
      <c r="K959" s="6">
        <v>6415.8</v>
      </c>
      <c r="L959">
        <f>MONTH(tblSales3[[#This Row],[Date]])</f>
        <v>7</v>
      </c>
    </row>
    <row r="960" spans="7:12" x14ac:dyDescent="0.25">
      <c r="G960">
        <v>10953</v>
      </c>
      <c r="H960" s="2">
        <v>42275.128275462965</v>
      </c>
      <c r="I960" t="s">
        <v>38</v>
      </c>
      <c r="J960" t="s">
        <v>211</v>
      </c>
      <c r="K960" s="6">
        <v>30871.439999999999</v>
      </c>
      <c r="L960">
        <f>MONTH(tblSales3[[#This Row],[Date]])</f>
        <v>9</v>
      </c>
    </row>
    <row r="961" spans="7:12" x14ac:dyDescent="0.25">
      <c r="G961">
        <v>10954</v>
      </c>
      <c r="H961" s="2">
        <v>42032.422685185185</v>
      </c>
      <c r="I961" t="s">
        <v>38</v>
      </c>
      <c r="J961" t="s">
        <v>370</v>
      </c>
      <c r="K961" s="6">
        <v>37246.980000000003</v>
      </c>
      <c r="L961">
        <f>MONTH(tblSales3[[#This Row],[Date]])</f>
        <v>1</v>
      </c>
    </row>
    <row r="962" spans="7:12" x14ac:dyDescent="0.25">
      <c r="G962">
        <v>10955</v>
      </c>
      <c r="H962" s="2">
        <v>42123.237615740742</v>
      </c>
      <c r="I962" t="s">
        <v>7</v>
      </c>
      <c r="J962" t="s">
        <v>206</v>
      </c>
      <c r="K962" s="6">
        <v>38586.03</v>
      </c>
      <c r="L962">
        <f>MONTH(tblSales3[[#This Row],[Date]])</f>
        <v>4</v>
      </c>
    </row>
    <row r="963" spans="7:12" x14ac:dyDescent="0.25">
      <c r="G963">
        <v>10956</v>
      </c>
      <c r="H963" s="2">
        <v>42314.091168981482</v>
      </c>
      <c r="I963" t="s">
        <v>40</v>
      </c>
      <c r="J963" t="s">
        <v>76</v>
      </c>
      <c r="K963" s="6">
        <v>46341.35</v>
      </c>
      <c r="L963">
        <f>MONTH(tblSales3[[#This Row],[Date]])</f>
        <v>11</v>
      </c>
    </row>
    <row r="964" spans="7:12" x14ac:dyDescent="0.25">
      <c r="G964">
        <v>10957</v>
      </c>
      <c r="H964" s="2">
        <v>42067.660277777781</v>
      </c>
      <c r="I964" t="s">
        <v>9</v>
      </c>
      <c r="J964" t="s">
        <v>218</v>
      </c>
      <c r="K964" s="6">
        <v>80598.05</v>
      </c>
      <c r="L964">
        <f>MONTH(tblSales3[[#This Row],[Date]])</f>
        <v>3</v>
      </c>
    </row>
    <row r="965" spans="7:12" x14ac:dyDescent="0.25">
      <c r="G965">
        <v>10958</v>
      </c>
      <c r="H965" s="2">
        <v>42239.080821759257</v>
      </c>
      <c r="I965" t="s">
        <v>5</v>
      </c>
      <c r="J965" t="s">
        <v>83</v>
      </c>
      <c r="K965" s="6">
        <v>77387.429999999993</v>
      </c>
      <c r="L965">
        <f>MONTH(tblSales3[[#This Row],[Date]])</f>
        <v>8</v>
      </c>
    </row>
    <row r="966" spans="7:12" x14ac:dyDescent="0.25">
      <c r="G966">
        <v>10959</v>
      </c>
      <c r="H966" s="2">
        <v>42038.763182870367</v>
      </c>
      <c r="I966" t="s">
        <v>7</v>
      </c>
      <c r="J966" t="s">
        <v>132</v>
      </c>
      <c r="K966" s="6">
        <v>39284.839999999997</v>
      </c>
      <c r="L966">
        <f>MONTH(tblSales3[[#This Row],[Date]])</f>
        <v>2</v>
      </c>
    </row>
    <row r="967" spans="7:12" x14ac:dyDescent="0.25">
      <c r="G967">
        <v>10960</v>
      </c>
      <c r="H967" s="2">
        <v>42177.200219907405</v>
      </c>
      <c r="I967" t="s">
        <v>45</v>
      </c>
      <c r="J967" t="s">
        <v>44</v>
      </c>
      <c r="K967" s="6">
        <v>51124.88</v>
      </c>
      <c r="L967">
        <f>MONTH(tblSales3[[#This Row],[Date]])</f>
        <v>6</v>
      </c>
    </row>
    <row r="968" spans="7:12" x14ac:dyDescent="0.25">
      <c r="G968">
        <v>10961</v>
      </c>
      <c r="H968" s="2">
        <v>42108.457314814812</v>
      </c>
      <c r="I968" t="s">
        <v>7</v>
      </c>
      <c r="J968" t="s">
        <v>84</v>
      </c>
      <c r="K968" s="6">
        <v>87985.91</v>
      </c>
      <c r="L968">
        <f>MONTH(tblSales3[[#This Row],[Date]])</f>
        <v>4</v>
      </c>
    </row>
    <row r="969" spans="7:12" x14ac:dyDescent="0.25">
      <c r="G969">
        <v>10962</v>
      </c>
      <c r="H969" s="2">
        <v>42191.324456018519</v>
      </c>
      <c r="I969" t="s">
        <v>61</v>
      </c>
      <c r="J969" t="s">
        <v>345</v>
      </c>
      <c r="K969" s="6">
        <v>76893.820000000007</v>
      </c>
      <c r="L969">
        <f>MONTH(tblSales3[[#This Row],[Date]])</f>
        <v>7</v>
      </c>
    </row>
    <row r="970" spans="7:12" x14ac:dyDescent="0.25">
      <c r="G970">
        <v>10963</v>
      </c>
      <c r="H970" s="2">
        <v>42077.869722222225</v>
      </c>
      <c r="I970" t="s">
        <v>11</v>
      </c>
      <c r="J970" t="s">
        <v>101</v>
      </c>
      <c r="K970" s="6">
        <v>71634.31</v>
      </c>
      <c r="L970">
        <f>MONTH(tblSales3[[#This Row],[Date]])</f>
        <v>3</v>
      </c>
    </row>
    <row r="971" spans="7:12" x14ac:dyDescent="0.25">
      <c r="G971">
        <v>10964</v>
      </c>
      <c r="H971" s="2">
        <v>42351.827962962961</v>
      </c>
      <c r="I971" t="s">
        <v>40</v>
      </c>
      <c r="J971" t="s">
        <v>271</v>
      </c>
      <c r="K971" s="6">
        <v>30577.71</v>
      </c>
      <c r="L971">
        <f>MONTH(tblSales3[[#This Row],[Date]])</f>
        <v>12</v>
      </c>
    </row>
    <row r="972" spans="7:12" x14ac:dyDescent="0.25">
      <c r="G972">
        <v>10965</v>
      </c>
      <c r="H972" s="2">
        <v>42124.542025462964</v>
      </c>
      <c r="I972" t="s">
        <v>35</v>
      </c>
      <c r="J972" t="s">
        <v>301</v>
      </c>
      <c r="K972" s="6">
        <v>84453.26</v>
      </c>
      <c r="L972">
        <f>MONTH(tblSales3[[#This Row],[Date]])</f>
        <v>4</v>
      </c>
    </row>
    <row r="973" spans="7:12" x14ac:dyDescent="0.25">
      <c r="G973">
        <v>10966</v>
      </c>
      <c r="H973" s="2">
        <v>42279.759664351855</v>
      </c>
      <c r="I973" t="s">
        <v>40</v>
      </c>
      <c r="J973" t="s">
        <v>56</v>
      </c>
      <c r="K973" s="6">
        <v>2104.34</v>
      </c>
      <c r="L973">
        <f>MONTH(tblSales3[[#This Row],[Date]])</f>
        <v>10</v>
      </c>
    </row>
    <row r="974" spans="7:12" x14ac:dyDescent="0.25">
      <c r="G974">
        <v>10967</v>
      </c>
      <c r="H974" s="2">
        <v>42042.766365740739</v>
      </c>
      <c r="I974" t="s">
        <v>11</v>
      </c>
      <c r="J974" t="s">
        <v>285</v>
      </c>
      <c r="K974" s="6">
        <v>19551.990000000002</v>
      </c>
      <c r="L974">
        <f>MONTH(tblSales3[[#This Row],[Date]])</f>
        <v>2</v>
      </c>
    </row>
    <row r="975" spans="7:12" x14ac:dyDescent="0.25">
      <c r="G975">
        <v>10968</v>
      </c>
      <c r="H975" s="2">
        <v>42267.298275462963</v>
      </c>
      <c r="I975" t="s">
        <v>66</v>
      </c>
      <c r="J975" t="s">
        <v>209</v>
      </c>
      <c r="K975" s="6">
        <v>70787.88</v>
      </c>
      <c r="L975">
        <f>MONTH(tblSales3[[#This Row],[Date]])</f>
        <v>9</v>
      </c>
    </row>
    <row r="976" spans="7:12" x14ac:dyDescent="0.25">
      <c r="G976">
        <v>10969</v>
      </c>
      <c r="H976" s="2">
        <v>42060.725358796299</v>
      </c>
      <c r="I976" t="s">
        <v>15</v>
      </c>
      <c r="J976" t="s">
        <v>19</v>
      </c>
      <c r="K976" s="6">
        <v>88948.77</v>
      </c>
      <c r="L976">
        <f>MONTH(tblSales3[[#This Row],[Date]])</f>
        <v>2</v>
      </c>
    </row>
    <row r="977" spans="7:12" x14ac:dyDescent="0.25">
      <c r="G977">
        <v>10970</v>
      </c>
      <c r="H977" s="2">
        <v>42315.40042824074</v>
      </c>
      <c r="I977" t="s">
        <v>40</v>
      </c>
      <c r="J977" t="s">
        <v>250</v>
      </c>
      <c r="K977" s="6">
        <v>11569.32</v>
      </c>
      <c r="L977">
        <f>MONTH(tblSales3[[#This Row],[Date]])</f>
        <v>11</v>
      </c>
    </row>
    <row r="978" spans="7:12" x14ac:dyDescent="0.25">
      <c r="G978">
        <v>10971</v>
      </c>
      <c r="H978" s="2">
        <v>42276.793263888889</v>
      </c>
      <c r="I978" t="s">
        <v>15</v>
      </c>
      <c r="J978" t="s">
        <v>229</v>
      </c>
      <c r="K978" s="6">
        <v>47135.49</v>
      </c>
      <c r="L978">
        <f>MONTH(tblSales3[[#This Row],[Date]])</f>
        <v>9</v>
      </c>
    </row>
    <row r="979" spans="7:12" x14ac:dyDescent="0.25">
      <c r="G979">
        <v>10972</v>
      </c>
      <c r="H979" s="2">
        <v>42035.672997685186</v>
      </c>
      <c r="I979" t="s">
        <v>66</v>
      </c>
      <c r="J979" t="s">
        <v>311</v>
      </c>
      <c r="K979" s="6">
        <v>9593.0499999999993</v>
      </c>
      <c r="L979">
        <f>MONTH(tblSales3[[#This Row],[Date]])</f>
        <v>1</v>
      </c>
    </row>
    <row r="980" spans="7:12" x14ac:dyDescent="0.25">
      <c r="G980">
        <v>10973</v>
      </c>
      <c r="H980" s="2">
        <v>42227.030162037037</v>
      </c>
      <c r="I980" t="s">
        <v>13</v>
      </c>
      <c r="J980" t="s">
        <v>301</v>
      </c>
      <c r="K980" s="6">
        <v>69054.75</v>
      </c>
      <c r="L980">
        <f>MONTH(tblSales3[[#This Row],[Date]])</f>
        <v>8</v>
      </c>
    </row>
    <row r="981" spans="7:12" x14ac:dyDescent="0.25">
      <c r="G981">
        <v>10974</v>
      </c>
      <c r="H981" s="2">
        <v>42141.513703703706</v>
      </c>
      <c r="I981" t="s">
        <v>11</v>
      </c>
      <c r="J981" t="s">
        <v>261</v>
      </c>
      <c r="K981" s="6">
        <v>19669.349999999999</v>
      </c>
      <c r="L981">
        <f>MONTH(tblSales3[[#This Row],[Date]])</f>
        <v>5</v>
      </c>
    </row>
    <row r="982" spans="7:12" x14ac:dyDescent="0.25">
      <c r="G982">
        <v>10975</v>
      </c>
      <c r="H982" s="2">
        <v>42178.17627314815</v>
      </c>
      <c r="I982" t="s">
        <v>11</v>
      </c>
      <c r="J982" t="s">
        <v>298</v>
      </c>
      <c r="K982" s="6">
        <v>39806.75</v>
      </c>
      <c r="L982">
        <f>MONTH(tblSales3[[#This Row],[Date]])</f>
        <v>6</v>
      </c>
    </row>
    <row r="983" spans="7:12" x14ac:dyDescent="0.25">
      <c r="G983">
        <v>10976</v>
      </c>
      <c r="H983" s="2">
        <v>42048.127291666664</v>
      </c>
      <c r="I983" t="s">
        <v>52</v>
      </c>
      <c r="J983" t="s">
        <v>233</v>
      </c>
      <c r="K983" s="6">
        <v>58725.39</v>
      </c>
      <c r="L983">
        <f>MONTH(tblSales3[[#This Row],[Date]])</f>
        <v>2</v>
      </c>
    </row>
    <row r="984" spans="7:12" x14ac:dyDescent="0.25">
      <c r="G984">
        <v>10977</v>
      </c>
      <c r="H984" s="2">
        <v>42257.05300925926</v>
      </c>
      <c r="I984" t="s">
        <v>5</v>
      </c>
      <c r="J984" t="s">
        <v>107</v>
      </c>
      <c r="K984" s="6">
        <v>72211.360000000001</v>
      </c>
      <c r="L984">
        <f>MONTH(tblSales3[[#This Row],[Date]])</f>
        <v>9</v>
      </c>
    </row>
    <row r="985" spans="7:12" x14ac:dyDescent="0.25">
      <c r="G985">
        <v>10978</v>
      </c>
      <c r="H985" s="2">
        <v>42213.012384259258</v>
      </c>
      <c r="I985" t="s">
        <v>5</v>
      </c>
      <c r="J985" t="s">
        <v>65</v>
      </c>
      <c r="K985" s="6">
        <v>44299.43</v>
      </c>
      <c r="L985">
        <f>MONTH(tblSales3[[#This Row],[Date]])</f>
        <v>7</v>
      </c>
    </row>
    <row r="986" spans="7:12" x14ac:dyDescent="0.25">
      <c r="G986">
        <v>10979</v>
      </c>
      <c r="H986" s="2">
        <v>42079.976736111108</v>
      </c>
      <c r="I986" t="s">
        <v>20</v>
      </c>
      <c r="J986" t="s">
        <v>98</v>
      </c>
      <c r="K986" s="6">
        <v>10115.74</v>
      </c>
      <c r="L986">
        <f>MONTH(tblSales3[[#This Row],[Date]])</f>
        <v>3</v>
      </c>
    </row>
    <row r="987" spans="7:12" x14ac:dyDescent="0.25">
      <c r="G987">
        <v>10980</v>
      </c>
      <c r="H987" s="2">
        <v>42343.5856712963</v>
      </c>
      <c r="I987" t="s">
        <v>11</v>
      </c>
      <c r="J987" t="s">
        <v>42</v>
      </c>
      <c r="K987" s="6">
        <v>83414.94</v>
      </c>
      <c r="L987">
        <f>MONTH(tblSales3[[#This Row],[Date]])</f>
        <v>12</v>
      </c>
    </row>
    <row r="988" spans="7:12" x14ac:dyDescent="0.25">
      <c r="G988">
        <v>10981</v>
      </c>
      <c r="H988" s="2">
        <v>42135.07403935185</v>
      </c>
      <c r="I988" t="s">
        <v>38</v>
      </c>
      <c r="J988" t="s">
        <v>203</v>
      </c>
      <c r="K988" s="6">
        <v>86684.1</v>
      </c>
      <c r="L988">
        <f>MONTH(tblSales3[[#This Row],[Date]])</f>
        <v>5</v>
      </c>
    </row>
    <row r="989" spans="7:12" x14ac:dyDescent="0.25">
      <c r="G989">
        <v>10982</v>
      </c>
      <c r="H989" s="2">
        <v>42136.074456018519</v>
      </c>
      <c r="I989" t="s">
        <v>29</v>
      </c>
      <c r="J989" t="s">
        <v>203</v>
      </c>
      <c r="K989" s="6">
        <v>56061.17</v>
      </c>
      <c r="L989">
        <f>MONTH(tblSales3[[#This Row],[Date]])</f>
        <v>5</v>
      </c>
    </row>
    <row r="990" spans="7:12" x14ac:dyDescent="0.25">
      <c r="G990">
        <v>10983</v>
      </c>
      <c r="H990" s="2">
        <v>42197.412951388891</v>
      </c>
      <c r="I990" t="s">
        <v>13</v>
      </c>
      <c r="J990" t="s">
        <v>364</v>
      </c>
      <c r="K990" s="6">
        <v>34349.339999999997</v>
      </c>
      <c r="L990">
        <f>MONTH(tblSales3[[#This Row],[Date]])</f>
        <v>7</v>
      </c>
    </row>
    <row r="991" spans="7:12" x14ac:dyDescent="0.25">
      <c r="G991">
        <v>10984</v>
      </c>
      <c r="H991" s="2">
        <v>42100.757951388892</v>
      </c>
      <c r="I991" t="s">
        <v>52</v>
      </c>
      <c r="J991" t="s">
        <v>197</v>
      </c>
      <c r="K991" s="6">
        <v>37396.57</v>
      </c>
      <c r="L991">
        <f>MONTH(tblSales3[[#This Row],[Date]])</f>
        <v>4</v>
      </c>
    </row>
    <row r="992" spans="7:12" x14ac:dyDescent="0.25">
      <c r="G992">
        <v>10985</v>
      </c>
      <c r="H992" s="2">
        <v>42319.262372685182</v>
      </c>
      <c r="I992" t="s">
        <v>38</v>
      </c>
      <c r="J992" t="s">
        <v>291</v>
      </c>
      <c r="K992" s="6">
        <v>80934.17</v>
      </c>
      <c r="L992">
        <f>MONTH(tblSales3[[#This Row],[Date]])</f>
        <v>11</v>
      </c>
    </row>
    <row r="993" spans="7:12" x14ac:dyDescent="0.25">
      <c r="G993">
        <v>10986</v>
      </c>
      <c r="H993" s="2">
        <v>42225.163495370369</v>
      </c>
      <c r="I993" t="s">
        <v>52</v>
      </c>
      <c r="J993" t="s">
        <v>371</v>
      </c>
      <c r="K993" s="6">
        <v>19880.37</v>
      </c>
      <c r="L993">
        <f>MONTH(tblSales3[[#This Row],[Date]])</f>
        <v>8</v>
      </c>
    </row>
    <row r="994" spans="7:12" x14ac:dyDescent="0.25">
      <c r="G994">
        <v>10987</v>
      </c>
      <c r="H994" s="2">
        <v>42163.231261574074</v>
      </c>
      <c r="I994" t="s">
        <v>26</v>
      </c>
      <c r="J994" t="s">
        <v>353</v>
      </c>
      <c r="K994" s="6">
        <v>91863.5</v>
      </c>
      <c r="L994">
        <f>MONTH(tblSales3[[#This Row],[Date]])</f>
        <v>6</v>
      </c>
    </row>
    <row r="995" spans="7:12" x14ac:dyDescent="0.25">
      <c r="G995">
        <v>10988</v>
      </c>
      <c r="H995" s="2">
        <v>42027.446759259263</v>
      </c>
      <c r="I995" t="s">
        <v>5</v>
      </c>
      <c r="J995" t="s">
        <v>173</v>
      </c>
      <c r="K995" s="6">
        <v>53314.99</v>
      </c>
      <c r="L995">
        <f>MONTH(tblSales3[[#This Row],[Date]])</f>
        <v>1</v>
      </c>
    </row>
    <row r="996" spans="7:12" x14ac:dyDescent="0.25">
      <c r="G996">
        <v>10989</v>
      </c>
      <c r="H996" s="2">
        <v>42346.154502314814</v>
      </c>
      <c r="I996" t="s">
        <v>5</v>
      </c>
      <c r="J996" t="s">
        <v>258</v>
      </c>
      <c r="K996" s="6">
        <v>50157.57</v>
      </c>
      <c r="L996">
        <f>MONTH(tblSales3[[#This Row],[Date]])</f>
        <v>12</v>
      </c>
    </row>
    <row r="997" spans="7:12" x14ac:dyDescent="0.25">
      <c r="G997">
        <v>10990</v>
      </c>
      <c r="H997" s="2">
        <v>42359.843877314815</v>
      </c>
      <c r="I997" t="s">
        <v>35</v>
      </c>
      <c r="J997" t="s">
        <v>250</v>
      </c>
      <c r="K997" s="6">
        <v>73110.33</v>
      </c>
      <c r="L997">
        <f>MONTH(tblSales3[[#This Row],[Date]])</f>
        <v>12</v>
      </c>
    </row>
    <row r="998" spans="7:12" x14ac:dyDescent="0.25">
      <c r="G998">
        <v>10991</v>
      </c>
      <c r="H998" s="2">
        <v>42165.991724537038</v>
      </c>
      <c r="I998" t="s">
        <v>7</v>
      </c>
      <c r="J998" t="s">
        <v>303</v>
      </c>
      <c r="K998" s="6">
        <v>6270.01</v>
      </c>
      <c r="L998">
        <f>MONTH(tblSales3[[#This Row],[Date]])</f>
        <v>6</v>
      </c>
    </row>
    <row r="999" spans="7:12" x14ac:dyDescent="0.25">
      <c r="G999">
        <v>10992</v>
      </c>
      <c r="H999" s="2">
        <v>42205.770925925928</v>
      </c>
      <c r="I999" t="s">
        <v>45</v>
      </c>
      <c r="J999" t="s">
        <v>291</v>
      </c>
      <c r="K999" s="6">
        <v>47255.12</v>
      </c>
      <c r="L999">
        <f>MONTH(tblSales3[[#This Row],[Date]])</f>
        <v>7</v>
      </c>
    </row>
    <row r="1000" spans="7:12" x14ac:dyDescent="0.25">
      <c r="G1000">
        <v>10993</v>
      </c>
      <c r="H1000" s="2">
        <v>42279.390740740739</v>
      </c>
      <c r="I1000" t="s">
        <v>23</v>
      </c>
      <c r="J1000" t="s">
        <v>298</v>
      </c>
      <c r="K1000" s="6">
        <v>50029.43</v>
      </c>
      <c r="L1000">
        <f>MONTH(tblSales3[[#This Row],[Date]])</f>
        <v>10</v>
      </c>
    </row>
    <row r="1001" spans="7:12" x14ac:dyDescent="0.25">
      <c r="G1001">
        <v>10994</v>
      </c>
      <c r="H1001" s="2">
        <v>42353.763854166667</v>
      </c>
      <c r="I1001" t="s">
        <v>45</v>
      </c>
      <c r="J1001" t="s">
        <v>160</v>
      </c>
      <c r="K1001" s="6">
        <v>28739.79</v>
      </c>
      <c r="L1001">
        <f>MONTH(tblSales3[[#This Row],[Date]])</f>
        <v>12</v>
      </c>
    </row>
    <row r="1002" spans="7:12" x14ac:dyDescent="0.25">
      <c r="G1002">
        <v>10995</v>
      </c>
      <c r="H1002" s="2">
        <v>42127.213506944441</v>
      </c>
      <c r="I1002" t="s">
        <v>35</v>
      </c>
      <c r="J1002" t="s">
        <v>167</v>
      </c>
      <c r="K1002" s="6">
        <v>47315.47</v>
      </c>
      <c r="L1002">
        <f>MONTH(tblSales3[[#This Row],[Date]])</f>
        <v>5</v>
      </c>
    </row>
    <row r="1003" spans="7:12" x14ac:dyDescent="0.25">
      <c r="G1003">
        <v>10996</v>
      </c>
      <c r="H1003" s="2">
        <v>42009.290173611109</v>
      </c>
      <c r="I1003" t="s">
        <v>11</v>
      </c>
      <c r="J1003" t="s">
        <v>187</v>
      </c>
      <c r="K1003" s="6">
        <v>57298.31</v>
      </c>
      <c r="L1003">
        <f>MONTH(tblSales3[[#This Row],[Date]])</f>
        <v>1</v>
      </c>
    </row>
    <row r="1004" spans="7:12" x14ac:dyDescent="0.25">
      <c r="G1004">
        <v>10997</v>
      </c>
      <c r="H1004" s="2">
        <v>42154.006215277775</v>
      </c>
      <c r="I1004" t="s">
        <v>13</v>
      </c>
      <c r="J1004" t="s">
        <v>93</v>
      </c>
      <c r="K1004" s="6">
        <v>29765.75</v>
      </c>
      <c r="L1004">
        <f>MONTH(tblSales3[[#This Row],[Date]])</f>
        <v>5</v>
      </c>
    </row>
    <row r="1005" spans="7:12" x14ac:dyDescent="0.25">
      <c r="G1005">
        <v>10998</v>
      </c>
      <c r="H1005" s="2">
        <v>42355.913622685184</v>
      </c>
      <c r="I1005" t="s">
        <v>66</v>
      </c>
      <c r="J1005" t="s">
        <v>307</v>
      </c>
      <c r="K1005" s="6">
        <v>73080.679999999993</v>
      </c>
      <c r="L1005">
        <f>MONTH(tblSales3[[#This Row],[Date]])</f>
        <v>12</v>
      </c>
    </row>
    <row r="1006" spans="7:12" x14ac:dyDescent="0.25">
      <c r="G1006">
        <v>10999</v>
      </c>
      <c r="H1006" s="2">
        <v>42140.343981481485</v>
      </c>
      <c r="I1006" t="s">
        <v>40</v>
      </c>
      <c r="J1006" t="s">
        <v>172</v>
      </c>
      <c r="K1006" s="6">
        <v>97978.11</v>
      </c>
      <c r="L1006">
        <f>MONTH(tblSales3[[#This Row],[Date]])</f>
        <v>5</v>
      </c>
    </row>
    <row r="1007" spans="7:12" x14ac:dyDescent="0.25">
      <c r="G1007">
        <v>11000</v>
      </c>
      <c r="H1007" s="2">
        <v>42089.397870370369</v>
      </c>
      <c r="I1007" t="s">
        <v>66</v>
      </c>
      <c r="J1007" t="s">
        <v>198</v>
      </c>
      <c r="K1007" s="6">
        <v>20539.52</v>
      </c>
      <c r="L1007">
        <f>MONTH(tblSales3[[#This Row],[Date]])</f>
        <v>3</v>
      </c>
    </row>
  </sheetData>
  <pageMargins left="0.7" right="0.7" top="0.75" bottom="0.75" header="0.3" footer="0.3"/>
  <pageSetup orientation="portrait" r:id="rId1"/>
  <drawing r:id="rId2"/>
  <tableParts count="2">
    <tablePart r:id="rId3"/>
    <tablePart r:id="rId4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13FF9-66E3-48C7-9996-B599A52D5F05}">
  <sheetPr codeName="Sheet11"/>
  <dimension ref="A1:I1007"/>
  <sheetViews>
    <sheetView showGridLines="0" workbookViewId="0">
      <selection activeCell="C8" sqref="C8"/>
    </sheetView>
  </sheetViews>
  <sheetFormatPr defaultRowHeight="15" x14ac:dyDescent="0.25"/>
  <cols>
    <col min="1" max="1" width="1.7109375" customWidth="1"/>
    <col min="2" max="2" width="9.140625" customWidth="1"/>
    <col min="3" max="3" width="17.28515625" customWidth="1"/>
    <col min="4" max="4" width="6.7109375" customWidth="1"/>
    <col min="5" max="5" width="10.28515625" bestFit="1" customWidth="1"/>
    <col min="6" max="6" width="20" bestFit="1" customWidth="1"/>
    <col min="7" max="7" width="18.140625" bestFit="1" customWidth="1"/>
    <col min="8" max="8" width="14.5703125" bestFit="1" customWidth="1"/>
    <col min="9" max="9" width="11.5703125" bestFit="1" customWidth="1"/>
    <col min="10" max="10" width="10.85546875" bestFit="1" customWidth="1"/>
  </cols>
  <sheetData>
    <row r="1" spans="1:9" s="4" customFormat="1" ht="24" customHeight="1" x14ac:dyDescent="0.3">
      <c r="A1" s="3" t="s">
        <v>372</v>
      </c>
      <c r="I1" s="5" t="s">
        <v>376</v>
      </c>
    </row>
    <row r="3" spans="1:9" x14ac:dyDescent="0.25">
      <c r="B3" s="1" t="s">
        <v>373</v>
      </c>
    </row>
    <row r="4" spans="1:9" x14ac:dyDescent="0.25">
      <c r="B4" s="7" t="s">
        <v>375</v>
      </c>
    </row>
    <row r="5" spans="1:9" x14ac:dyDescent="0.25">
      <c r="B5" s="7" t="s">
        <v>377</v>
      </c>
    </row>
    <row r="7" spans="1:9" x14ac:dyDescent="0.25">
      <c r="B7" t="s">
        <v>374</v>
      </c>
      <c r="C7" t="s">
        <v>2</v>
      </c>
      <c r="E7" t="s">
        <v>0</v>
      </c>
      <c r="F7" t="s">
        <v>1</v>
      </c>
      <c r="G7" t="s">
        <v>2</v>
      </c>
      <c r="H7" t="s">
        <v>3</v>
      </c>
      <c r="I7" t="s">
        <v>4</v>
      </c>
    </row>
    <row r="8" spans="1:9" x14ac:dyDescent="0.25">
      <c r="B8">
        <v>1</v>
      </c>
      <c r="C8" t="str">
        <f>VLOOKUP(_xlfn.MINIFS(tblSales315[Date],tblSales315[Date],"&gt;="&amp;DATE(2015,tblFirstSale214[[#This Row],[Month]],1),tblSales315[Date],"&lt;="&amp;DATE(2015,tblFirstSale214[[#This Row],[Month]]+1,0)),tblSales315[[Date]:[Sales Person]],2,FALSE)</f>
        <v>Teresa Snyder</v>
      </c>
      <c r="E8">
        <v>10001</v>
      </c>
      <c r="F8" s="2">
        <v>42106.874930555554</v>
      </c>
      <c r="G8" t="s">
        <v>5</v>
      </c>
      <c r="H8" t="s">
        <v>6</v>
      </c>
      <c r="I8" s="6">
        <v>45912.74</v>
      </c>
    </row>
    <row r="9" spans="1:9" x14ac:dyDescent="0.25">
      <c r="B9">
        <v>2</v>
      </c>
      <c r="C9" t="str">
        <f>VLOOKUP(_xlfn.MINIFS(tblSales315[Date],tblSales315[Date],"&gt;="&amp;DATE(2015,tblFirstSale214[[#This Row],[Month]],1),tblSales315[Date],"&lt;="&amp;DATE(2015,tblFirstSale214[[#This Row],[Month]]+1,0)),tblSales315[[Date]:[Sales Person]],2,FALSE)</f>
        <v>Jane Lawson</v>
      </c>
      <c r="E9">
        <v>10002</v>
      </c>
      <c r="F9" s="2">
        <v>42108.824687499997</v>
      </c>
      <c r="G9" t="s">
        <v>7</v>
      </c>
      <c r="H9" t="s">
        <v>8</v>
      </c>
      <c r="I9" s="6">
        <v>9464.89</v>
      </c>
    </row>
    <row r="10" spans="1:9" x14ac:dyDescent="0.25">
      <c r="B10">
        <v>3</v>
      </c>
      <c r="C10" t="str">
        <f>VLOOKUP(_xlfn.MINIFS(tblSales315[Date],tblSales315[Date],"&gt;="&amp;DATE(2015,tblFirstSale214[[#This Row],[Month]],1),tblSales315[Date],"&lt;="&amp;DATE(2015,tblFirstSale214[[#This Row],[Month]]+1,0)),tblSales315[[Date]:[Sales Person]],2,FALSE)</f>
        <v>Jane Lawson</v>
      </c>
      <c r="E10">
        <v>10003</v>
      </c>
      <c r="F10" s="2">
        <v>42347.5934837963</v>
      </c>
      <c r="G10" t="s">
        <v>9</v>
      </c>
      <c r="H10" t="s">
        <v>10</v>
      </c>
      <c r="I10" s="6">
        <v>18259.45</v>
      </c>
    </row>
    <row r="11" spans="1:9" x14ac:dyDescent="0.25">
      <c r="B11">
        <v>4</v>
      </c>
      <c r="C11" t="str">
        <f>VLOOKUP(_xlfn.MINIFS(tblSales315[Date],tblSales315[Date],"&gt;="&amp;DATE(2015,tblFirstSale214[[#This Row],[Month]],1),tblSales315[Date],"&lt;="&amp;DATE(2015,tblFirstSale214[[#This Row],[Month]]+1,0)),tblSales315[[Date]:[Sales Person]],2,FALSE)</f>
        <v>Antonio Palmer</v>
      </c>
      <c r="E11">
        <v>10004</v>
      </c>
      <c r="F11" s="2">
        <v>42160.577407407407</v>
      </c>
      <c r="G11" t="s">
        <v>11</v>
      </c>
      <c r="H11" t="s">
        <v>12</v>
      </c>
      <c r="I11" s="6">
        <v>54377.01</v>
      </c>
    </row>
    <row r="12" spans="1:9" x14ac:dyDescent="0.25">
      <c r="B12">
        <v>5</v>
      </c>
      <c r="C12" t="str">
        <f>VLOOKUP(_xlfn.MINIFS(tblSales315[Date],tblSales315[Date],"&gt;="&amp;DATE(2015,tblFirstSale214[[#This Row],[Month]],1),tblSales315[Date],"&lt;="&amp;DATE(2015,tblFirstSale214[[#This Row],[Month]]+1,0)),tblSales315[[Date]:[Sales Person]],2,FALSE)</f>
        <v>Peter Bell</v>
      </c>
      <c r="E12">
        <v>10005</v>
      </c>
      <c r="F12" s="2">
        <v>42133.455185185187</v>
      </c>
      <c r="G12" t="s">
        <v>13</v>
      </c>
      <c r="H12" t="s">
        <v>14</v>
      </c>
      <c r="I12" s="6">
        <v>1673.84</v>
      </c>
    </row>
    <row r="13" spans="1:9" x14ac:dyDescent="0.25">
      <c r="B13">
        <v>6</v>
      </c>
      <c r="C13" t="str">
        <f>VLOOKUP(_xlfn.MINIFS(tblSales315[Date],tblSales315[Date],"&gt;="&amp;DATE(2015,tblFirstSale214[[#This Row],[Month]],1),tblSales315[Date],"&lt;="&amp;DATE(2015,tblFirstSale214[[#This Row],[Month]]+1,0)),tblSales315[[Date]:[Sales Person]],2,FALSE)</f>
        <v>Edward Harvey</v>
      </c>
      <c r="E13">
        <v>10006</v>
      </c>
      <c r="F13" s="2">
        <v>42351.509027777778</v>
      </c>
      <c r="G13" t="s">
        <v>15</v>
      </c>
      <c r="H13" t="s">
        <v>16</v>
      </c>
      <c r="I13" s="6">
        <v>56321.3</v>
      </c>
    </row>
    <row r="14" spans="1:9" x14ac:dyDescent="0.25">
      <c r="B14">
        <v>7</v>
      </c>
      <c r="C14" t="str">
        <f>VLOOKUP(_xlfn.MINIFS(tblSales315[Date],tblSales315[Date],"&gt;="&amp;DATE(2015,tblFirstSale214[[#This Row],[Month]],1),tblSales315[Date],"&lt;="&amp;DATE(2015,tblFirstSale214[[#This Row],[Month]]+1,0)),tblSales315[[Date]:[Sales Person]],2,FALSE)</f>
        <v>Jimmy Bailey</v>
      </c>
      <c r="E14">
        <v>10007</v>
      </c>
      <c r="F14" s="2">
        <v>42055.244212962964</v>
      </c>
      <c r="G14" t="s">
        <v>17</v>
      </c>
      <c r="H14" t="s">
        <v>18</v>
      </c>
      <c r="I14" s="6">
        <v>86340.2</v>
      </c>
    </row>
    <row r="15" spans="1:9" x14ac:dyDescent="0.25">
      <c r="B15">
        <v>8</v>
      </c>
      <c r="C15" t="str">
        <f>VLOOKUP(_xlfn.MINIFS(tblSales315[Date],tblSales315[Date],"&gt;="&amp;DATE(2015,tblFirstSale214[[#This Row],[Month]],1),tblSales315[Date],"&lt;="&amp;DATE(2015,tblFirstSale214[[#This Row],[Month]]+1,0)),tblSales315[[Date]:[Sales Person]],2,FALSE)</f>
        <v>Eric Garcia</v>
      </c>
      <c r="E15">
        <v>10008</v>
      </c>
      <c r="F15" s="2">
        <v>42263.847581018519</v>
      </c>
      <c r="G15" t="s">
        <v>7</v>
      </c>
      <c r="H15" t="s">
        <v>19</v>
      </c>
      <c r="I15" s="6">
        <v>99576.35</v>
      </c>
    </row>
    <row r="16" spans="1:9" x14ac:dyDescent="0.25">
      <c r="B16">
        <v>9</v>
      </c>
      <c r="C16" t="str">
        <f>VLOOKUP(_xlfn.MINIFS(tblSales315[Date],tblSales315[Date],"&gt;="&amp;DATE(2015,tblFirstSale214[[#This Row],[Month]],1),tblSales315[Date],"&lt;="&amp;DATE(2015,tblFirstSale214[[#This Row],[Month]]+1,0)),tblSales315[[Date]:[Sales Person]],2,FALSE)</f>
        <v>Martin Gilbert</v>
      </c>
      <c r="E16">
        <v>10009</v>
      </c>
      <c r="F16" s="2">
        <v>42089.456412037034</v>
      </c>
      <c r="G16" t="s">
        <v>20</v>
      </c>
      <c r="H16" t="s">
        <v>21</v>
      </c>
      <c r="I16" s="6">
        <v>88985.07</v>
      </c>
    </row>
    <row r="17" spans="2:9" x14ac:dyDescent="0.25">
      <c r="B17">
        <v>10</v>
      </c>
      <c r="C17" t="str">
        <f>VLOOKUP(_xlfn.MINIFS(tblSales315[Date],tblSales315[Date],"&gt;="&amp;DATE(2015,tblFirstSale214[[#This Row],[Month]],1),tblSales315[Date],"&lt;="&amp;DATE(2015,tblFirstSale214[[#This Row],[Month]]+1,0)),tblSales315[[Date]:[Sales Person]],2,FALSE)</f>
        <v>Kelly Harper</v>
      </c>
      <c r="E17">
        <v>10010</v>
      </c>
      <c r="F17" s="2">
        <v>42209.582604166666</v>
      </c>
      <c r="G17" t="s">
        <v>9</v>
      </c>
      <c r="H17" t="s">
        <v>22</v>
      </c>
      <c r="I17" s="6">
        <v>94315.47</v>
      </c>
    </row>
    <row r="18" spans="2:9" x14ac:dyDescent="0.25">
      <c r="B18">
        <v>11</v>
      </c>
      <c r="C18" t="str">
        <f>VLOOKUP(_xlfn.MINIFS(tblSales315[Date],tblSales315[Date],"&gt;="&amp;DATE(2015,tblFirstSale214[[#This Row],[Month]],1),tblSales315[Date],"&lt;="&amp;DATE(2015,tblFirstSale214[[#This Row],[Month]]+1,0)),tblSales315[[Date]:[Sales Person]],2,FALSE)</f>
        <v>Evelyn Ford</v>
      </c>
      <c r="E18">
        <v>10011</v>
      </c>
      <c r="F18" s="2">
        <v>42288.243854166663</v>
      </c>
      <c r="G18" t="s">
        <v>23</v>
      </c>
      <c r="H18" t="s">
        <v>24</v>
      </c>
      <c r="I18" s="6">
        <v>43426.11</v>
      </c>
    </row>
    <row r="19" spans="2:9" x14ac:dyDescent="0.25">
      <c r="B19">
        <v>12</v>
      </c>
      <c r="C19" t="str">
        <f>VLOOKUP(_xlfn.MINIFS(tblSales315[Date],tblSales315[Date],"&gt;="&amp;DATE(2015,tblFirstSale214[[#This Row],[Month]],1),tblSales315[Date],"&lt;="&amp;DATE(2015,tblFirstSale214[[#This Row],[Month]]+1,0)),tblSales315[[Date]:[Sales Person]],2,FALSE)</f>
        <v>Jimmy Bailey</v>
      </c>
      <c r="E19">
        <v>10012</v>
      </c>
      <c r="F19" s="2">
        <v>42038.002847222226</v>
      </c>
      <c r="G19" t="s">
        <v>9</v>
      </c>
      <c r="H19" t="s">
        <v>25</v>
      </c>
      <c r="I19" s="6">
        <v>79598.86</v>
      </c>
    </row>
    <row r="20" spans="2:9" x14ac:dyDescent="0.25">
      <c r="E20">
        <v>10013</v>
      </c>
      <c r="F20" s="2">
        <v>42134.24962962963</v>
      </c>
      <c r="G20" t="s">
        <v>26</v>
      </c>
      <c r="H20" t="s">
        <v>27</v>
      </c>
      <c r="I20" s="6">
        <v>20768.87</v>
      </c>
    </row>
    <row r="21" spans="2:9" x14ac:dyDescent="0.25">
      <c r="E21">
        <v>10014</v>
      </c>
      <c r="F21" s="2">
        <v>42300.721655092595</v>
      </c>
      <c r="G21" t="s">
        <v>9</v>
      </c>
      <c r="H21" t="s">
        <v>21</v>
      </c>
      <c r="I21" s="6">
        <v>73083.38</v>
      </c>
    </row>
    <row r="22" spans="2:9" x14ac:dyDescent="0.25">
      <c r="E22">
        <v>10015</v>
      </c>
      <c r="F22" s="2">
        <v>42227.90116898148</v>
      </c>
      <c r="G22" t="s">
        <v>9</v>
      </c>
      <c r="H22" t="s">
        <v>28</v>
      </c>
      <c r="I22" s="6">
        <v>59445.8</v>
      </c>
    </row>
    <row r="23" spans="2:9" x14ac:dyDescent="0.25">
      <c r="E23">
        <v>10016</v>
      </c>
      <c r="F23" s="2">
        <v>42021.871064814812</v>
      </c>
      <c r="G23" t="s">
        <v>29</v>
      </c>
      <c r="H23" t="s">
        <v>30</v>
      </c>
      <c r="I23" s="6">
        <v>5145.53</v>
      </c>
    </row>
    <row r="24" spans="2:9" x14ac:dyDescent="0.25">
      <c r="E24">
        <v>10017</v>
      </c>
      <c r="F24" s="2">
        <v>42242.175740740742</v>
      </c>
      <c r="G24" t="s">
        <v>29</v>
      </c>
      <c r="H24" t="s">
        <v>31</v>
      </c>
      <c r="I24" s="6">
        <v>25194.6</v>
      </c>
    </row>
    <row r="25" spans="2:9" x14ac:dyDescent="0.25">
      <c r="E25">
        <v>10018</v>
      </c>
      <c r="F25" s="2">
        <v>42095.735335648147</v>
      </c>
      <c r="G25" t="s">
        <v>26</v>
      </c>
      <c r="H25" t="s">
        <v>32</v>
      </c>
      <c r="I25" s="6">
        <v>72960.95</v>
      </c>
    </row>
    <row r="26" spans="2:9" x14ac:dyDescent="0.25">
      <c r="E26">
        <v>10019</v>
      </c>
      <c r="F26" s="2">
        <v>42310.556956018518</v>
      </c>
      <c r="G26" t="s">
        <v>5</v>
      </c>
      <c r="H26" t="s">
        <v>33</v>
      </c>
      <c r="I26" s="6">
        <v>87176.36</v>
      </c>
    </row>
    <row r="27" spans="2:9" x14ac:dyDescent="0.25">
      <c r="E27">
        <v>10020</v>
      </c>
      <c r="F27" s="2">
        <v>42222.7</v>
      </c>
      <c r="G27" t="s">
        <v>11</v>
      </c>
      <c r="H27" t="s">
        <v>34</v>
      </c>
      <c r="I27" s="6">
        <v>21411.46</v>
      </c>
    </row>
    <row r="28" spans="2:9" x14ac:dyDescent="0.25">
      <c r="E28">
        <v>10021</v>
      </c>
      <c r="F28" s="2">
        <v>42292.315138888887</v>
      </c>
      <c r="G28" t="s">
        <v>35</v>
      </c>
      <c r="H28" t="s">
        <v>36</v>
      </c>
      <c r="I28" s="6">
        <v>44977.03</v>
      </c>
    </row>
    <row r="29" spans="2:9" x14ac:dyDescent="0.25">
      <c r="E29">
        <v>10022</v>
      </c>
      <c r="F29" s="2">
        <v>42146.056863425925</v>
      </c>
      <c r="G29" t="s">
        <v>17</v>
      </c>
      <c r="H29" t="s">
        <v>37</v>
      </c>
      <c r="I29" s="6">
        <v>43118.2</v>
      </c>
    </row>
    <row r="30" spans="2:9" x14ac:dyDescent="0.25">
      <c r="E30">
        <v>10023</v>
      </c>
      <c r="F30" s="2">
        <v>42095.735335648147</v>
      </c>
      <c r="G30" t="s">
        <v>38</v>
      </c>
      <c r="H30" t="s">
        <v>39</v>
      </c>
      <c r="I30" s="6">
        <v>42462.42</v>
      </c>
    </row>
    <row r="31" spans="2:9" x14ac:dyDescent="0.25">
      <c r="E31">
        <v>10024</v>
      </c>
      <c r="F31" s="2">
        <v>42082.030231481483</v>
      </c>
      <c r="G31" t="s">
        <v>11</v>
      </c>
      <c r="H31" t="s">
        <v>27</v>
      </c>
      <c r="I31" s="6">
        <v>51761.98</v>
      </c>
    </row>
    <row r="32" spans="2:9" x14ac:dyDescent="0.25">
      <c r="E32">
        <v>10025</v>
      </c>
      <c r="F32" s="2">
        <v>42074.135046296295</v>
      </c>
      <c r="G32" t="s">
        <v>20</v>
      </c>
      <c r="H32" t="s">
        <v>33</v>
      </c>
      <c r="I32" s="6">
        <v>55897.45</v>
      </c>
    </row>
    <row r="33" spans="5:9" x14ac:dyDescent="0.25">
      <c r="E33">
        <v>10026</v>
      </c>
      <c r="F33" s="2">
        <v>42127.935023148151</v>
      </c>
      <c r="G33" t="s">
        <v>40</v>
      </c>
      <c r="H33" t="s">
        <v>41</v>
      </c>
      <c r="I33" s="6">
        <v>25131.759999999998</v>
      </c>
    </row>
    <row r="34" spans="5:9" x14ac:dyDescent="0.25">
      <c r="E34">
        <v>10027</v>
      </c>
      <c r="F34" s="2">
        <v>42247.669039351851</v>
      </c>
      <c r="G34" t="s">
        <v>5</v>
      </c>
      <c r="H34" t="s">
        <v>42</v>
      </c>
      <c r="I34" s="6">
        <v>97359.23</v>
      </c>
    </row>
    <row r="35" spans="5:9" x14ac:dyDescent="0.25">
      <c r="E35">
        <v>10028</v>
      </c>
      <c r="F35" s="2">
        <v>42209.15148148148</v>
      </c>
      <c r="G35" t="s">
        <v>11</v>
      </c>
      <c r="H35" t="s">
        <v>43</v>
      </c>
      <c r="I35" s="6">
        <v>56647.95</v>
      </c>
    </row>
    <row r="36" spans="5:9" x14ac:dyDescent="0.25">
      <c r="E36">
        <v>10029</v>
      </c>
      <c r="F36" s="2">
        <v>42188.632789351854</v>
      </c>
      <c r="G36" t="s">
        <v>20</v>
      </c>
      <c r="H36" t="s">
        <v>44</v>
      </c>
      <c r="I36" s="6">
        <v>72399.37</v>
      </c>
    </row>
    <row r="37" spans="5:9" x14ac:dyDescent="0.25">
      <c r="E37">
        <v>10030</v>
      </c>
      <c r="F37" s="2">
        <v>42064.76253472222</v>
      </c>
      <c r="G37" t="s">
        <v>45</v>
      </c>
      <c r="H37" t="s">
        <v>46</v>
      </c>
      <c r="I37" s="6">
        <v>58234.73</v>
      </c>
    </row>
    <row r="38" spans="5:9" x14ac:dyDescent="0.25">
      <c r="E38">
        <v>10031</v>
      </c>
      <c r="F38" s="2">
        <v>42281.845914351848</v>
      </c>
      <c r="G38" t="s">
        <v>17</v>
      </c>
      <c r="H38" t="s">
        <v>47</v>
      </c>
      <c r="I38" s="6">
        <v>59828.91</v>
      </c>
    </row>
    <row r="39" spans="5:9" x14ac:dyDescent="0.25">
      <c r="E39">
        <v>10032</v>
      </c>
      <c r="F39" s="2">
        <v>42172.347986111112</v>
      </c>
      <c r="G39" t="s">
        <v>20</v>
      </c>
      <c r="H39" t="s">
        <v>18</v>
      </c>
      <c r="I39" s="6">
        <v>60105.68</v>
      </c>
    </row>
    <row r="40" spans="5:9" x14ac:dyDescent="0.25">
      <c r="E40">
        <v>10033</v>
      </c>
      <c r="F40" s="2">
        <v>42301.145567129628</v>
      </c>
      <c r="G40" t="s">
        <v>38</v>
      </c>
      <c r="H40" t="s">
        <v>48</v>
      </c>
      <c r="I40" s="6">
        <v>14761.55</v>
      </c>
    </row>
    <row r="41" spans="5:9" x14ac:dyDescent="0.25">
      <c r="E41">
        <v>10034</v>
      </c>
      <c r="F41" s="2">
        <v>42343.193923611114</v>
      </c>
      <c r="G41" t="s">
        <v>20</v>
      </c>
      <c r="H41" t="s">
        <v>49</v>
      </c>
      <c r="I41" s="6">
        <v>17605</v>
      </c>
    </row>
    <row r="42" spans="5:9" x14ac:dyDescent="0.25">
      <c r="E42">
        <v>10035</v>
      </c>
      <c r="F42" s="2">
        <v>42305.918703703705</v>
      </c>
      <c r="G42" t="s">
        <v>11</v>
      </c>
      <c r="H42" t="s">
        <v>50</v>
      </c>
      <c r="I42" s="6">
        <v>22191.18</v>
      </c>
    </row>
    <row r="43" spans="5:9" x14ac:dyDescent="0.25">
      <c r="E43">
        <v>10036</v>
      </c>
      <c r="F43" s="2">
        <v>42200.667523148149</v>
      </c>
      <c r="G43" t="s">
        <v>9</v>
      </c>
      <c r="H43" t="s">
        <v>51</v>
      </c>
      <c r="I43" s="6">
        <v>73944.66</v>
      </c>
    </row>
    <row r="44" spans="5:9" x14ac:dyDescent="0.25">
      <c r="E44">
        <v>10037</v>
      </c>
      <c r="F44" s="2">
        <v>42170.702557870369</v>
      </c>
      <c r="G44" t="s">
        <v>52</v>
      </c>
      <c r="H44" t="s">
        <v>53</v>
      </c>
      <c r="I44" s="6">
        <v>21494.7</v>
      </c>
    </row>
    <row r="45" spans="5:9" x14ac:dyDescent="0.25">
      <c r="E45">
        <v>10038</v>
      </c>
      <c r="F45" s="2">
        <v>42042.140428240738</v>
      </c>
      <c r="G45" t="s">
        <v>23</v>
      </c>
      <c r="H45" t="s">
        <v>54</v>
      </c>
      <c r="I45" s="6">
        <v>64127.96</v>
      </c>
    </row>
    <row r="46" spans="5:9" x14ac:dyDescent="0.25">
      <c r="E46">
        <v>10039</v>
      </c>
      <c r="F46" s="2">
        <v>42085.269212962965</v>
      </c>
      <c r="G46" t="s">
        <v>13</v>
      </c>
      <c r="H46" t="s">
        <v>55</v>
      </c>
      <c r="I46" s="6">
        <v>47714.79</v>
      </c>
    </row>
    <row r="47" spans="5:9" x14ac:dyDescent="0.25">
      <c r="E47">
        <v>10040</v>
      </c>
      <c r="F47" s="2">
        <v>42098.170960648145</v>
      </c>
      <c r="G47" t="s">
        <v>15</v>
      </c>
      <c r="H47" t="s">
        <v>56</v>
      </c>
      <c r="I47" s="6">
        <v>3713.03</v>
      </c>
    </row>
    <row r="48" spans="5:9" x14ac:dyDescent="0.25">
      <c r="E48">
        <v>10041</v>
      </c>
      <c r="F48" s="2">
        <v>42182.629699074074</v>
      </c>
      <c r="G48" t="s">
        <v>45</v>
      </c>
      <c r="H48" t="s">
        <v>57</v>
      </c>
      <c r="I48" s="6">
        <v>57210.74</v>
      </c>
    </row>
    <row r="49" spans="5:9" x14ac:dyDescent="0.25">
      <c r="E49">
        <v>10042</v>
      </c>
      <c r="F49" s="2">
        <v>42099.852187500001</v>
      </c>
      <c r="G49" t="s">
        <v>17</v>
      </c>
      <c r="H49" t="s">
        <v>58</v>
      </c>
      <c r="I49" s="6">
        <v>78795.64</v>
      </c>
    </row>
    <row r="50" spans="5:9" x14ac:dyDescent="0.25">
      <c r="E50">
        <v>10043</v>
      </c>
      <c r="F50" s="2">
        <v>42135.839884259258</v>
      </c>
      <c r="G50" t="s">
        <v>11</v>
      </c>
      <c r="H50" t="s">
        <v>59</v>
      </c>
      <c r="I50" s="6">
        <v>58747.97</v>
      </c>
    </row>
    <row r="51" spans="5:9" x14ac:dyDescent="0.25">
      <c r="E51">
        <v>10044</v>
      </c>
      <c r="F51" s="2">
        <v>42117.301898148151</v>
      </c>
      <c r="G51" t="s">
        <v>7</v>
      </c>
      <c r="H51" t="s">
        <v>60</v>
      </c>
      <c r="I51" s="6">
        <v>81690.89</v>
      </c>
    </row>
    <row r="52" spans="5:9" x14ac:dyDescent="0.25">
      <c r="E52">
        <v>10045</v>
      </c>
      <c r="F52" s="2">
        <v>42250.009641203702</v>
      </c>
      <c r="G52" t="s">
        <v>61</v>
      </c>
      <c r="H52" t="s">
        <v>62</v>
      </c>
      <c r="I52" s="6">
        <v>87950.36</v>
      </c>
    </row>
    <row r="53" spans="5:9" x14ac:dyDescent="0.25">
      <c r="E53">
        <v>10046</v>
      </c>
      <c r="F53" s="2">
        <v>42223.367337962962</v>
      </c>
      <c r="G53" t="s">
        <v>7</v>
      </c>
      <c r="H53" t="s">
        <v>63</v>
      </c>
      <c r="I53" s="6">
        <v>43688.75</v>
      </c>
    </row>
    <row r="54" spans="5:9" x14ac:dyDescent="0.25">
      <c r="E54">
        <v>10047</v>
      </c>
      <c r="F54" s="2">
        <v>42062.025266203702</v>
      </c>
      <c r="G54" t="s">
        <v>52</v>
      </c>
      <c r="H54" t="s">
        <v>64</v>
      </c>
      <c r="I54" s="6">
        <v>88930.52</v>
      </c>
    </row>
    <row r="55" spans="5:9" x14ac:dyDescent="0.25">
      <c r="E55">
        <v>10048</v>
      </c>
      <c r="F55" s="2">
        <v>42189.578472222223</v>
      </c>
      <c r="G55" t="s">
        <v>35</v>
      </c>
      <c r="H55" t="s">
        <v>65</v>
      </c>
      <c r="I55" s="6">
        <v>38944.75</v>
      </c>
    </row>
    <row r="56" spans="5:9" x14ac:dyDescent="0.25">
      <c r="E56">
        <v>10049</v>
      </c>
      <c r="F56" s="2">
        <v>42307.01457175926</v>
      </c>
      <c r="G56" t="s">
        <v>66</v>
      </c>
      <c r="H56" t="s">
        <v>67</v>
      </c>
      <c r="I56" s="6">
        <v>95060.08</v>
      </c>
    </row>
    <row r="57" spans="5:9" x14ac:dyDescent="0.25">
      <c r="E57">
        <v>10050</v>
      </c>
      <c r="F57" s="2">
        <v>42355.584918981483</v>
      </c>
      <c r="G57" t="s">
        <v>26</v>
      </c>
      <c r="H57" t="s">
        <v>12</v>
      </c>
      <c r="I57" s="6">
        <v>34238.68</v>
      </c>
    </row>
    <row r="58" spans="5:9" x14ac:dyDescent="0.25">
      <c r="E58">
        <v>10051</v>
      </c>
      <c r="F58" s="2">
        <v>42278.367256944446</v>
      </c>
      <c r="G58" t="s">
        <v>45</v>
      </c>
      <c r="H58" t="s">
        <v>68</v>
      </c>
      <c r="I58" s="6">
        <v>17486.39</v>
      </c>
    </row>
    <row r="59" spans="5:9" x14ac:dyDescent="0.25">
      <c r="E59">
        <v>10052</v>
      </c>
      <c r="F59" s="2">
        <v>42180.183935185189</v>
      </c>
      <c r="G59" t="s">
        <v>66</v>
      </c>
      <c r="H59" t="s">
        <v>69</v>
      </c>
      <c r="I59" s="6">
        <v>79800.39</v>
      </c>
    </row>
    <row r="60" spans="5:9" x14ac:dyDescent="0.25">
      <c r="E60">
        <v>10053</v>
      </c>
      <c r="F60" s="2">
        <v>42300.618842592594</v>
      </c>
      <c r="G60" t="s">
        <v>35</v>
      </c>
      <c r="H60" t="s">
        <v>70</v>
      </c>
      <c r="I60" s="6">
        <v>11423.94</v>
      </c>
    </row>
    <row r="61" spans="5:9" x14ac:dyDescent="0.25">
      <c r="E61">
        <v>10054</v>
      </c>
      <c r="F61" s="2">
        <v>42347.688726851855</v>
      </c>
      <c r="G61" t="s">
        <v>5</v>
      </c>
      <c r="H61" t="s">
        <v>71</v>
      </c>
      <c r="I61" s="6">
        <v>43308.07</v>
      </c>
    </row>
    <row r="62" spans="5:9" x14ac:dyDescent="0.25">
      <c r="E62">
        <v>10055</v>
      </c>
      <c r="F62" s="2">
        <v>42274.847511574073</v>
      </c>
      <c r="G62" t="s">
        <v>15</v>
      </c>
      <c r="H62" t="s">
        <v>72</v>
      </c>
      <c r="I62" s="6">
        <v>90501.06</v>
      </c>
    </row>
    <row r="63" spans="5:9" x14ac:dyDescent="0.25">
      <c r="E63">
        <v>10056</v>
      </c>
      <c r="F63" s="2">
        <v>42143.738865740743</v>
      </c>
      <c r="G63" t="s">
        <v>23</v>
      </c>
      <c r="H63" t="s">
        <v>73</v>
      </c>
      <c r="I63" s="6">
        <v>17664.3</v>
      </c>
    </row>
    <row r="64" spans="5:9" x14ac:dyDescent="0.25">
      <c r="E64">
        <v>10057</v>
      </c>
      <c r="F64" s="2">
        <v>42214.057858796295</v>
      </c>
      <c r="G64" t="s">
        <v>15</v>
      </c>
      <c r="H64" t="s">
        <v>74</v>
      </c>
      <c r="I64" s="6">
        <v>10378.18</v>
      </c>
    </row>
    <row r="65" spans="5:9" x14ac:dyDescent="0.25">
      <c r="E65">
        <v>10058</v>
      </c>
      <c r="F65" s="2">
        <v>42262.941712962966</v>
      </c>
      <c r="G65" t="s">
        <v>66</v>
      </c>
      <c r="H65" t="s">
        <v>75</v>
      </c>
      <c r="I65" s="6">
        <v>65398.82</v>
      </c>
    </row>
    <row r="66" spans="5:9" x14ac:dyDescent="0.25">
      <c r="E66">
        <v>10059</v>
      </c>
      <c r="F66" s="2">
        <v>42137.677245370367</v>
      </c>
      <c r="G66" t="s">
        <v>40</v>
      </c>
      <c r="H66" t="s">
        <v>76</v>
      </c>
      <c r="I66" s="6">
        <v>32815.199999999997</v>
      </c>
    </row>
    <row r="67" spans="5:9" x14ac:dyDescent="0.25">
      <c r="E67">
        <v>10060</v>
      </c>
      <c r="F67" s="2">
        <v>42132.023506944446</v>
      </c>
      <c r="G67" t="s">
        <v>35</v>
      </c>
      <c r="H67" t="s">
        <v>77</v>
      </c>
      <c r="I67" s="6">
        <v>24824.11</v>
      </c>
    </row>
    <row r="68" spans="5:9" x14ac:dyDescent="0.25">
      <c r="E68">
        <v>10061</v>
      </c>
      <c r="F68" s="2">
        <v>42358.782962962963</v>
      </c>
      <c r="G68" t="s">
        <v>40</v>
      </c>
      <c r="H68" t="s">
        <v>78</v>
      </c>
      <c r="I68" s="6">
        <v>62313.51</v>
      </c>
    </row>
    <row r="69" spans="5:9" x14ac:dyDescent="0.25">
      <c r="E69">
        <v>10062</v>
      </c>
      <c r="F69" s="2">
        <v>42263.651018518518</v>
      </c>
      <c r="G69" t="s">
        <v>66</v>
      </c>
      <c r="H69" t="s">
        <v>79</v>
      </c>
      <c r="I69" s="6">
        <v>89948.39</v>
      </c>
    </row>
    <row r="70" spans="5:9" x14ac:dyDescent="0.25">
      <c r="E70">
        <v>10063</v>
      </c>
      <c r="F70" s="2">
        <v>42348.304583333331</v>
      </c>
      <c r="G70" t="s">
        <v>26</v>
      </c>
      <c r="H70" t="s">
        <v>80</v>
      </c>
      <c r="I70" s="6">
        <v>52385.440000000002</v>
      </c>
    </row>
    <row r="71" spans="5:9" x14ac:dyDescent="0.25">
      <c r="E71">
        <v>10064</v>
      </c>
      <c r="F71" s="2">
        <v>42120.777928240743</v>
      </c>
      <c r="G71" t="s">
        <v>61</v>
      </c>
      <c r="H71" t="s">
        <v>81</v>
      </c>
      <c r="I71" s="6">
        <v>1142.24</v>
      </c>
    </row>
    <row r="72" spans="5:9" x14ac:dyDescent="0.25">
      <c r="E72">
        <v>10065</v>
      </c>
      <c r="F72" s="2">
        <v>42296.397199074076</v>
      </c>
      <c r="G72" t="s">
        <v>45</v>
      </c>
      <c r="H72" t="s">
        <v>82</v>
      </c>
      <c r="I72" s="6">
        <v>87360.72</v>
      </c>
    </row>
    <row r="73" spans="5:9" x14ac:dyDescent="0.25">
      <c r="E73">
        <v>10066</v>
      </c>
      <c r="F73" s="2">
        <v>42281.083113425928</v>
      </c>
      <c r="G73" t="s">
        <v>5</v>
      </c>
      <c r="H73" t="s">
        <v>62</v>
      </c>
      <c r="I73" s="6">
        <v>39646.29</v>
      </c>
    </row>
    <row r="74" spans="5:9" x14ac:dyDescent="0.25">
      <c r="E74">
        <v>10067</v>
      </c>
      <c r="F74" s="2">
        <v>42028.165636574071</v>
      </c>
      <c r="G74" t="s">
        <v>45</v>
      </c>
      <c r="H74" t="s">
        <v>83</v>
      </c>
      <c r="I74" s="6">
        <v>38109.25</v>
      </c>
    </row>
    <row r="75" spans="5:9" x14ac:dyDescent="0.25">
      <c r="E75">
        <v>10068</v>
      </c>
      <c r="F75" s="2">
        <v>42289.1174537037</v>
      </c>
      <c r="G75" t="s">
        <v>23</v>
      </c>
      <c r="H75" t="s">
        <v>84</v>
      </c>
      <c r="I75" s="6">
        <v>90836</v>
      </c>
    </row>
    <row r="76" spans="5:9" x14ac:dyDescent="0.25">
      <c r="E76">
        <v>10069</v>
      </c>
      <c r="F76" s="2">
        <v>42212.297731481478</v>
      </c>
      <c r="G76" t="s">
        <v>52</v>
      </c>
      <c r="H76" t="s">
        <v>85</v>
      </c>
      <c r="I76" s="6">
        <v>46802.78</v>
      </c>
    </row>
    <row r="77" spans="5:9" x14ac:dyDescent="0.25">
      <c r="E77">
        <v>10070</v>
      </c>
      <c r="F77" s="2">
        <v>42185.610520833332</v>
      </c>
      <c r="G77" t="s">
        <v>17</v>
      </c>
      <c r="H77" t="s">
        <v>86</v>
      </c>
      <c r="I77" s="6">
        <v>42156.94</v>
      </c>
    </row>
    <row r="78" spans="5:9" x14ac:dyDescent="0.25">
      <c r="E78">
        <v>10071</v>
      </c>
      <c r="F78" s="2">
        <v>42251.811782407407</v>
      </c>
      <c r="G78" t="s">
        <v>9</v>
      </c>
      <c r="H78" t="s">
        <v>87</v>
      </c>
      <c r="I78" s="6">
        <v>51196.01</v>
      </c>
    </row>
    <row r="79" spans="5:9" x14ac:dyDescent="0.25">
      <c r="E79">
        <v>10072</v>
      </c>
      <c r="F79" s="2">
        <v>42168.831886574073</v>
      </c>
      <c r="G79" t="s">
        <v>29</v>
      </c>
      <c r="H79" t="s">
        <v>88</v>
      </c>
      <c r="I79" s="6">
        <v>81480.429999999993</v>
      </c>
    </row>
    <row r="80" spans="5:9" x14ac:dyDescent="0.25">
      <c r="E80">
        <v>10073</v>
      </c>
      <c r="F80" s="2">
        <v>42319.504120370373</v>
      </c>
      <c r="G80" t="s">
        <v>29</v>
      </c>
      <c r="H80" t="s">
        <v>89</v>
      </c>
      <c r="I80" s="6">
        <v>19727.400000000001</v>
      </c>
    </row>
    <row r="81" spans="5:9" x14ac:dyDescent="0.25">
      <c r="E81">
        <v>10074</v>
      </c>
      <c r="F81" s="2">
        <v>42354.470347222225</v>
      </c>
      <c r="G81" t="s">
        <v>23</v>
      </c>
      <c r="H81" t="s">
        <v>67</v>
      </c>
      <c r="I81" s="6">
        <v>96099.55</v>
      </c>
    </row>
    <row r="82" spans="5:9" x14ac:dyDescent="0.25">
      <c r="E82">
        <v>10075</v>
      </c>
      <c r="F82" s="2">
        <v>42081.575925925928</v>
      </c>
      <c r="G82" t="s">
        <v>7</v>
      </c>
      <c r="H82" t="s">
        <v>90</v>
      </c>
      <c r="I82" s="6">
        <v>70935.12</v>
      </c>
    </row>
    <row r="83" spans="5:9" x14ac:dyDescent="0.25">
      <c r="E83">
        <v>10076</v>
      </c>
      <c r="F83" s="2">
        <v>42327.58148148148</v>
      </c>
      <c r="G83" t="s">
        <v>38</v>
      </c>
      <c r="H83" t="s">
        <v>91</v>
      </c>
      <c r="I83" s="6">
        <v>10358.02</v>
      </c>
    </row>
    <row r="84" spans="5:9" x14ac:dyDescent="0.25">
      <c r="E84">
        <v>10077</v>
      </c>
      <c r="F84" s="2">
        <v>42258.626539351855</v>
      </c>
      <c r="G84" t="s">
        <v>7</v>
      </c>
      <c r="H84" t="s">
        <v>92</v>
      </c>
      <c r="I84" s="6">
        <v>83878.41</v>
      </c>
    </row>
    <row r="85" spans="5:9" x14ac:dyDescent="0.25">
      <c r="E85">
        <v>10078</v>
      </c>
      <c r="F85" s="2">
        <v>42190.350289351853</v>
      </c>
      <c r="G85" t="s">
        <v>9</v>
      </c>
      <c r="H85" t="s">
        <v>93</v>
      </c>
      <c r="I85" s="6">
        <v>1179.26</v>
      </c>
    </row>
    <row r="86" spans="5:9" x14ac:dyDescent="0.25">
      <c r="E86">
        <v>10079</v>
      </c>
      <c r="F86" s="2">
        <v>42276.61550925926</v>
      </c>
      <c r="G86" t="s">
        <v>5</v>
      </c>
      <c r="H86" t="s">
        <v>94</v>
      </c>
      <c r="I86" s="6">
        <v>39406.29</v>
      </c>
    </row>
    <row r="87" spans="5:9" x14ac:dyDescent="0.25">
      <c r="E87">
        <v>10080</v>
      </c>
      <c r="F87" s="2">
        <v>42214.074467592596</v>
      </c>
      <c r="G87" t="s">
        <v>11</v>
      </c>
      <c r="H87" t="s">
        <v>95</v>
      </c>
      <c r="I87" s="6">
        <v>48373.89</v>
      </c>
    </row>
    <row r="88" spans="5:9" x14ac:dyDescent="0.25">
      <c r="E88">
        <v>10081</v>
      </c>
      <c r="F88" s="2">
        <v>42067.946006944447</v>
      </c>
      <c r="G88" t="s">
        <v>52</v>
      </c>
      <c r="H88" t="s">
        <v>96</v>
      </c>
      <c r="I88" s="6">
        <v>15330.56</v>
      </c>
    </row>
    <row r="89" spans="5:9" x14ac:dyDescent="0.25">
      <c r="E89">
        <v>10082</v>
      </c>
      <c r="F89" s="2">
        <v>42104.710543981484</v>
      </c>
      <c r="G89" t="s">
        <v>17</v>
      </c>
      <c r="H89" t="s">
        <v>97</v>
      </c>
      <c r="I89" s="6">
        <v>59967.7</v>
      </c>
    </row>
    <row r="90" spans="5:9" x14ac:dyDescent="0.25">
      <c r="E90">
        <v>10083</v>
      </c>
      <c r="F90" s="2">
        <v>42039.271921296298</v>
      </c>
      <c r="G90" t="s">
        <v>9</v>
      </c>
      <c r="H90" t="s">
        <v>98</v>
      </c>
      <c r="I90" s="6">
        <v>83743.38</v>
      </c>
    </row>
    <row r="91" spans="5:9" x14ac:dyDescent="0.25">
      <c r="E91">
        <v>10084</v>
      </c>
      <c r="F91" s="2">
        <v>42069.024571759262</v>
      </c>
      <c r="G91" t="s">
        <v>23</v>
      </c>
      <c r="H91" t="s">
        <v>99</v>
      </c>
      <c r="I91" s="6">
        <v>86851.23</v>
      </c>
    </row>
    <row r="92" spans="5:9" x14ac:dyDescent="0.25">
      <c r="E92">
        <v>10085</v>
      </c>
      <c r="F92" s="2">
        <v>42362.816493055558</v>
      </c>
      <c r="G92" t="s">
        <v>29</v>
      </c>
      <c r="H92" t="s">
        <v>100</v>
      </c>
      <c r="I92" s="6">
        <v>34219.919999999998</v>
      </c>
    </row>
    <row r="93" spans="5:9" x14ac:dyDescent="0.25">
      <c r="E93">
        <v>10086</v>
      </c>
      <c r="F93" s="2">
        <v>42341.00509259259</v>
      </c>
      <c r="G93" t="s">
        <v>7</v>
      </c>
      <c r="H93" t="s">
        <v>101</v>
      </c>
      <c r="I93" s="6">
        <v>18085.88</v>
      </c>
    </row>
    <row r="94" spans="5:9" x14ac:dyDescent="0.25">
      <c r="E94">
        <v>10087</v>
      </c>
      <c r="F94" s="2">
        <v>42028.134363425925</v>
      </c>
      <c r="G94" t="s">
        <v>7</v>
      </c>
      <c r="H94" t="s">
        <v>102</v>
      </c>
      <c r="I94" s="6">
        <v>81348.63</v>
      </c>
    </row>
    <row r="95" spans="5:9" x14ac:dyDescent="0.25">
      <c r="E95">
        <v>10088</v>
      </c>
      <c r="F95" s="2">
        <v>42225.368287037039</v>
      </c>
      <c r="G95" t="s">
        <v>35</v>
      </c>
      <c r="H95" t="s">
        <v>103</v>
      </c>
      <c r="I95" s="6">
        <v>13547.13</v>
      </c>
    </row>
    <row r="96" spans="5:9" x14ac:dyDescent="0.25">
      <c r="E96">
        <v>10089</v>
      </c>
      <c r="F96" s="2">
        <v>42357.33425925926</v>
      </c>
      <c r="G96" t="s">
        <v>29</v>
      </c>
      <c r="H96" t="s">
        <v>104</v>
      </c>
      <c r="I96" s="6">
        <v>67224.17</v>
      </c>
    </row>
    <row r="97" spans="5:9" x14ac:dyDescent="0.25">
      <c r="E97">
        <v>10090</v>
      </c>
      <c r="F97" s="2">
        <v>42128.623518518521</v>
      </c>
      <c r="G97" t="s">
        <v>35</v>
      </c>
      <c r="H97" t="s">
        <v>105</v>
      </c>
      <c r="I97" s="6">
        <v>75344.05</v>
      </c>
    </row>
    <row r="98" spans="5:9" x14ac:dyDescent="0.25">
      <c r="E98">
        <v>10091</v>
      </c>
      <c r="F98" s="2">
        <v>42351.988009259258</v>
      </c>
      <c r="G98" t="s">
        <v>29</v>
      </c>
      <c r="H98" t="s">
        <v>106</v>
      </c>
      <c r="I98" s="6">
        <v>8302.73</v>
      </c>
    </row>
    <row r="99" spans="5:9" x14ac:dyDescent="0.25">
      <c r="E99">
        <v>10092</v>
      </c>
      <c r="F99" s="2">
        <v>42043.303310185183</v>
      </c>
      <c r="G99" t="s">
        <v>66</v>
      </c>
      <c r="H99" t="s">
        <v>107</v>
      </c>
      <c r="I99" s="6">
        <v>22101</v>
      </c>
    </row>
    <row r="100" spans="5:9" x14ac:dyDescent="0.25">
      <c r="E100">
        <v>10093</v>
      </c>
      <c r="F100" s="2">
        <v>42234.260266203702</v>
      </c>
      <c r="G100" t="s">
        <v>29</v>
      </c>
      <c r="H100" t="s">
        <v>81</v>
      </c>
      <c r="I100" s="6">
        <v>22140.25</v>
      </c>
    </row>
    <row r="101" spans="5:9" x14ac:dyDescent="0.25">
      <c r="E101">
        <v>10094</v>
      </c>
      <c r="F101" s="2">
        <v>42180.852627314816</v>
      </c>
      <c r="G101" t="s">
        <v>15</v>
      </c>
      <c r="H101" t="s">
        <v>108</v>
      </c>
      <c r="I101" s="6">
        <v>71734.73</v>
      </c>
    </row>
    <row r="102" spans="5:9" x14ac:dyDescent="0.25">
      <c r="E102">
        <v>10095</v>
      </c>
      <c r="F102" s="2">
        <v>42073.686886574076</v>
      </c>
      <c r="G102" t="s">
        <v>35</v>
      </c>
      <c r="H102" t="s">
        <v>49</v>
      </c>
      <c r="I102" s="6">
        <v>14114.62</v>
      </c>
    </row>
    <row r="103" spans="5:9" x14ac:dyDescent="0.25">
      <c r="E103">
        <v>10096</v>
      </c>
      <c r="F103" s="2">
        <v>42070.144965277781</v>
      </c>
      <c r="G103" t="s">
        <v>61</v>
      </c>
      <c r="H103" t="s">
        <v>48</v>
      </c>
      <c r="I103" s="6">
        <v>41457.96</v>
      </c>
    </row>
    <row r="104" spans="5:9" x14ac:dyDescent="0.25">
      <c r="E104">
        <v>10097</v>
      </c>
      <c r="F104" s="2">
        <v>42285.280393518522</v>
      </c>
      <c r="G104" t="s">
        <v>29</v>
      </c>
      <c r="H104" t="s">
        <v>109</v>
      </c>
      <c r="I104" s="6">
        <v>42916.27</v>
      </c>
    </row>
    <row r="105" spans="5:9" x14ac:dyDescent="0.25">
      <c r="E105">
        <v>10098</v>
      </c>
      <c r="F105" s="2">
        <v>42292.463379629633</v>
      </c>
      <c r="G105" t="s">
        <v>45</v>
      </c>
      <c r="H105" t="s">
        <v>33</v>
      </c>
      <c r="I105" s="6">
        <v>5731.18</v>
      </c>
    </row>
    <row r="106" spans="5:9" x14ac:dyDescent="0.25">
      <c r="E106">
        <v>10099</v>
      </c>
      <c r="F106" s="2">
        <v>42252.387615740743</v>
      </c>
      <c r="G106" t="s">
        <v>35</v>
      </c>
      <c r="H106" t="s">
        <v>110</v>
      </c>
      <c r="I106" s="6">
        <v>77525.759999999995</v>
      </c>
    </row>
    <row r="107" spans="5:9" x14ac:dyDescent="0.25">
      <c r="E107">
        <v>10100</v>
      </c>
      <c r="F107" s="2">
        <v>42186.050474537034</v>
      </c>
      <c r="G107" t="s">
        <v>40</v>
      </c>
      <c r="H107" t="s">
        <v>111</v>
      </c>
      <c r="I107" s="6">
        <v>21296.95</v>
      </c>
    </row>
    <row r="108" spans="5:9" x14ac:dyDescent="0.25">
      <c r="E108">
        <v>10101</v>
      </c>
      <c r="F108" s="2">
        <v>42026.064884259256</v>
      </c>
      <c r="G108" t="s">
        <v>23</v>
      </c>
      <c r="H108" t="s">
        <v>112</v>
      </c>
      <c r="I108" s="6">
        <v>6455.52</v>
      </c>
    </row>
    <row r="109" spans="5:9" x14ac:dyDescent="0.25">
      <c r="E109">
        <v>10102</v>
      </c>
      <c r="F109" s="2">
        <v>42187.426099537035</v>
      </c>
      <c r="G109" t="s">
        <v>38</v>
      </c>
      <c r="H109" t="s">
        <v>113</v>
      </c>
      <c r="I109" s="6">
        <v>60870.29</v>
      </c>
    </row>
    <row r="110" spans="5:9" x14ac:dyDescent="0.25">
      <c r="E110">
        <v>10103</v>
      </c>
      <c r="F110" s="2">
        <v>42155.008587962962</v>
      </c>
      <c r="G110" t="s">
        <v>5</v>
      </c>
      <c r="H110" t="s">
        <v>114</v>
      </c>
      <c r="I110" s="6">
        <v>75954.39</v>
      </c>
    </row>
    <row r="111" spans="5:9" x14ac:dyDescent="0.25">
      <c r="E111">
        <v>10104</v>
      </c>
      <c r="F111" s="2">
        <v>42192.378622685188</v>
      </c>
      <c r="G111" t="s">
        <v>11</v>
      </c>
      <c r="H111" t="s">
        <v>115</v>
      </c>
      <c r="I111" s="6">
        <v>56741.120000000003</v>
      </c>
    </row>
    <row r="112" spans="5:9" x14ac:dyDescent="0.25">
      <c r="E112">
        <v>10105</v>
      </c>
      <c r="F112" s="2">
        <v>42282.884259259263</v>
      </c>
      <c r="G112" t="s">
        <v>7</v>
      </c>
      <c r="H112" t="s">
        <v>97</v>
      </c>
      <c r="I112" s="6">
        <v>32078.35</v>
      </c>
    </row>
    <row r="113" spans="5:9" x14ac:dyDescent="0.25">
      <c r="E113">
        <v>10106</v>
      </c>
      <c r="F113" s="2">
        <v>42297.378692129627</v>
      </c>
      <c r="G113" t="s">
        <v>52</v>
      </c>
      <c r="H113" t="s">
        <v>63</v>
      </c>
      <c r="I113" s="6">
        <v>93723.8</v>
      </c>
    </row>
    <row r="114" spans="5:9" x14ac:dyDescent="0.25">
      <c r="E114">
        <v>10107</v>
      </c>
      <c r="F114" s="2">
        <v>42019.933703703704</v>
      </c>
      <c r="G114" t="s">
        <v>23</v>
      </c>
      <c r="H114" t="s">
        <v>34</v>
      </c>
      <c r="I114" s="6">
        <v>27618.36</v>
      </c>
    </row>
    <row r="115" spans="5:9" x14ac:dyDescent="0.25">
      <c r="E115">
        <v>10108</v>
      </c>
      <c r="F115" s="2">
        <v>42025.980162037034</v>
      </c>
      <c r="G115" t="s">
        <v>66</v>
      </c>
      <c r="H115" t="s">
        <v>116</v>
      </c>
      <c r="I115" s="6">
        <v>77281.13</v>
      </c>
    </row>
    <row r="116" spans="5:9" x14ac:dyDescent="0.25">
      <c r="E116">
        <v>10109</v>
      </c>
      <c r="F116" s="2">
        <v>42165.922800925924</v>
      </c>
      <c r="G116" t="s">
        <v>23</v>
      </c>
      <c r="H116" t="s">
        <v>72</v>
      </c>
      <c r="I116" s="6">
        <v>17774.830000000002</v>
      </c>
    </row>
    <row r="117" spans="5:9" x14ac:dyDescent="0.25">
      <c r="E117">
        <v>10110</v>
      </c>
      <c r="F117" s="2">
        <v>42345.608715277776</v>
      </c>
      <c r="G117" t="s">
        <v>15</v>
      </c>
      <c r="H117" t="s">
        <v>58</v>
      </c>
      <c r="I117" s="6">
        <v>87790.58</v>
      </c>
    </row>
    <row r="118" spans="5:9" x14ac:dyDescent="0.25">
      <c r="E118">
        <v>10111</v>
      </c>
      <c r="F118" s="2">
        <v>42365.077175925922</v>
      </c>
      <c r="G118" t="s">
        <v>20</v>
      </c>
      <c r="H118" t="s">
        <v>117</v>
      </c>
      <c r="I118" s="6">
        <v>84385.63</v>
      </c>
    </row>
    <row r="119" spans="5:9" x14ac:dyDescent="0.25">
      <c r="E119">
        <v>10112</v>
      </c>
      <c r="F119" s="2">
        <v>42046.952465277776</v>
      </c>
      <c r="G119" t="s">
        <v>15</v>
      </c>
      <c r="H119" t="s">
        <v>118</v>
      </c>
      <c r="I119" s="6">
        <v>28092.37</v>
      </c>
    </row>
    <row r="120" spans="5:9" x14ac:dyDescent="0.25">
      <c r="E120">
        <v>10113</v>
      </c>
      <c r="F120" s="2">
        <v>42332.710358796299</v>
      </c>
      <c r="G120" t="s">
        <v>66</v>
      </c>
      <c r="H120" t="s">
        <v>119</v>
      </c>
      <c r="I120" s="6">
        <v>67253.98</v>
      </c>
    </row>
    <row r="121" spans="5:9" x14ac:dyDescent="0.25">
      <c r="E121">
        <v>10114</v>
      </c>
      <c r="F121" s="2">
        <v>42037.872615740744</v>
      </c>
      <c r="G121" t="s">
        <v>11</v>
      </c>
      <c r="H121" t="s">
        <v>21</v>
      </c>
      <c r="I121" s="6">
        <v>88290.44</v>
      </c>
    </row>
    <row r="122" spans="5:9" x14ac:dyDescent="0.25">
      <c r="E122">
        <v>10115</v>
      </c>
      <c r="F122" s="2">
        <v>42348.927430555559</v>
      </c>
      <c r="G122" t="s">
        <v>29</v>
      </c>
      <c r="H122" t="s">
        <v>78</v>
      </c>
      <c r="I122" s="6">
        <v>55549.87</v>
      </c>
    </row>
    <row r="123" spans="5:9" x14ac:dyDescent="0.25">
      <c r="E123">
        <v>10116</v>
      </c>
      <c r="F123" s="2">
        <v>42206.706377314818</v>
      </c>
      <c r="G123" t="s">
        <v>61</v>
      </c>
      <c r="H123" t="s">
        <v>120</v>
      </c>
      <c r="I123" s="6">
        <v>18071.060000000001</v>
      </c>
    </row>
    <row r="124" spans="5:9" x14ac:dyDescent="0.25">
      <c r="E124">
        <v>10117</v>
      </c>
      <c r="F124" s="2">
        <v>42233.145324074074</v>
      </c>
      <c r="G124" t="s">
        <v>17</v>
      </c>
      <c r="H124" t="s">
        <v>121</v>
      </c>
      <c r="I124" s="6">
        <v>65069.68</v>
      </c>
    </row>
    <row r="125" spans="5:9" x14ac:dyDescent="0.25">
      <c r="E125">
        <v>10118</v>
      </c>
      <c r="F125" s="2">
        <v>42227.479641203703</v>
      </c>
      <c r="G125" t="s">
        <v>29</v>
      </c>
      <c r="H125" t="s">
        <v>122</v>
      </c>
      <c r="I125" s="6">
        <v>70585.06</v>
      </c>
    </row>
    <row r="126" spans="5:9" x14ac:dyDescent="0.25">
      <c r="E126">
        <v>10119</v>
      </c>
      <c r="F126" s="2">
        <v>42326.942256944443</v>
      </c>
      <c r="G126" t="s">
        <v>11</v>
      </c>
      <c r="H126" t="s">
        <v>123</v>
      </c>
      <c r="I126" s="6">
        <v>75965.960000000006</v>
      </c>
    </row>
    <row r="127" spans="5:9" x14ac:dyDescent="0.25">
      <c r="E127">
        <v>10120</v>
      </c>
      <c r="F127" s="2">
        <v>42144.780810185184</v>
      </c>
      <c r="G127" t="s">
        <v>52</v>
      </c>
      <c r="H127" t="s">
        <v>124</v>
      </c>
      <c r="I127" s="6">
        <v>36787.279999999999</v>
      </c>
    </row>
    <row r="128" spans="5:9" x14ac:dyDescent="0.25">
      <c r="E128">
        <v>10121</v>
      </c>
      <c r="F128" s="2">
        <v>42323.21603009259</v>
      </c>
      <c r="G128" t="s">
        <v>45</v>
      </c>
      <c r="H128" t="s">
        <v>125</v>
      </c>
      <c r="I128" s="6">
        <v>44903.63</v>
      </c>
    </row>
    <row r="129" spans="5:9" x14ac:dyDescent="0.25">
      <c r="E129">
        <v>10122</v>
      </c>
      <c r="F129" s="2">
        <v>42128.832083333335</v>
      </c>
      <c r="G129" t="s">
        <v>52</v>
      </c>
      <c r="H129" t="s">
        <v>126</v>
      </c>
      <c r="I129" s="6">
        <v>24909.38</v>
      </c>
    </row>
    <row r="130" spans="5:9" x14ac:dyDescent="0.25">
      <c r="E130">
        <v>10123</v>
      </c>
      <c r="F130" s="2">
        <v>42006.784166666665</v>
      </c>
      <c r="G130" t="s">
        <v>5</v>
      </c>
      <c r="H130" t="s">
        <v>127</v>
      </c>
      <c r="I130" s="6">
        <v>97097.4</v>
      </c>
    </row>
    <row r="131" spans="5:9" x14ac:dyDescent="0.25">
      <c r="E131">
        <v>10124</v>
      </c>
      <c r="F131" s="2">
        <v>42129.010995370372</v>
      </c>
      <c r="G131" t="s">
        <v>38</v>
      </c>
      <c r="H131" t="s">
        <v>128</v>
      </c>
      <c r="I131" s="6">
        <v>93374.36</v>
      </c>
    </row>
    <row r="132" spans="5:9" x14ac:dyDescent="0.25">
      <c r="E132">
        <v>10125</v>
      </c>
      <c r="F132" s="2">
        <v>42290.804155092592</v>
      </c>
      <c r="G132" t="s">
        <v>9</v>
      </c>
      <c r="H132" t="s">
        <v>129</v>
      </c>
      <c r="I132" s="6">
        <v>19257.3</v>
      </c>
    </row>
    <row r="133" spans="5:9" x14ac:dyDescent="0.25">
      <c r="E133">
        <v>10126</v>
      </c>
      <c r="F133" s="2">
        <v>42276.449837962966</v>
      </c>
      <c r="G133" t="s">
        <v>9</v>
      </c>
      <c r="H133" t="s">
        <v>130</v>
      </c>
      <c r="I133" s="6">
        <v>94083.75</v>
      </c>
    </row>
    <row r="134" spans="5:9" x14ac:dyDescent="0.25">
      <c r="E134">
        <v>10127</v>
      </c>
      <c r="F134" s="2">
        <v>42339.974895833337</v>
      </c>
      <c r="G134" t="s">
        <v>45</v>
      </c>
      <c r="H134" t="s">
        <v>131</v>
      </c>
      <c r="I134" s="6">
        <v>44405.43</v>
      </c>
    </row>
    <row r="135" spans="5:9" x14ac:dyDescent="0.25">
      <c r="E135">
        <v>10128</v>
      </c>
      <c r="F135" s="2">
        <v>42145.642256944448</v>
      </c>
      <c r="G135" t="s">
        <v>45</v>
      </c>
      <c r="H135" t="s">
        <v>132</v>
      </c>
      <c r="I135" s="6">
        <v>98992.86</v>
      </c>
    </row>
    <row r="136" spans="5:9" x14ac:dyDescent="0.25">
      <c r="E136">
        <v>10129</v>
      </c>
      <c r="F136" s="2">
        <v>42056.562337962961</v>
      </c>
      <c r="G136" t="s">
        <v>17</v>
      </c>
      <c r="H136" t="s">
        <v>14</v>
      </c>
      <c r="I136" s="6">
        <v>60433.2</v>
      </c>
    </row>
    <row r="137" spans="5:9" x14ac:dyDescent="0.25">
      <c r="E137">
        <v>10130</v>
      </c>
      <c r="F137" s="2">
        <v>42284.983263888891</v>
      </c>
      <c r="G137" t="s">
        <v>35</v>
      </c>
      <c r="H137" t="s">
        <v>133</v>
      </c>
      <c r="I137" s="6">
        <v>18503.77</v>
      </c>
    </row>
    <row r="138" spans="5:9" x14ac:dyDescent="0.25">
      <c r="E138">
        <v>10131</v>
      </c>
      <c r="F138" s="2">
        <v>42039.070706018516</v>
      </c>
      <c r="G138" t="s">
        <v>35</v>
      </c>
      <c r="H138" t="s">
        <v>134</v>
      </c>
      <c r="I138" s="6">
        <v>15500.92</v>
      </c>
    </row>
    <row r="139" spans="5:9" x14ac:dyDescent="0.25">
      <c r="E139">
        <v>10132</v>
      </c>
      <c r="F139" s="2">
        <v>42358.32644675926</v>
      </c>
      <c r="G139" t="s">
        <v>61</v>
      </c>
      <c r="H139" t="s">
        <v>46</v>
      </c>
      <c r="I139" s="6">
        <v>52100.83</v>
      </c>
    </row>
    <row r="140" spans="5:9" x14ac:dyDescent="0.25">
      <c r="E140">
        <v>10133</v>
      </c>
      <c r="F140" s="2">
        <v>42062.985335648147</v>
      </c>
      <c r="G140" t="s">
        <v>61</v>
      </c>
      <c r="H140" t="s">
        <v>94</v>
      </c>
      <c r="I140" s="6">
        <v>90530.6</v>
      </c>
    </row>
    <row r="141" spans="5:9" x14ac:dyDescent="0.25">
      <c r="E141">
        <v>10134</v>
      </c>
      <c r="F141" s="2">
        <v>42141.296354166669</v>
      </c>
      <c r="G141" t="s">
        <v>52</v>
      </c>
      <c r="H141" t="s">
        <v>135</v>
      </c>
      <c r="I141" s="6">
        <v>21605.24</v>
      </c>
    </row>
    <row r="142" spans="5:9" x14ac:dyDescent="0.25">
      <c r="E142">
        <v>10135</v>
      </c>
      <c r="F142" s="2">
        <v>42087.552048611113</v>
      </c>
      <c r="G142" t="s">
        <v>26</v>
      </c>
      <c r="H142" t="s">
        <v>80</v>
      </c>
      <c r="I142" s="6">
        <v>14274.37</v>
      </c>
    </row>
    <row r="143" spans="5:9" x14ac:dyDescent="0.25">
      <c r="E143">
        <v>10136</v>
      </c>
      <c r="F143" s="2">
        <v>42037.802083333336</v>
      </c>
      <c r="G143" t="s">
        <v>66</v>
      </c>
      <c r="H143" t="s">
        <v>136</v>
      </c>
      <c r="I143" s="6">
        <v>79283.81</v>
      </c>
    </row>
    <row r="144" spans="5:9" x14ac:dyDescent="0.25">
      <c r="E144">
        <v>10137</v>
      </c>
      <c r="F144" s="2">
        <v>42208.430763888886</v>
      </c>
      <c r="G144" t="s">
        <v>7</v>
      </c>
      <c r="H144" t="s">
        <v>8</v>
      </c>
      <c r="I144" s="6">
        <v>45767.38</v>
      </c>
    </row>
    <row r="145" spans="5:9" x14ac:dyDescent="0.25">
      <c r="E145">
        <v>10138</v>
      </c>
      <c r="F145" s="2">
        <v>42146.975810185184</v>
      </c>
      <c r="G145" t="s">
        <v>66</v>
      </c>
      <c r="H145" t="s">
        <v>137</v>
      </c>
      <c r="I145" s="6">
        <v>82266.559999999998</v>
      </c>
    </row>
    <row r="146" spans="5:9" x14ac:dyDescent="0.25">
      <c r="E146">
        <v>10139</v>
      </c>
      <c r="F146" s="2">
        <v>42069.499641203707</v>
      </c>
      <c r="G146" t="s">
        <v>35</v>
      </c>
      <c r="H146" t="s">
        <v>138</v>
      </c>
      <c r="I146" s="6">
        <v>80637.320000000007</v>
      </c>
    </row>
    <row r="147" spans="5:9" x14ac:dyDescent="0.25">
      <c r="E147">
        <v>10140</v>
      </c>
      <c r="F147" s="2">
        <v>42117.169525462959</v>
      </c>
      <c r="G147" t="s">
        <v>5</v>
      </c>
      <c r="H147" t="s">
        <v>139</v>
      </c>
      <c r="I147" s="6">
        <v>40468.44</v>
      </c>
    </row>
    <row r="148" spans="5:9" x14ac:dyDescent="0.25">
      <c r="E148">
        <v>10141</v>
      </c>
      <c r="F148" s="2">
        <v>42107.288773148146</v>
      </c>
      <c r="G148" t="s">
        <v>61</v>
      </c>
      <c r="H148" t="s">
        <v>140</v>
      </c>
      <c r="I148" s="6">
        <v>91562.54</v>
      </c>
    </row>
    <row r="149" spans="5:9" x14ac:dyDescent="0.25">
      <c r="E149">
        <v>10142</v>
      </c>
      <c r="F149" s="2">
        <v>42028.034189814818</v>
      </c>
      <c r="G149" t="s">
        <v>26</v>
      </c>
      <c r="H149" t="s">
        <v>138</v>
      </c>
      <c r="I149" s="6">
        <v>82688.86</v>
      </c>
    </row>
    <row r="150" spans="5:9" x14ac:dyDescent="0.25">
      <c r="E150">
        <v>10143</v>
      </c>
      <c r="F150" s="2">
        <v>42136.310787037037</v>
      </c>
      <c r="G150" t="s">
        <v>61</v>
      </c>
      <c r="H150" t="s">
        <v>141</v>
      </c>
      <c r="I150" s="6">
        <v>43881.33</v>
      </c>
    </row>
    <row r="151" spans="5:9" x14ac:dyDescent="0.25">
      <c r="E151">
        <v>10144</v>
      </c>
      <c r="F151" s="2">
        <v>42054.364849537036</v>
      </c>
      <c r="G151" t="s">
        <v>52</v>
      </c>
      <c r="H151" t="s">
        <v>10</v>
      </c>
      <c r="I151" s="6">
        <v>59810.34</v>
      </c>
    </row>
    <row r="152" spans="5:9" x14ac:dyDescent="0.25">
      <c r="E152">
        <v>10145</v>
      </c>
      <c r="F152" s="2">
        <v>42271.113449074073</v>
      </c>
      <c r="G152" t="s">
        <v>26</v>
      </c>
      <c r="H152" t="s">
        <v>142</v>
      </c>
      <c r="I152" s="6">
        <v>26638.85</v>
      </c>
    </row>
    <row r="153" spans="5:9" x14ac:dyDescent="0.25">
      <c r="E153">
        <v>10146</v>
      </c>
      <c r="F153" s="2">
        <v>42067.472546296296</v>
      </c>
      <c r="G153" t="s">
        <v>66</v>
      </c>
      <c r="H153" t="s">
        <v>143</v>
      </c>
      <c r="I153" s="6">
        <v>81927.45</v>
      </c>
    </row>
    <row r="154" spans="5:9" x14ac:dyDescent="0.25">
      <c r="E154">
        <v>10147</v>
      </c>
      <c r="F154" s="2">
        <v>42017.940694444442</v>
      </c>
      <c r="G154" t="s">
        <v>35</v>
      </c>
      <c r="H154" t="s">
        <v>100</v>
      </c>
      <c r="I154" s="6">
        <v>92259.1</v>
      </c>
    </row>
    <row r="155" spans="5:9" x14ac:dyDescent="0.25">
      <c r="E155">
        <v>10148</v>
      </c>
      <c r="F155" s="2">
        <v>42130.316550925927</v>
      </c>
      <c r="G155" t="s">
        <v>38</v>
      </c>
      <c r="H155" t="s">
        <v>144</v>
      </c>
      <c r="I155" s="6">
        <v>23598.65</v>
      </c>
    </row>
    <row r="156" spans="5:9" x14ac:dyDescent="0.25">
      <c r="E156">
        <v>10149</v>
      </c>
      <c r="F156" s="2">
        <v>42351.664918981478</v>
      </c>
      <c r="G156" t="s">
        <v>26</v>
      </c>
      <c r="H156" t="s">
        <v>74</v>
      </c>
      <c r="I156" s="6">
        <v>88795.14</v>
      </c>
    </row>
    <row r="157" spans="5:9" x14ac:dyDescent="0.25">
      <c r="E157">
        <v>10150</v>
      </c>
      <c r="F157" s="2">
        <v>42162.050925925927</v>
      </c>
      <c r="G157" t="s">
        <v>7</v>
      </c>
      <c r="H157" t="s">
        <v>145</v>
      </c>
      <c r="I157" s="6">
        <v>66867.55</v>
      </c>
    </row>
    <row r="158" spans="5:9" x14ac:dyDescent="0.25">
      <c r="E158">
        <v>10151</v>
      </c>
      <c r="F158" s="2">
        <v>42137.294282407405</v>
      </c>
      <c r="G158" t="s">
        <v>29</v>
      </c>
      <c r="H158" t="s">
        <v>8</v>
      </c>
      <c r="I158" s="6">
        <v>57099.57</v>
      </c>
    </row>
    <row r="159" spans="5:9" x14ac:dyDescent="0.25">
      <c r="E159">
        <v>10152</v>
      </c>
      <c r="F159" s="2">
        <v>42291.441041666665</v>
      </c>
      <c r="G159" t="s">
        <v>9</v>
      </c>
      <c r="H159" t="s">
        <v>33</v>
      </c>
      <c r="I159" s="6">
        <v>79702.2</v>
      </c>
    </row>
    <row r="160" spans="5:9" x14ac:dyDescent="0.25">
      <c r="E160">
        <v>10153</v>
      </c>
      <c r="F160" s="2">
        <v>42158.099675925929</v>
      </c>
      <c r="G160" t="s">
        <v>45</v>
      </c>
      <c r="H160" t="s">
        <v>146</v>
      </c>
      <c r="I160" s="6">
        <v>44719.88</v>
      </c>
    </row>
    <row r="161" spans="5:9" x14ac:dyDescent="0.25">
      <c r="E161">
        <v>10154</v>
      </c>
      <c r="F161" s="2">
        <v>42321.933981481481</v>
      </c>
      <c r="G161" t="s">
        <v>13</v>
      </c>
      <c r="H161" t="s">
        <v>138</v>
      </c>
      <c r="I161" s="6">
        <v>71377.55</v>
      </c>
    </row>
    <row r="162" spans="5:9" x14ac:dyDescent="0.25">
      <c r="E162">
        <v>10155</v>
      </c>
      <c r="F162" s="2">
        <v>42044.270624999997</v>
      </c>
      <c r="G162" t="s">
        <v>35</v>
      </c>
      <c r="H162" t="s">
        <v>147</v>
      </c>
      <c r="I162" s="6">
        <v>46925.72</v>
      </c>
    </row>
    <row r="163" spans="5:9" x14ac:dyDescent="0.25">
      <c r="E163">
        <v>10156</v>
      </c>
      <c r="F163" s="2">
        <v>42090.084305555552</v>
      </c>
      <c r="G163" t="s">
        <v>23</v>
      </c>
      <c r="H163" t="s">
        <v>148</v>
      </c>
      <c r="I163" s="6">
        <v>73189.399999999994</v>
      </c>
    </row>
    <row r="164" spans="5:9" x14ac:dyDescent="0.25">
      <c r="E164">
        <v>10157</v>
      </c>
      <c r="F164" s="2">
        <v>42351.063449074078</v>
      </c>
      <c r="G164" t="s">
        <v>9</v>
      </c>
      <c r="H164" t="s">
        <v>149</v>
      </c>
      <c r="I164" s="6">
        <v>99574.98</v>
      </c>
    </row>
    <row r="165" spans="5:9" x14ac:dyDescent="0.25">
      <c r="E165">
        <v>10158</v>
      </c>
      <c r="F165" s="2">
        <v>42361.803738425922</v>
      </c>
      <c r="G165" t="s">
        <v>5</v>
      </c>
      <c r="H165" t="s">
        <v>150</v>
      </c>
      <c r="I165" s="6">
        <v>87402.01</v>
      </c>
    </row>
    <row r="166" spans="5:9" x14ac:dyDescent="0.25">
      <c r="E166">
        <v>10159</v>
      </c>
      <c r="F166" s="2">
        <v>42339.435486111113</v>
      </c>
      <c r="G166" t="s">
        <v>26</v>
      </c>
      <c r="H166" t="s">
        <v>124</v>
      </c>
      <c r="I166" s="6">
        <v>19841.189999999999</v>
      </c>
    </row>
    <row r="167" spans="5:9" x14ac:dyDescent="0.25">
      <c r="E167">
        <v>10160</v>
      </c>
      <c r="F167" s="2">
        <v>42277.457557870373</v>
      </c>
      <c r="G167" t="s">
        <v>26</v>
      </c>
      <c r="H167" t="s">
        <v>133</v>
      </c>
      <c r="I167" s="6">
        <v>4609.13</v>
      </c>
    </row>
    <row r="168" spans="5:9" x14ac:dyDescent="0.25">
      <c r="E168">
        <v>10161</v>
      </c>
      <c r="F168" s="2">
        <v>42179.616527777776</v>
      </c>
      <c r="G168" t="s">
        <v>29</v>
      </c>
      <c r="H168" t="s">
        <v>73</v>
      </c>
      <c r="I168" s="6">
        <v>78992.45</v>
      </c>
    </row>
    <row r="169" spans="5:9" x14ac:dyDescent="0.25">
      <c r="E169">
        <v>10162</v>
      </c>
      <c r="F169" s="2">
        <v>42274.562222222223</v>
      </c>
      <c r="G169" t="s">
        <v>52</v>
      </c>
      <c r="H169" t="s">
        <v>69</v>
      </c>
      <c r="I169" s="6">
        <v>18867.919999999998</v>
      </c>
    </row>
    <row r="170" spans="5:9" x14ac:dyDescent="0.25">
      <c r="E170">
        <v>10163</v>
      </c>
      <c r="F170" s="2">
        <v>42277.311550925922</v>
      </c>
      <c r="G170" t="s">
        <v>38</v>
      </c>
      <c r="H170" t="s">
        <v>34</v>
      </c>
      <c r="I170" s="6">
        <v>89616.8</v>
      </c>
    </row>
    <row r="171" spans="5:9" x14ac:dyDescent="0.25">
      <c r="E171">
        <v>10164</v>
      </c>
      <c r="F171" s="2">
        <v>42324.313935185186</v>
      </c>
      <c r="G171" t="s">
        <v>9</v>
      </c>
      <c r="H171" t="s">
        <v>151</v>
      </c>
      <c r="I171" s="6">
        <v>98745</v>
      </c>
    </row>
    <row r="172" spans="5:9" x14ac:dyDescent="0.25">
      <c r="E172">
        <v>10165</v>
      </c>
      <c r="F172" s="2">
        <v>42111.629131944443</v>
      </c>
      <c r="G172" t="s">
        <v>20</v>
      </c>
      <c r="H172" t="s">
        <v>152</v>
      </c>
      <c r="I172" s="6">
        <v>87702.65</v>
      </c>
    </row>
    <row r="173" spans="5:9" x14ac:dyDescent="0.25">
      <c r="E173">
        <v>10166</v>
      </c>
      <c r="F173" s="2">
        <v>42014.671851851854</v>
      </c>
      <c r="G173" t="s">
        <v>15</v>
      </c>
      <c r="H173" t="s">
        <v>153</v>
      </c>
      <c r="I173" s="6">
        <v>9953.73</v>
      </c>
    </row>
    <row r="174" spans="5:9" x14ac:dyDescent="0.25">
      <c r="E174">
        <v>10167</v>
      </c>
      <c r="F174" s="2">
        <v>42309.72383101852</v>
      </c>
      <c r="G174" t="s">
        <v>7</v>
      </c>
      <c r="H174" t="s">
        <v>12</v>
      </c>
      <c r="I174" s="6">
        <v>34394.47</v>
      </c>
    </row>
    <row r="175" spans="5:9" x14ac:dyDescent="0.25">
      <c r="E175">
        <v>10168</v>
      </c>
      <c r="F175" s="2">
        <v>42278.423321759263</v>
      </c>
      <c r="G175" t="s">
        <v>7</v>
      </c>
      <c r="H175" t="s">
        <v>67</v>
      </c>
      <c r="I175" s="6">
        <v>44224.53</v>
      </c>
    </row>
    <row r="176" spans="5:9" x14ac:dyDescent="0.25">
      <c r="E176">
        <v>10169</v>
      </c>
      <c r="F176" s="2">
        <v>42053.289826388886</v>
      </c>
      <c r="G176" t="s">
        <v>29</v>
      </c>
      <c r="H176" t="s">
        <v>65</v>
      </c>
      <c r="I176" s="6">
        <v>13227.97</v>
      </c>
    </row>
    <row r="177" spans="5:9" x14ac:dyDescent="0.25">
      <c r="E177">
        <v>10170</v>
      </c>
      <c r="F177" s="2">
        <v>42205.134687500002</v>
      </c>
      <c r="G177" t="s">
        <v>13</v>
      </c>
      <c r="H177" t="s">
        <v>24</v>
      </c>
      <c r="I177" s="6">
        <v>3653.83</v>
      </c>
    </row>
    <row r="178" spans="5:9" x14ac:dyDescent="0.25">
      <c r="E178">
        <v>10171</v>
      </c>
      <c r="F178" s="2">
        <v>42235.853136574071</v>
      </c>
      <c r="G178" t="s">
        <v>20</v>
      </c>
      <c r="H178" t="s">
        <v>154</v>
      </c>
      <c r="I178" s="6">
        <v>98239.09</v>
      </c>
    </row>
    <row r="179" spans="5:9" x14ac:dyDescent="0.25">
      <c r="E179">
        <v>10172</v>
      </c>
      <c r="F179" s="2">
        <v>42168.68167824074</v>
      </c>
      <c r="G179" t="s">
        <v>5</v>
      </c>
      <c r="H179" t="s">
        <v>155</v>
      </c>
      <c r="I179" s="6">
        <v>28037.18</v>
      </c>
    </row>
    <row r="180" spans="5:9" x14ac:dyDescent="0.25">
      <c r="E180">
        <v>10173</v>
      </c>
      <c r="F180" s="2">
        <v>42171.761307870373</v>
      </c>
      <c r="G180" t="s">
        <v>5</v>
      </c>
      <c r="H180" t="s">
        <v>80</v>
      </c>
      <c r="I180" s="6">
        <v>88155.96</v>
      </c>
    </row>
    <row r="181" spans="5:9" x14ac:dyDescent="0.25">
      <c r="E181">
        <v>10174</v>
      </c>
      <c r="F181" s="2">
        <v>42256.295613425929</v>
      </c>
      <c r="G181" t="s">
        <v>29</v>
      </c>
      <c r="H181" t="s">
        <v>115</v>
      </c>
      <c r="I181" s="6">
        <v>57506.07</v>
      </c>
    </row>
    <row r="182" spans="5:9" x14ac:dyDescent="0.25">
      <c r="E182">
        <v>10175</v>
      </c>
      <c r="F182" s="2">
        <v>42012.030844907407</v>
      </c>
      <c r="G182" t="s">
        <v>45</v>
      </c>
      <c r="H182" t="s">
        <v>156</v>
      </c>
      <c r="I182" s="6">
        <v>78980.649999999994</v>
      </c>
    </row>
    <row r="183" spans="5:9" x14ac:dyDescent="0.25">
      <c r="E183">
        <v>10176</v>
      </c>
      <c r="F183" s="2">
        <v>42364.742118055554</v>
      </c>
      <c r="G183" t="s">
        <v>26</v>
      </c>
      <c r="H183" t="s">
        <v>157</v>
      </c>
      <c r="I183" s="6">
        <v>86106.63</v>
      </c>
    </row>
    <row r="184" spans="5:9" x14ac:dyDescent="0.25">
      <c r="E184">
        <v>10177</v>
      </c>
      <c r="F184" s="2">
        <v>42357.362083333333</v>
      </c>
      <c r="G184" t="s">
        <v>20</v>
      </c>
      <c r="H184" t="s">
        <v>158</v>
      </c>
      <c r="I184" s="6">
        <v>73090.58</v>
      </c>
    </row>
    <row r="185" spans="5:9" x14ac:dyDescent="0.25">
      <c r="E185">
        <v>10178</v>
      </c>
      <c r="F185" s="2">
        <v>42123.773877314816</v>
      </c>
      <c r="G185" t="s">
        <v>40</v>
      </c>
      <c r="H185" t="s">
        <v>159</v>
      </c>
      <c r="I185" s="6">
        <v>40496.089999999997</v>
      </c>
    </row>
    <row r="186" spans="5:9" x14ac:dyDescent="0.25">
      <c r="E186">
        <v>10179</v>
      </c>
      <c r="F186" s="2">
        <v>42083.867523148147</v>
      </c>
      <c r="G186" t="s">
        <v>23</v>
      </c>
      <c r="H186" t="s">
        <v>160</v>
      </c>
      <c r="I186" s="6">
        <v>95430.8</v>
      </c>
    </row>
    <row r="187" spans="5:9" x14ac:dyDescent="0.25">
      <c r="E187">
        <v>10180</v>
      </c>
      <c r="F187" s="2">
        <v>42063.014884259261</v>
      </c>
      <c r="G187" t="s">
        <v>29</v>
      </c>
      <c r="H187" t="s">
        <v>161</v>
      </c>
      <c r="I187" s="6">
        <v>32740.46</v>
      </c>
    </row>
    <row r="188" spans="5:9" x14ac:dyDescent="0.25">
      <c r="E188">
        <v>10181</v>
      </c>
      <c r="F188" s="2">
        <v>42207.56113425926</v>
      </c>
      <c r="G188" t="s">
        <v>11</v>
      </c>
      <c r="H188" t="s">
        <v>162</v>
      </c>
      <c r="I188" s="6">
        <v>69232.63</v>
      </c>
    </row>
    <row r="189" spans="5:9" x14ac:dyDescent="0.25">
      <c r="E189">
        <v>10182</v>
      </c>
      <c r="F189" s="2">
        <v>42322.786574074074</v>
      </c>
      <c r="G189" t="s">
        <v>23</v>
      </c>
      <c r="H189" t="s">
        <v>103</v>
      </c>
      <c r="I189" s="6">
        <v>6833.71</v>
      </c>
    </row>
    <row r="190" spans="5:9" x14ac:dyDescent="0.25">
      <c r="E190">
        <v>10183</v>
      </c>
      <c r="F190" s="2">
        <v>42160.836041666669</v>
      </c>
      <c r="G190" t="s">
        <v>5</v>
      </c>
      <c r="H190" t="s">
        <v>163</v>
      </c>
      <c r="I190" s="6">
        <v>99604.64</v>
      </c>
    </row>
    <row r="191" spans="5:9" x14ac:dyDescent="0.25">
      <c r="E191">
        <v>10184</v>
      </c>
      <c r="F191" s="2">
        <v>42172.350162037037</v>
      </c>
      <c r="G191" t="s">
        <v>66</v>
      </c>
      <c r="H191" t="s">
        <v>152</v>
      </c>
      <c r="I191" s="6">
        <v>59905</v>
      </c>
    </row>
    <row r="192" spans="5:9" x14ac:dyDescent="0.25">
      <c r="E192">
        <v>10185</v>
      </c>
      <c r="F192" s="2">
        <v>42151.985185185185</v>
      </c>
      <c r="G192" t="s">
        <v>35</v>
      </c>
      <c r="H192" t="s">
        <v>164</v>
      </c>
      <c r="I192" s="6">
        <v>20315.599999999999</v>
      </c>
    </row>
    <row r="193" spans="5:9" x14ac:dyDescent="0.25">
      <c r="E193">
        <v>10186</v>
      </c>
      <c r="F193" s="2">
        <v>42256.632071759261</v>
      </c>
      <c r="G193" t="s">
        <v>20</v>
      </c>
      <c r="H193" t="s">
        <v>165</v>
      </c>
      <c r="I193" s="6">
        <v>73228.59</v>
      </c>
    </row>
    <row r="194" spans="5:9" x14ac:dyDescent="0.25">
      <c r="E194">
        <v>10187</v>
      </c>
      <c r="F194" s="2">
        <v>42311.420960648145</v>
      </c>
      <c r="G194" t="s">
        <v>20</v>
      </c>
      <c r="H194" t="s">
        <v>166</v>
      </c>
      <c r="I194" s="6">
        <v>19919.45</v>
      </c>
    </row>
    <row r="195" spans="5:9" x14ac:dyDescent="0.25">
      <c r="E195">
        <v>10188</v>
      </c>
      <c r="F195" s="2">
        <v>42361.497071759259</v>
      </c>
      <c r="G195" t="s">
        <v>15</v>
      </c>
      <c r="H195" t="s">
        <v>167</v>
      </c>
      <c r="I195" s="6">
        <v>47430.99</v>
      </c>
    </row>
    <row r="196" spans="5:9" x14ac:dyDescent="0.25">
      <c r="E196">
        <v>10189</v>
      </c>
      <c r="F196" s="2">
        <v>42333.170324074075</v>
      </c>
      <c r="G196" t="s">
        <v>5</v>
      </c>
      <c r="H196" t="s">
        <v>164</v>
      </c>
      <c r="I196" s="6">
        <v>40287.870000000003</v>
      </c>
    </row>
    <row r="197" spans="5:9" x14ac:dyDescent="0.25">
      <c r="E197">
        <v>10190</v>
      </c>
      <c r="F197" s="2">
        <v>42005.96402777778</v>
      </c>
      <c r="G197" t="s">
        <v>40</v>
      </c>
      <c r="H197" t="s">
        <v>122</v>
      </c>
      <c r="I197" s="6">
        <v>86129.63</v>
      </c>
    </row>
    <row r="198" spans="5:9" x14ac:dyDescent="0.25">
      <c r="E198">
        <v>10191</v>
      </c>
      <c r="F198" s="2">
        <v>42354.061157407406</v>
      </c>
      <c r="G198" t="s">
        <v>26</v>
      </c>
      <c r="H198" t="s">
        <v>168</v>
      </c>
      <c r="I198" s="6">
        <v>51398.98</v>
      </c>
    </row>
    <row r="199" spans="5:9" x14ac:dyDescent="0.25">
      <c r="E199">
        <v>10192</v>
      </c>
      <c r="F199" s="2">
        <v>42062.26358796296</v>
      </c>
      <c r="G199" t="s">
        <v>38</v>
      </c>
      <c r="H199" t="s">
        <v>169</v>
      </c>
      <c r="I199" s="6">
        <v>93942.7</v>
      </c>
    </row>
    <row r="200" spans="5:9" x14ac:dyDescent="0.25">
      <c r="E200">
        <v>10193</v>
      </c>
      <c r="F200" s="2">
        <v>42200.719976851855</v>
      </c>
      <c r="G200" t="s">
        <v>61</v>
      </c>
      <c r="H200" t="s">
        <v>170</v>
      </c>
      <c r="I200" s="6">
        <v>57744.91</v>
      </c>
    </row>
    <row r="201" spans="5:9" x14ac:dyDescent="0.25">
      <c r="E201">
        <v>10194</v>
      </c>
      <c r="F201" s="2">
        <v>42264.27140046296</v>
      </c>
      <c r="G201" t="s">
        <v>40</v>
      </c>
      <c r="H201" t="s">
        <v>81</v>
      </c>
      <c r="I201" s="6">
        <v>24068.81</v>
      </c>
    </row>
    <row r="202" spans="5:9" x14ac:dyDescent="0.25">
      <c r="E202">
        <v>10195</v>
      </c>
      <c r="F202" s="2">
        <v>42158.353344907409</v>
      </c>
      <c r="G202" t="s">
        <v>7</v>
      </c>
      <c r="H202" t="s">
        <v>31</v>
      </c>
      <c r="I202" s="6">
        <v>16817.849999999999</v>
      </c>
    </row>
    <row r="203" spans="5:9" x14ac:dyDescent="0.25">
      <c r="E203">
        <v>10196</v>
      </c>
      <c r="F203" s="2">
        <v>42206.888796296298</v>
      </c>
      <c r="G203" t="s">
        <v>66</v>
      </c>
      <c r="H203" t="s">
        <v>171</v>
      </c>
      <c r="I203" s="6">
        <v>3831</v>
      </c>
    </row>
    <row r="204" spans="5:9" x14ac:dyDescent="0.25">
      <c r="E204">
        <v>10197</v>
      </c>
      <c r="F204" s="2">
        <v>42074.874212962961</v>
      </c>
      <c r="G204" t="s">
        <v>29</v>
      </c>
      <c r="H204" t="s">
        <v>172</v>
      </c>
      <c r="I204" s="6">
        <v>29750.9</v>
      </c>
    </row>
    <row r="205" spans="5:9" x14ac:dyDescent="0.25">
      <c r="E205">
        <v>10198</v>
      </c>
      <c r="F205" s="2">
        <v>42281.239074074074</v>
      </c>
      <c r="G205" t="s">
        <v>13</v>
      </c>
      <c r="H205" t="s">
        <v>173</v>
      </c>
      <c r="I205" s="6">
        <v>6742.48</v>
      </c>
    </row>
    <row r="206" spans="5:9" x14ac:dyDescent="0.25">
      <c r="E206">
        <v>10199</v>
      </c>
      <c r="F206" s="2">
        <v>42030.84474537037</v>
      </c>
      <c r="G206" t="s">
        <v>17</v>
      </c>
      <c r="H206" t="s">
        <v>164</v>
      </c>
      <c r="I206" s="6">
        <v>99744.87</v>
      </c>
    </row>
    <row r="207" spans="5:9" x14ac:dyDescent="0.25">
      <c r="E207">
        <v>10200</v>
      </c>
      <c r="F207" s="2">
        <v>42342.320231481484</v>
      </c>
      <c r="G207" t="s">
        <v>40</v>
      </c>
      <c r="H207" t="s">
        <v>174</v>
      </c>
      <c r="I207" s="6">
        <v>63682.31</v>
      </c>
    </row>
    <row r="208" spans="5:9" x14ac:dyDescent="0.25">
      <c r="E208">
        <v>10201</v>
      </c>
      <c r="F208" s="2">
        <v>42101.101307870369</v>
      </c>
      <c r="G208" t="s">
        <v>9</v>
      </c>
      <c r="H208" t="s">
        <v>146</v>
      </c>
      <c r="I208" s="6">
        <v>5686.4</v>
      </c>
    </row>
    <row r="209" spans="5:9" x14ac:dyDescent="0.25">
      <c r="E209">
        <v>10202</v>
      </c>
      <c r="F209" s="2">
        <v>42080.640439814815</v>
      </c>
      <c r="G209" t="s">
        <v>17</v>
      </c>
      <c r="H209" t="s">
        <v>175</v>
      </c>
      <c r="I209" s="6">
        <v>13715.5</v>
      </c>
    </row>
    <row r="210" spans="5:9" x14ac:dyDescent="0.25">
      <c r="E210">
        <v>10203</v>
      </c>
      <c r="F210" s="2">
        <v>42317.394074074073</v>
      </c>
      <c r="G210" t="s">
        <v>35</v>
      </c>
      <c r="H210" t="s">
        <v>176</v>
      </c>
      <c r="I210" s="6">
        <v>85142.37</v>
      </c>
    </row>
    <row r="211" spans="5:9" x14ac:dyDescent="0.25">
      <c r="E211">
        <v>10204</v>
      </c>
      <c r="F211" s="2">
        <v>42320.52511574074</v>
      </c>
      <c r="G211" t="s">
        <v>20</v>
      </c>
      <c r="H211" t="s">
        <v>27</v>
      </c>
      <c r="I211" s="6">
        <v>64317.94</v>
      </c>
    </row>
    <row r="212" spans="5:9" x14ac:dyDescent="0.25">
      <c r="E212">
        <v>10205</v>
      </c>
      <c r="F212" s="2">
        <v>42137.448344907411</v>
      </c>
      <c r="G212" t="s">
        <v>45</v>
      </c>
      <c r="H212" t="s">
        <v>83</v>
      </c>
      <c r="I212" s="6">
        <v>59646.45</v>
      </c>
    </row>
    <row r="213" spans="5:9" x14ac:dyDescent="0.25">
      <c r="E213">
        <v>10206</v>
      </c>
      <c r="F213" s="2">
        <v>42331.425324074073</v>
      </c>
      <c r="G213" t="s">
        <v>29</v>
      </c>
      <c r="H213" t="s">
        <v>177</v>
      </c>
      <c r="I213" s="6">
        <v>35522.21</v>
      </c>
    </row>
    <row r="214" spans="5:9" x14ac:dyDescent="0.25">
      <c r="E214">
        <v>10207</v>
      </c>
      <c r="F214" s="2">
        <v>42211.965486111112</v>
      </c>
      <c r="G214" t="s">
        <v>52</v>
      </c>
      <c r="H214" t="s">
        <v>178</v>
      </c>
      <c r="I214" s="6">
        <v>49203.3</v>
      </c>
    </row>
    <row r="215" spans="5:9" x14ac:dyDescent="0.25">
      <c r="E215">
        <v>10208</v>
      </c>
      <c r="F215" s="2">
        <v>42170.725254629629</v>
      </c>
      <c r="G215" t="s">
        <v>61</v>
      </c>
      <c r="H215" t="s">
        <v>179</v>
      </c>
      <c r="I215" s="6">
        <v>49344.81</v>
      </c>
    </row>
    <row r="216" spans="5:9" x14ac:dyDescent="0.25">
      <c r="E216">
        <v>10209</v>
      </c>
      <c r="F216" s="2">
        <v>42309.134085648147</v>
      </c>
      <c r="G216" t="s">
        <v>7</v>
      </c>
      <c r="H216" t="s">
        <v>92</v>
      </c>
      <c r="I216" s="6">
        <v>47423.55</v>
      </c>
    </row>
    <row r="217" spans="5:9" x14ac:dyDescent="0.25">
      <c r="E217">
        <v>10210</v>
      </c>
      <c r="F217" s="2">
        <v>42186.803749999999</v>
      </c>
      <c r="G217" t="s">
        <v>52</v>
      </c>
      <c r="H217" t="s">
        <v>180</v>
      </c>
      <c r="I217" s="6">
        <v>6402.9</v>
      </c>
    </row>
    <row r="218" spans="5:9" x14ac:dyDescent="0.25">
      <c r="E218">
        <v>10211</v>
      </c>
      <c r="F218" s="2">
        <v>42261.528379629628</v>
      </c>
      <c r="G218" t="s">
        <v>11</v>
      </c>
      <c r="H218" t="s">
        <v>181</v>
      </c>
      <c r="I218" s="6">
        <v>80576.63</v>
      </c>
    </row>
    <row r="219" spans="5:9" x14ac:dyDescent="0.25">
      <c r="E219">
        <v>10212</v>
      </c>
      <c r="F219" s="2">
        <v>42220.998935185184</v>
      </c>
      <c r="G219" t="s">
        <v>23</v>
      </c>
      <c r="H219" t="s">
        <v>182</v>
      </c>
      <c r="I219" s="6">
        <v>41875.9</v>
      </c>
    </row>
    <row r="220" spans="5:9" x14ac:dyDescent="0.25">
      <c r="E220">
        <v>10213</v>
      </c>
      <c r="F220" s="2">
        <v>42300.559791666667</v>
      </c>
      <c r="G220" t="s">
        <v>35</v>
      </c>
      <c r="H220" t="s">
        <v>183</v>
      </c>
      <c r="I220" s="6">
        <v>79343.289999999994</v>
      </c>
    </row>
    <row r="221" spans="5:9" x14ac:dyDescent="0.25">
      <c r="E221">
        <v>10214</v>
      </c>
      <c r="F221" s="2">
        <v>42250.655798611115</v>
      </c>
      <c r="G221" t="s">
        <v>40</v>
      </c>
      <c r="H221" t="s">
        <v>184</v>
      </c>
      <c r="I221" s="6">
        <v>58990.99</v>
      </c>
    </row>
    <row r="222" spans="5:9" x14ac:dyDescent="0.25">
      <c r="E222">
        <v>10215</v>
      </c>
      <c r="F222" s="2">
        <v>42298.591145833336</v>
      </c>
      <c r="G222" t="s">
        <v>38</v>
      </c>
      <c r="H222" t="s">
        <v>185</v>
      </c>
      <c r="I222" s="6">
        <v>64364.31</v>
      </c>
    </row>
    <row r="223" spans="5:9" x14ac:dyDescent="0.25">
      <c r="E223">
        <v>10216</v>
      </c>
      <c r="F223" s="2">
        <v>42152.261435185188</v>
      </c>
      <c r="G223" t="s">
        <v>66</v>
      </c>
      <c r="H223" t="s">
        <v>93</v>
      </c>
      <c r="I223" s="6">
        <v>12183.09</v>
      </c>
    </row>
    <row r="224" spans="5:9" x14ac:dyDescent="0.25">
      <c r="E224">
        <v>10217</v>
      </c>
      <c r="F224" s="2">
        <v>42071.718518518515</v>
      </c>
      <c r="G224" t="s">
        <v>11</v>
      </c>
      <c r="H224" t="s">
        <v>186</v>
      </c>
      <c r="I224" s="6">
        <v>31802.11</v>
      </c>
    </row>
    <row r="225" spans="5:9" x14ac:dyDescent="0.25">
      <c r="E225">
        <v>10218</v>
      </c>
      <c r="F225" s="2">
        <v>42028.006898148145</v>
      </c>
      <c r="G225" t="s">
        <v>35</v>
      </c>
      <c r="H225" t="s">
        <v>48</v>
      </c>
      <c r="I225" s="6">
        <v>61175.27</v>
      </c>
    </row>
    <row r="226" spans="5:9" x14ac:dyDescent="0.25">
      <c r="E226">
        <v>10219</v>
      </c>
      <c r="F226" s="2">
        <v>42048.839895833335</v>
      </c>
      <c r="G226" t="s">
        <v>11</v>
      </c>
      <c r="H226" t="s">
        <v>152</v>
      </c>
      <c r="I226" s="6">
        <v>79728.38</v>
      </c>
    </row>
    <row r="227" spans="5:9" x14ac:dyDescent="0.25">
      <c r="E227">
        <v>10220</v>
      </c>
      <c r="F227" s="2">
        <v>42296.840613425928</v>
      </c>
      <c r="G227" t="s">
        <v>9</v>
      </c>
      <c r="H227" t="s">
        <v>187</v>
      </c>
      <c r="I227" s="6">
        <v>48209.75</v>
      </c>
    </row>
    <row r="228" spans="5:9" x14ac:dyDescent="0.25">
      <c r="E228">
        <v>10221</v>
      </c>
      <c r="F228" s="2">
        <v>42270.705335648148</v>
      </c>
      <c r="G228" t="s">
        <v>17</v>
      </c>
      <c r="H228" t="s">
        <v>188</v>
      </c>
      <c r="I228" s="6">
        <v>1699.21</v>
      </c>
    </row>
    <row r="229" spans="5:9" x14ac:dyDescent="0.25">
      <c r="E229">
        <v>10222</v>
      </c>
      <c r="F229" s="2">
        <v>42267.943611111114</v>
      </c>
      <c r="G229" t="s">
        <v>5</v>
      </c>
      <c r="H229" t="s">
        <v>189</v>
      </c>
      <c r="I229" s="6">
        <v>88786.47</v>
      </c>
    </row>
    <row r="230" spans="5:9" x14ac:dyDescent="0.25">
      <c r="E230">
        <v>10223</v>
      </c>
      <c r="F230" s="2">
        <v>42322.211076388892</v>
      </c>
      <c r="G230" t="s">
        <v>52</v>
      </c>
      <c r="H230" t="s">
        <v>190</v>
      </c>
      <c r="I230" s="6">
        <v>87089.919999999998</v>
      </c>
    </row>
    <row r="231" spans="5:9" x14ac:dyDescent="0.25">
      <c r="E231">
        <v>10224</v>
      </c>
      <c r="F231" s="2">
        <v>42024.640324074076</v>
      </c>
      <c r="G231" t="s">
        <v>61</v>
      </c>
      <c r="H231" t="s">
        <v>139</v>
      </c>
      <c r="I231" s="6">
        <v>96063.05</v>
      </c>
    </row>
    <row r="232" spans="5:9" x14ac:dyDescent="0.25">
      <c r="E232">
        <v>10225</v>
      </c>
      <c r="F232" s="2">
        <v>42096.952824074076</v>
      </c>
      <c r="G232" t="s">
        <v>29</v>
      </c>
      <c r="H232" t="s">
        <v>165</v>
      </c>
      <c r="I232" s="6">
        <v>58424.29</v>
      </c>
    </row>
    <row r="233" spans="5:9" x14ac:dyDescent="0.25">
      <c r="E233">
        <v>10226</v>
      </c>
      <c r="F233" s="2">
        <v>42014.241527777776</v>
      </c>
      <c r="G233" t="s">
        <v>61</v>
      </c>
      <c r="H233" t="s">
        <v>132</v>
      </c>
      <c r="I233" s="6">
        <v>92530.880000000005</v>
      </c>
    </row>
    <row r="234" spans="5:9" x14ac:dyDescent="0.25">
      <c r="E234">
        <v>10227</v>
      </c>
      <c r="F234" s="2">
        <v>42310.725324074076</v>
      </c>
      <c r="G234" t="s">
        <v>26</v>
      </c>
      <c r="H234" t="s">
        <v>191</v>
      </c>
      <c r="I234" s="6">
        <v>31142.19</v>
      </c>
    </row>
    <row r="235" spans="5:9" x14ac:dyDescent="0.25">
      <c r="E235">
        <v>10228</v>
      </c>
      <c r="F235" s="2">
        <v>42102.441076388888</v>
      </c>
      <c r="G235" t="s">
        <v>52</v>
      </c>
      <c r="H235" t="s">
        <v>31</v>
      </c>
      <c r="I235" s="6">
        <v>98439.56</v>
      </c>
    </row>
    <row r="236" spans="5:9" x14ac:dyDescent="0.25">
      <c r="E236">
        <v>10229</v>
      </c>
      <c r="F236" s="2">
        <v>42075.875092592592</v>
      </c>
      <c r="G236" t="s">
        <v>38</v>
      </c>
      <c r="H236" t="s">
        <v>192</v>
      </c>
      <c r="I236" s="6">
        <v>33588.519999999997</v>
      </c>
    </row>
    <row r="237" spans="5:9" x14ac:dyDescent="0.25">
      <c r="E237">
        <v>10230</v>
      </c>
      <c r="F237" s="2">
        <v>42159.768993055557</v>
      </c>
      <c r="G237" t="s">
        <v>26</v>
      </c>
      <c r="H237" t="s">
        <v>193</v>
      </c>
      <c r="I237" s="6">
        <v>14468.98</v>
      </c>
    </row>
    <row r="238" spans="5:9" x14ac:dyDescent="0.25">
      <c r="E238">
        <v>10231</v>
      </c>
      <c r="F238" s="2">
        <v>42304.578634259262</v>
      </c>
      <c r="G238" t="s">
        <v>45</v>
      </c>
      <c r="H238" t="s">
        <v>194</v>
      </c>
      <c r="I238" s="6">
        <v>91738.94</v>
      </c>
    </row>
    <row r="239" spans="5:9" x14ac:dyDescent="0.25">
      <c r="E239">
        <v>10232</v>
      </c>
      <c r="F239" s="2">
        <v>42043.957071759258</v>
      </c>
      <c r="G239" t="s">
        <v>52</v>
      </c>
      <c r="H239" t="s">
        <v>195</v>
      </c>
      <c r="I239" s="6">
        <v>71479.899999999994</v>
      </c>
    </row>
    <row r="240" spans="5:9" x14ac:dyDescent="0.25">
      <c r="E240">
        <v>10233</v>
      </c>
      <c r="F240" s="2">
        <v>42033.090486111112</v>
      </c>
      <c r="G240" t="s">
        <v>5</v>
      </c>
      <c r="H240" t="s">
        <v>159</v>
      </c>
      <c r="I240" s="6">
        <v>72730.559999999998</v>
      </c>
    </row>
    <row r="241" spans="5:9" x14ac:dyDescent="0.25">
      <c r="E241">
        <v>10234</v>
      </c>
      <c r="F241" s="2">
        <v>42079.133738425924</v>
      </c>
      <c r="G241" t="s">
        <v>13</v>
      </c>
      <c r="H241" t="s">
        <v>106</v>
      </c>
      <c r="I241" s="6">
        <v>51325.85</v>
      </c>
    </row>
    <row r="242" spans="5:9" x14ac:dyDescent="0.25">
      <c r="E242">
        <v>10235</v>
      </c>
      <c r="F242" s="2">
        <v>42078.232361111113</v>
      </c>
      <c r="G242" t="s">
        <v>13</v>
      </c>
      <c r="H242" t="s">
        <v>196</v>
      </c>
      <c r="I242" s="6">
        <v>33631.01</v>
      </c>
    </row>
    <row r="243" spans="5:9" x14ac:dyDescent="0.25">
      <c r="E243">
        <v>10236</v>
      </c>
      <c r="F243" s="2">
        <v>42117.427453703705</v>
      </c>
      <c r="G243" t="s">
        <v>7</v>
      </c>
      <c r="H243" t="s">
        <v>197</v>
      </c>
      <c r="I243" s="6">
        <v>26331.58</v>
      </c>
    </row>
    <row r="244" spans="5:9" x14ac:dyDescent="0.25">
      <c r="E244">
        <v>10237</v>
      </c>
      <c r="F244" s="2">
        <v>42152.436284722222</v>
      </c>
      <c r="G244" t="s">
        <v>61</v>
      </c>
      <c r="H244" t="s">
        <v>59</v>
      </c>
      <c r="I244" s="6">
        <v>67887.17</v>
      </c>
    </row>
    <row r="245" spans="5:9" x14ac:dyDescent="0.25">
      <c r="E245">
        <v>10238</v>
      </c>
      <c r="F245" s="2">
        <v>42032.453449074077</v>
      </c>
      <c r="G245" t="s">
        <v>52</v>
      </c>
      <c r="H245" t="s">
        <v>198</v>
      </c>
      <c r="I245" s="6">
        <v>71003.03</v>
      </c>
    </row>
    <row r="246" spans="5:9" x14ac:dyDescent="0.25">
      <c r="E246">
        <v>10239</v>
      </c>
      <c r="F246" s="2">
        <v>42068.855902777781</v>
      </c>
      <c r="G246" t="s">
        <v>11</v>
      </c>
      <c r="H246" t="s">
        <v>199</v>
      </c>
      <c r="I246" s="6">
        <v>20306.900000000001</v>
      </c>
    </row>
    <row r="247" spans="5:9" x14ac:dyDescent="0.25">
      <c r="E247">
        <v>10240</v>
      </c>
      <c r="F247" s="2">
        <v>42208.392997685187</v>
      </c>
      <c r="G247" t="s">
        <v>45</v>
      </c>
      <c r="H247" t="s">
        <v>200</v>
      </c>
      <c r="I247" s="6">
        <v>75274.23</v>
      </c>
    </row>
    <row r="248" spans="5:9" x14ac:dyDescent="0.25">
      <c r="E248">
        <v>10241</v>
      </c>
      <c r="F248" s="2">
        <v>42170.149212962962</v>
      </c>
      <c r="G248" t="s">
        <v>11</v>
      </c>
      <c r="H248" t="s">
        <v>151</v>
      </c>
      <c r="I248" s="6">
        <v>97532.14</v>
      </c>
    </row>
    <row r="249" spans="5:9" x14ac:dyDescent="0.25">
      <c r="E249">
        <v>10242</v>
      </c>
      <c r="F249" s="2">
        <v>42325.558576388888</v>
      </c>
      <c r="G249" t="s">
        <v>23</v>
      </c>
      <c r="H249" t="s">
        <v>112</v>
      </c>
      <c r="I249" s="6">
        <v>83291.679999999993</v>
      </c>
    </row>
    <row r="250" spans="5:9" x14ac:dyDescent="0.25">
      <c r="E250">
        <v>10243</v>
      </c>
      <c r="F250" s="2">
        <v>42141.338900462964</v>
      </c>
      <c r="G250" t="s">
        <v>23</v>
      </c>
      <c r="H250" t="s">
        <v>101</v>
      </c>
      <c r="I250" s="6">
        <v>92224.31</v>
      </c>
    </row>
    <row r="251" spans="5:9" x14ac:dyDescent="0.25">
      <c r="E251">
        <v>10244</v>
      </c>
      <c r="F251" s="2">
        <v>42163.588252314818</v>
      </c>
      <c r="G251" t="s">
        <v>45</v>
      </c>
      <c r="H251" t="s">
        <v>201</v>
      </c>
      <c r="I251" s="6">
        <v>47580.08</v>
      </c>
    </row>
    <row r="252" spans="5:9" x14ac:dyDescent="0.25">
      <c r="E252">
        <v>10245</v>
      </c>
      <c r="F252" s="2">
        <v>42281.839502314811</v>
      </c>
      <c r="G252" t="s">
        <v>15</v>
      </c>
      <c r="H252" t="s">
        <v>115</v>
      </c>
      <c r="I252" s="6">
        <v>82672.45</v>
      </c>
    </row>
    <row r="253" spans="5:9" x14ac:dyDescent="0.25">
      <c r="E253">
        <v>10246</v>
      </c>
      <c r="F253" s="2">
        <v>42305.965914351851</v>
      </c>
      <c r="G253" t="s">
        <v>23</v>
      </c>
      <c r="H253" t="s">
        <v>154</v>
      </c>
      <c r="I253" s="6">
        <v>97669.18</v>
      </c>
    </row>
    <row r="254" spans="5:9" x14ac:dyDescent="0.25">
      <c r="E254">
        <v>10247</v>
      </c>
      <c r="F254" s="2">
        <v>42286.89806712963</v>
      </c>
      <c r="G254" t="s">
        <v>7</v>
      </c>
      <c r="H254" t="s">
        <v>202</v>
      </c>
      <c r="I254" s="6">
        <v>38740.94</v>
      </c>
    </row>
    <row r="255" spans="5:9" x14ac:dyDescent="0.25">
      <c r="E255">
        <v>10248</v>
      </c>
      <c r="F255" s="2">
        <v>42117.056122685186</v>
      </c>
      <c r="G255" t="s">
        <v>38</v>
      </c>
      <c r="H255" t="s">
        <v>203</v>
      </c>
      <c r="I255" s="6">
        <v>70859.73</v>
      </c>
    </row>
    <row r="256" spans="5:9" x14ac:dyDescent="0.25">
      <c r="E256">
        <v>10249</v>
      </c>
      <c r="F256" s="2">
        <v>42115.652430555558</v>
      </c>
      <c r="G256" t="s">
        <v>17</v>
      </c>
      <c r="H256" t="s">
        <v>28</v>
      </c>
      <c r="I256" s="6">
        <v>39601.51</v>
      </c>
    </row>
    <row r="257" spans="5:9" x14ac:dyDescent="0.25">
      <c r="E257">
        <v>10250</v>
      </c>
      <c r="F257" s="2">
        <v>42329.222719907404</v>
      </c>
      <c r="G257" t="s">
        <v>40</v>
      </c>
      <c r="H257" t="s">
        <v>122</v>
      </c>
      <c r="I257" s="6">
        <v>28220.09</v>
      </c>
    </row>
    <row r="258" spans="5:9" x14ac:dyDescent="0.25">
      <c r="E258">
        <v>10251</v>
      </c>
      <c r="F258" s="2">
        <v>42248.221701388888</v>
      </c>
      <c r="G258" t="s">
        <v>9</v>
      </c>
      <c r="H258" t="s">
        <v>159</v>
      </c>
      <c r="I258" s="6">
        <v>42474.36</v>
      </c>
    </row>
    <row r="259" spans="5:9" x14ac:dyDescent="0.25">
      <c r="E259">
        <v>10252</v>
      </c>
      <c r="F259" s="2">
        <v>42088.522604166668</v>
      </c>
      <c r="G259" t="s">
        <v>40</v>
      </c>
      <c r="H259" t="s">
        <v>204</v>
      </c>
      <c r="I259" s="6">
        <v>45679.11</v>
      </c>
    </row>
    <row r="260" spans="5:9" x14ac:dyDescent="0.25">
      <c r="E260">
        <v>10253</v>
      </c>
      <c r="F260" s="2">
        <v>42348.246724537035</v>
      </c>
      <c r="G260" t="s">
        <v>35</v>
      </c>
      <c r="H260" t="s">
        <v>205</v>
      </c>
      <c r="I260" s="6">
        <v>75983.839999999997</v>
      </c>
    </row>
    <row r="261" spans="5:9" x14ac:dyDescent="0.25">
      <c r="E261">
        <v>10254</v>
      </c>
      <c r="F261" s="2">
        <v>42029.56355324074</v>
      </c>
      <c r="G261" t="s">
        <v>7</v>
      </c>
      <c r="H261" t="s">
        <v>125</v>
      </c>
      <c r="I261" s="6">
        <v>30109.03</v>
      </c>
    </row>
    <row r="262" spans="5:9" x14ac:dyDescent="0.25">
      <c r="E262">
        <v>10255</v>
      </c>
      <c r="F262" s="2">
        <v>42311.213680555556</v>
      </c>
      <c r="G262" t="s">
        <v>26</v>
      </c>
      <c r="H262" t="s">
        <v>43</v>
      </c>
      <c r="I262" s="6">
        <v>47740.65</v>
      </c>
    </row>
    <row r="263" spans="5:9" x14ac:dyDescent="0.25">
      <c r="E263">
        <v>10256</v>
      </c>
      <c r="F263" s="2">
        <v>42013.605219907404</v>
      </c>
      <c r="G263" t="s">
        <v>17</v>
      </c>
      <c r="H263" t="s">
        <v>206</v>
      </c>
      <c r="I263" s="6">
        <v>31311.81</v>
      </c>
    </row>
    <row r="264" spans="5:9" x14ac:dyDescent="0.25">
      <c r="E264">
        <v>10257</v>
      </c>
      <c r="F264" s="2">
        <v>42336.390659722223</v>
      </c>
      <c r="G264" t="s">
        <v>40</v>
      </c>
      <c r="H264" t="s">
        <v>151</v>
      </c>
      <c r="I264" s="6">
        <v>2400.84</v>
      </c>
    </row>
    <row r="265" spans="5:9" x14ac:dyDescent="0.25">
      <c r="E265">
        <v>10258</v>
      </c>
      <c r="F265" s="2">
        <v>42300.707303240742</v>
      </c>
      <c r="G265" t="s">
        <v>15</v>
      </c>
      <c r="H265" t="s">
        <v>207</v>
      </c>
      <c r="I265" s="6">
        <v>49580.01</v>
      </c>
    </row>
    <row r="266" spans="5:9" x14ac:dyDescent="0.25">
      <c r="E266">
        <v>10259</v>
      </c>
      <c r="F266" s="2">
        <v>42107.148599537039</v>
      </c>
      <c r="G266" t="s">
        <v>9</v>
      </c>
      <c r="H266" t="s">
        <v>208</v>
      </c>
      <c r="I266" s="6">
        <v>73734.179999999993</v>
      </c>
    </row>
    <row r="267" spans="5:9" x14ac:dyDescent="0.25">
      <c r="E267">
        <v>10260</v>
      </c>
      <c r="F267" s="2">
        <v>42093.150810185187</v>
      </c>
      <c r="G267" t="s">
        <v>17</v>
      </c>
      <c r="H267" t="s">
        <v>209</v>
      </c>
      <c r="I267" s="6">
        <v>37677.360000000001</v>
      </c>
    </row>
    <row r="268" spans="5:9" x14ac:dyDescent="0.25">
      <c r="E268">
        <v>10261</v>
      </c>
      <c r="F268" s="2">
        <v>42340.909351851849</v>
      </c>
      <c r="G268" t="s">
        <v>40</v>
      </c>
      <c r="H268" t="s">
        <v>210</v>
      </c>
      <c r="I268" s="6">
        <v>65705</v>
      </c>
    </row>
    <row r="269" spans="5:9" x14ac:dyDescent="0.25">
      <c r="E269">
        <v>10262</v>
      </c>
      <c r="F269" s="2">
        <v>42044.311608796299</v>
      </c>
      <c r="G269" t="s">
        <v>45</v>
      </c>
      <c r="H269" t="s">
        <v>211</v>
      </c>
      <c r="I269" s="6">
        <v>22169.97</v>
      </c>
    </row>
    <row r="270" spans="5:9" x14ac:dyDescent="0.25">
      <c r="E270">
        <v>10263</v>
      </c>
      <c r="F270" s="2">
        <v>42363.976909722223</v>
      </c>
      <c r="G270" t="s">
        <v>9</v>
      </c>
      <c r="H270" t="s">
        <v>60</v>
      </c>
      <c r="I270" s="6">
        <v>48676.78</v>
      </c>
    </row>
    <row r="271" spans="5:9" x14ac:dyDescent="0.25">
      <c r="E271">
        <v>10264</v>
      </c>
      <c r="F271" s="2">
        <v>42132.565312500003</v>
      </c>
      <c r="G271" t="s">
        <v>5</v>
      </c>
      <c r="H271" t="s">
        <v>212</v>
      </c>
      <c r="I271" s="6">
        <v>35134.639999999999</v>
      </c>
    </row>
    <row r="272" spans="5:9" x14ac:dyDescent="0.25">
      <c r="E272">
        <v>10265</v>
      </c>
      <c r="F272" s="2">
        <v>42239.64366898148</v>
      </c>
      <c r="G272" t="s">
        <v>61</v>
      </c>
      <c r="H272" t="s">
        <v>46</v>
      </c>
      <c r="I272" s="6">
        <v>12468.87</v>
      </c>
    </row>
    <row r="273" spans="5:9" x14ac:dyDescent="0.25">
      <c r="E273">
        <v>10266</v>
      </c>
      <c r="F273" s="2">
        <v>42114.604398148149</v>
      </c>
      <c r="G273" t="s">
        <v>7</v>
      </c>
      <c r="H273" t="s">
        <v>181</v>
      </c>
      <c r="I273" s="6">
        <v>37009.550000000003</v>
      </c>
    </row>
    <row r="274" spans="5:9" x14ac:dyDescent="0.25">
      <c r="E274">
        <v>10267</v>
      </c>
      <c r="F274" s="2">
        <v>42227.081921296296</v>
      </c>
      <c r="G274" t="s">
        <v>29</v>
      </c>
      <c r="H274" t="s">
        <v>37</v>
      </c>
      <c r="I274" s="6">
        <v>55749.25</v>
      </c>
    </row>
    <row r="275" spans="5:9" x14ac:dyDescent="0.25">
      <c r="E275">
        <v>10268</v>
      </c>
      <c r="F275" s="2">
        <v>42037.713750000003</v>
      </c>
      <c r="G275" t="s">
        <v>45</v>
      </c>
      <c r="H275" t="s">
        <v>213</v>
      </c>
      <c r="I275" s="6">
        <v>53833.38</v>
      </c>
    </row>
    <row r="276" spans="5:9" x14ac:dyDescent="0.25">
      <c r="E276">
        <v>10269</v>
      </c>
      <c r="F276" s="2">
        <v>42282.825462962966</v>
      </c>
      <c r="G276" t="s">
        <v>26</v>
      </c>
      <c r="H276" t="s">
        <v>183</v>
      </c>
      <c r="I276" s="6">
        <v>42976.34</v>
      </c>
    </row>
    <row r="277" spans="5:9" x14ac:dyDescent="0.25">
      <c r="E277">
        <v>10270</v>
      </c>
      <c r="F277" s="2">
        <v>42259.152662037035</v>
      </c>
      <c r="G277" t="s">
        <v>11</v>
      </c>
      <c r="H277" t="s">
        <v>214</v>
      </c>
      <c r="I277" s="6">
        <v>4643.0600000000004</v>
      </c>
    </row>
    <row r="278" spans="5:9" x14ac:dyDescent="0.25">
      <c r="E278">
        <v>10271</v>
      </c>
      <c r="F278" s="2">
        <v>42151.075995370367</v>
      </c>
      <c r="G278" t="s">
        <v>35</v>
      </c>
      <c r="H278" t="s">
        <v>215</v>
      </c>
      <c r="I278" s="6">
        <v>41174.410000000003</v>
      </c>
    </row>
    <row r="279" spans="5:9" x14ac:dyDescent="0.25">
      <c r="E279">
        <v>10272</v>
      </c>
      <c r="F279" s="2">
        <v>42221.901319444441</v>
      </c>
      <c r="G279" t="s">
        <v>52</v>
      </c>
      <c r="H279" t="s">
        <v>151</v>
      </c>
      <c r="I279" s="6">
        <v>23346.82</v>
      </c>
    </row>
    <row r="280" spans="5:9" x14ac:dyDescent="0.25">
      <c r="E280">
        <v>10273</v>
      </c>
      <c r="F280" s="2">
        <v>42233.791608796295</v>
      </c>
      <c r="G280" t="s">
        <v>29</v>
      </c>
      <c r="H280" t="s">
        <v>57</v>
      </c>
      <c r="I280" s="6">
        <v>69618.2</v>
      </c>
    </row>
    <row r="281" spans="5:9" x14ac:dyDescent="0.25">
      <c r="E281">
        <v>10274</v>
      </c>
      <c r="F281" s="2">
        <v>42214.276550925926</v>
      </c>
      <c r="G281" t="s">
        <v>13</v>
      </c>
      <c r="H281" t="s">
        <v>216</v>
      </c>
      <c r="I281" s="6">
        <v>1843.53</v>
      </c>
    </row>
    <row r="282" spans="5:9" x14ac:dyDescent="0.25">
      <c r="E282">
        <v>10275</v>
      </c>
      <c r="F282" s="2">
        <v>42312.717037037037</v>
      </c>
      <c r="G282" t="s">
        <v>13</v>
      </c>
      <c r="H282" t="s">
        <v>46</v>
      </c>
      <c r="I282" s="6">
        <v>19868.03</v>
      </c>
    </row>
    <row r="283" spans="5:9" x14ac:dyDescent="0.25">
      <c r="E283">
        <v>10276</v>
      </c>
      <c r="F283" s="2">
        <v>42045.121006944442</v>
      </c>
      <c r="G283" t="s">
        <v>35</v>
      </c>
      <c r="H283" t="s">
        <v>217</v>
      </c>
      <c r="I283" s="6">
        <v>85603.24</v>
      </c>
    </row>
    <row r="284" spans="5:9" x14ac:dyDescent="0.25">
      <c r="E284">
        <v>10277</v>
      </c>
      <c r="F284" s="2">
        <v>42346.142048611109</v>
      </c>
      <c r="G284" t="s">
        <v>38</v>
      </c>
      <c r="H284" t="s">
        <v>132</v>
      </c>
      <c r="I284" s="6">
        <v>66916.56</v>
      </c>
    </row>
    <row r="285" spans="5:9" x14ac:dyDescent="0.25">
      <c r="E285">
        <v>10278</v>
      </c>
      <c r="F285" s="2">
        <v>42091.243356481478</v>
      </c>
      <c r="G285" t="s">
        <v>38</v>
      </c>
      <c r="H285" t="s">
        <v>91</v>
      </c>
      <c r="I285" s="6">
        <v>7514.67</v>
      </c>
    </row>
    <row r="286" spans="5:9" x14ac:dyDescent="0.25">
      <c r="E286">
        <v>10279</v>
      </c>
      <c r="F286" s="2">
        <v>42239.767962962964</v>
      </c>
      <c r="G286" t="s">
        <v>17</v>
      </c>
      <c r="H286" t="s">
        <v>57</v>
      </c>
      <c r="I286" s="6">
        <v>3023.13</v>
      </c>
    </row>
    <row r="287" spans="5:9" x14ac:dyDescent="0.25">
      <c r="E287">
        <v>10280</v>
      </c>
      <c r="F287" s="2">
        <v>42229.380185185182</v>
      </c>
      <c r="G287" t="s">
        <v>29</v>
      </c>
      <c r="H287" t="s">
        <v>218</v>
      </c>
      <c r="I287" s="6">
        <v>85252.21</v>
      </c>
    </row>
    <row r="288" spans="5:9" x14ac:dyDescent="0.25">
      <c r="E288">
        <v>10281</v>
      </c>
      <c r="F288" s="2">
        <v>42157.600393518522</v>
      </c>
      <c r="G288" t="s">
        <v>38</v>
      </c>
      <c r="H288" t="s">
        <v>219</v>
      </c>
      <c r="I288" s="6">
        <v>28480.73</v>
      </c>
    </row>
    <row r="289" spans="5:9" x14ac:dyDescent="0.25">
      <c r="E289">
        <v>10282</v>
      </c>
      <c r="F289" s="2">
        <v>42025.141250000001</v>
      </c>
      <c r="G289" t="s">
        <v>17</v>
      </c>
      <c r="H289" t="s">
        <v>186</v>
      </c>
      <c r="I289" s="6">
        <v>90475.86</v>
      </c>
    </row>
    <row r="290" spans="5:9" x14ac:dyDescent="0.25">
      <c r="E290">
        <v>10283</v>
      </c>
      <c r="F290" s="2">
        <v>42209.98537037037</v>
      </c>
      <c r="G290" t="s">
        <v>7</v>
      </c>
      <c r="H290" t="s">
        <v>220</v>
      </c>
      <c r="I290" s="6">
        <v>3492.97</v>
      </c>
    </row>
    <row r="291" spans="5:9" x14ac:dyDescent="0.25">
      <c r="E291">
        <v>10284</v>
      </c>
      <c r="F291" s="2">
        <v>42108.579756944448</v>
      </c>
      <c r="G291" t="s">
        <v>7</v>
      </c>
      <c r="H291" t="s">
        <v>31</v>
      </c>
      <c r="I291" s="6">
        <v>45466.01</v>
      </c>
    </row>
    <row r="292" spans="5:9" x14ac:dyDescent="0.25">
      <c r="E292">
        <v>10285</v>
      </c>
      <c r="F292" s="2">
        <v>42267.816504629627</v>
      </c>
      <c r="G292" t="s">
        <v>29</v>
      </c>
      <c r="H292" t="s">
        <v>145</v>
      </c>
      <c r="I292" s="6">
        <v>61229.97</v>
      </c>
    </row>
    <row r="293" spans="5:9" x14ac:dyDescent="0.25">
      <c r="E293">
        <v>10286</v>
      </c>
      <c r="F293" s="2">
        <v>42094.447731481479</v>
      </c>
      <c r="G293" t="s">
        <v>45</v>
      </c>
      <c r="H293" t="s">
        <v>106</v>
      </c>
      <c r="I293" s="6">
        <v>94980.42</v>
      </c>
    </row>
    <row r="294" spans="5:9" x14ac:dyDescent="0.25">
      <c r="E294">
        <v>10287</v>
      </c>
      <c r="F294" s="2">
        <v>42234.742002314815</v>
      </c>
      <c r="G294" t="s">
        <v>40</v>
      </c>
      <c r="H294" t="s">
        <v>127</v>
      </c>
      <c r="I294" s="6">
        <v>14934.27</v>
      </c>
    </row>
    <row r="295" spans="5:9" x14ac:dyDescent="0.25">
      <c r="E295">
        <v>10288</v>
      </c>
      <c r="F295" s="2">
        <v>42236.37709490741</v>
      </c>
      <c r="G295" t="s">
        <v>45</v>
      </c>
      <c r="H295" t="s">
        <v>32</v>
      </c>
      <c r="I295" s="6">
        <v>44538.58</v>
      </c>
    </row>
    <row r="296" spans="5:9" x14ac:dyDescent="0.25">
      <c r="E296">
        <v>10289</v>
      </c>
      <c r="F296" s="2">
        <v>42037.476307870369</v>
      </c>
      <c r="G296" t="s">
        <v>9</v>
      </c>
      <c r="H296" t="s">
        <v>221</v>
      </c>
      <c r="I296" s="6">
        <v>85438.81</v>
      </c>
    </row>
    <row r="297" spans="5:9" x14ac:dyDescent="0.25">
      <c r="E297">
        <v>10290</v>
      </c>
      <c r="F297" s="2">
        <v>42006.394548611112</v>
      </c>
      <c r="G297" t="s">
        <v>20</v>
      </c>
      <c r="H297" t="s">
        <v>81</v>
      </c>
      <c r="I297" s="6">
        <v>84860.76</v>
      </c>
    </row>
    <row r="298" spans="5:9" x14ac:dyDescent="0.25">
      <c r="E298">
        <v>10291</v>
      </c>
      <c r="F298" s="2">
        <v>42178.881493055553</v>
      </c>
      <c r="G298" t="s">
        <v>26</v>
      </c>
      <c r="H298" t="s">
        <v>41</v>
      </c>
      <c r="I298" s="6">
        <v>10861.98</v>
      </c>
    </row>
    <row r="299" spans="5:9" x14ac:dyDescent="0.25">
      <c r="E299">
        <v>10292</v>
      </c>
      <c r="F299" s="2">
        <v>42043.670914351853</v>
      </c>
      <c r="G299" t="s">
        <v>66</v>
      </c>
      <c r="H299" t="s">
        <v>42</v>
      </c>
      <c r="I299" s="6">
        <v>51895.29</v>
      </c>
    </row>
    <row r="300" spans="5:9" x14ac:dyDescent="0.25">
      <c r="E300">
        <v>10293</v>
      </c>
      <c r="F300" s="2">
        <v>42215.362013888887</v>
      </c>
      <c r="G300" t="s">
        <v>9</v>
      </c>
      <c r="H300" t="s">
        <v>155</v>
      </c>
      <c r="I300" s="6">
        <v>38329.29</v>
      </c>
    </row>
    <row r="301" spans="5:9" x14ac:dyDescent="0.25">
      <c r="E301">
        <v>10294</v>
      </c>
      <c r="F301" s="2">
        <v>42089.886979166666</v>
      </c>
      <c r="G301" t="s">
        <v>20</v>
      </c>
      <c r="H301" t="s">
        <v>222</v>
      </c>
      <c r="I301" s="6">
        <v>67639.55</v>
      </c>
    </row>
    <row r="302" spans="5:9" x14ac:dyDescent="0.25">
      <c r="E302">
        <v>10295</v>
      </c>
      <c r="F302" s="2">
        <v>42036.932962962965</v>
      </c>
      <c r="G302" t="s">
        <v>13</v>
      </c>
      <c r="H302" t="s">
        <v>95</v>
      </c>
      <c r="I302" s="6">
        <v>69793.45</v>
      </c>
    </row>
    <row r="303" spans="5:9" x14ac:dyDescent="0.25">
      <c r="E303">
        <v>10296</v>
      </c>
      <c r="F303" s="2">
        <v>42057.406597222223</v>
      </c>
      <c r="G303" t="s">
        <v>20</v>
      </c>
      <c r="H303" t="s">
        <v>185</v>
      </c>
      <c r="I303" s="6">
        <v>76472.55</v>
      </c>
    </row>
    <row r="304" spans="5:9" x14ac:dyDescent="0.25">
      <c r="E304">
        <v>10297</v>
      </c>
      <c r="F304" s="2">
        <v>42229.116539351853</v>
      </c>
      <c r="G304" t="s">
        <v>35</v>
      </c>
      <c r="H304" t="s">
        <v>203</v>
      </c>
      <c r="I304" s="6">
        <v>62249.86</v>
      </c>
    </row>
    <row r="305" spans="5:9" x14ac:dyDescent="0.25">
      <c r="E305">
        <v>10298</v>
      </c>
      <c r="F305" s="2">
        <v>42034.841307870367</v>
      </c>
      <c r="G305" t="s">
        <v>23</v>
      </c>
      <c r="H305" t="s">
        <v>223</v>
      </c>
      <c r="I305" s="6">
        <v>14353.59</v>
      </c>
    </row>
    <row r="306" spans="5:9" x14ac:dyDescent="0.25">
      <c r="E306">
        <v>10299</v>
      </c>
      <c r="F306" s="2">
        <v>42143.946469907409</v>
      </c>
      <c r="G306" t="s">
        <v>23</v>
      </c>
      <c r="H306" t="s">
        <v>224</v>
      </c>
      <c r="I306" s="6">
        <v>43694.99</v>
      </c>
    </row>
    <row r="307" spans="5:9" x14ac:dyDescent="0.25">
      <c r="E307">
        <v>10300</v>
      </c>
      <c r="F307" s="2">
        <v>42337.681516203702</v>
      </c>
      <c r="G307" t="s">
        <v>29</v>
      </c>
      <c r="H307" t="s">
        <v>225</v>
      </c>
      <c r="I307" s="6">
        <v>98216.79</v>
      </c>
    </row>
    <row r="308" spans="5:9" x14ac:dyDescent="0.25">
      <c r="E308">
        <v>10301</v>
      </c>
      <c r="F308" s="2">
        <v>42245.04787037037</v>
      </c>
      <c r="G308" t="s">
        <v>26</v>
      </c>
      <c r="H308" t="s">
        <v>226</v>
      </c>
      <c r="I308" s="6">
        <v>83821.09</v>
      </c>
    </row>
    <row r="309" spans="5:9" x14ac:dyDescent="0.25">
      <c r="E309">
        <v>10302</v>
      </c>
      <c r="F309" s="2">
        <v>42303.804479166669</v>
      </c>
      <c r="G309" t="s">
        <v>5</v>
      </c>
      <c r="H309" t="s">
        <v>138</v>
      </c>
      <c r="I309" s="6">
        <v>84708.800000000003</v>
      </c>
    </row>
    <row r="310" spans="5:9" x14ac:dyDescent="0.25">
      <c r="E310">
        <v>10303</v>
      </c>
      <c r="F310" s="2">
        <v>42186.452523148146</v>
      </c>
      <c r="G310" t="s">
        <v>23</v>
      </c>
      <c r="H310" t="s">
        <v>88</v>
      </c>
      <c r="I310" s="6">
        <v>54487.53</v>
      </c>
    </row>
    <row r="311" spans="5:9" x14ac:dyDescent="0.25">
      <c r="E311">
        <v>10304</v>
      </c>
      <c r="F311" s="2">
        <v>42098.792291666665</v>
      </c>
      <c r="G311" t="s">
        <v>45</v>
      </c>
      <c r="H311" t="s">
        <v>227</v>
      </c>
      <c r="I311" s="6">
        <v>23231.25</v>
      </c>
    </row>
    <row r="312" spans="5:9" x14ac:dyDescent="0.25">
      <c r="E312">
        <v>10305</v>
      </c>
      <c r="F312" s="2">
        <v>42351.888599537036</v>
      </c>
      <c r="G312" t="s">
        <v>9</v>
      </c>
      <c r="H312" t="s">
        <v>228</v>
      </c>
      <c r="I312" s="6">
        <v>52176.62</v>
      </c>
    </row>
    <row r="313" spans="5:9" x14ac:dyDescent="0.25">
      <c r="E313">
        <v>10306</v>
      </c>
      <c r="F313" s="2">
        <v>42067.334826388891</v>
      </c>
      <c r="G313" t="s">
        <v>45</v>
      </c>
      <c r="H313" t="s">
        <v>229</v>
      </c>
      <c r="I313" s="6">
        <v>95628.26</v>
      </c>
    </row>
    <row r="314" spans="5:9" x14ac:dyDescent="0.25">
      <c r="E314">
        <v>10307</v>
      </c>
      <c r="F314" s="2">
        <v>42223.568298611113</v>
      </c>
      <c r="G314" t="s">
        <v>40</v>
      </c>
      <c r="H314" t="s">
        <v>230</v>
      </c>
      <c r="I314" s="6">
        <v>49626.61</v>
      </c>
    </row>
    <row r="315" spans="5:9" x14ac:dyDescent="0.25">
      <c r="E315">
        <v>10308</v>
      </c>
      <c r="F315" s="2">
        <v>42187.463368055556</v>
      </c>
      <c r="G315" t="s">
        <v>7</v>
      </c>
      <c r="H315" t="s">
        <v>78</v>
      </c>
      <c r="I315" s="6">
        <v>29881.42</v>
      </c>
    </row>
    <row r="316" spans="5:9" x14ac:dyDescent="0.25">
      <c r="E316">
        <v>10309</v>
      </c>
      <c r="F316" s="2">
        <v>42144.449675925927</v>
      </c>
      <c r="G316" t="s">
        <v>52</v>
      </c>
      <c r="H316" t="s">
        <v>231</v>
      </c>
      <c r="I316" s="6">
        <v>59824.17</v>
      </c>
    </row>
    <row r="317" spans="5:9" x14ac:dyDescent="0.25">
      <c r="E317">
        <v>10310</v>
      </c>
      <c r="F317" s="2">
        <v>42051.077800925923</v>
      </c>
      <c r="G317" t="s">
        <v>9</v>
      </c>
      <c r="H317" t="s">
        <v>25</v>
      </c>
      <c r="I317" s="6">
        <v>93427.18</v>
      </c>
    </row>
    <row r="318" spans="5:9" x14ac:dyDescent="0.25">
      <c r="E318">
        <v>10311</v>
      </c>
      <c r="F318" s="2">
        <v>42267.273449074077</v>
      </c>
      <c r="G318" t="s">
        <v>45</v>
      </c>
      <c r="H318" t="s">
        <v>232</v>
      </c>
      <c r="I318" s="6">
        <v>23345.54</v>
      </c>
    </row>
    <row r="319" spans="5:9" x14ac:dyDescent="0.25">
      <c r="E319">
        <v>10312</v>
      </c>
      <c r="F319" s="2">
        <v>42319.850381944445</v>
      </c>
      <c r="G319" t="s">
        <v>13</v>
      </c>
      <c r="H319" t="s">
        <v>233</v>
      </c>
      <c r="I319" s="6">
        <v>61496.160000000003</v>
      </c>
    </row>
    <row r="320" spans="5:9" x14ac:dyDescent="0.25">
      <c r="E320">
        <v>10313</v>
      </c>
      <c r="F320" s="2">
        <v>42207.626516203702</v>
      </c>
      <c r="G320" t="s">
        <v>40</v>
      </c>
      <c r="H320" t="s">
        <v>198</v>
      </c>
      <c r="I320" s="6">
        <v>95500.75</v>
      </c>
    </row>
    <row r="321" spans="5:9" x14ac:dyDescent="0.25">
      <c r="E321">
        <v>10314</v>
      </c>
      <c r="F321" s="2">
        <v>42082.029293981483</v>
      </c>
      <c r="G321" t="s">
        <v>45</v>
      </c>
      <c r="H321" t="s">
        <v>64</v>
      </c>
      <c r="I321" s="6">
        <v>91112.68</v>
      </c>
    </row>
    <row r="322" spans="5:9" x14ac:dyDescent="0.25">
      <c r="E322">
        <v>10315</v>
      </c>
      <c r="F322" s="2">
        <v>42239.722222222219</v>
      </c>
      <c r="G322" t="s">
        <v>38</v>
      </c>
      <c r="H322" t="s">
        <v>14</v>
      </c>
      <c r="I322" s="6">
        <v>36537.18</v>
      </c>
    </row>
    <row r="323" spans="5:9" x14ac:dyDescent="0.25">
      <c r="E323">
        <v>10316</v>
      </c>
      <c r="F323" s="2">
        <v>42169.502581018518</v>
      </c>
      <c r="G323" t="s">
        <v>29</v>
      </c>
      <c r="H323" t="s">
        <v>234</v>
      </c>
      <c r="I323" s="6">
        <v>51694.81</v>
      </c>
    </row>
    <row r="324" spans="5:9" x14ac:dyDescent="0.25">
      <c r="E324">
        <v>10317</v>
      </c>
      <c r="F324" s="2">
        <v>42261.751886574071</v>
      </c>
      <c r="G324" t="s">
        <v>45</v>
      </c>
      <c r="H324" t="s">
        <v>85</v>
      </c>
      <c r="I324" s="6">
        <v>10938.73</v>
      </c>
    </row>
    <row r="325" spans="5:9" x14ac:dyDescent="0.25">
      <c r="E325">
        <v>10318</v>
      </c>
      <c r="F325" s="2">
        <v>42132.030798611115</v>
      </c>
      <c r="G325" t="s">
        <v>5</v>
      </c>
      <c r="H325" t="s">
        <v>235</v>
      </c>
      <c r="I325" s="6">
        <v>90968.78</v>
      </c>
    </row>
    <row r="326" spans="5:9" x14ac:dyDescent="0.25">
      <c r="E326">
        <v>10319</v>
      </c>
      <c r="F326" s="2">
        <v>42032.516446759262</v>
      </c>
      <c r="G326" t="s">
        <v>66</v>
      </c>
      <c r="H326" t="s">
        <v>186</v>
      </c>
      <c r="I326" s="6">
        <v>62090.49</v>
      </c>
    </row>
    <row r="327" spans="5:9" x14ac:dyDescent="0.25">
      <c r="E327">
        <v>10320</v>
      </c>
      <c r="F327" s="2">
        <v>42205.212488425925</v>
      </c>
      <c r="G327" t="s">
        <v>23</v>
      </c>
      <c r="H327" t="s">
        <v>236</v>
      </c>
      <c r="I327" s="6">
        <v>69764.17</v>
      </c>
    </row>
    <row r="328" spans="5:9" x14ac:dyDescent="0.25">
      <c r="E328">
        <v>10321</v>
      </c>
      <c r="F328" s="2">
        <v>42131.514513888891</v>
      </c>
      <c r="G328" t="s">
        <v>5</v>
      </c>
      <c r="H328" t="s">
        <v>111</v>
      </c>
      <c r="I328" s="6">
        <v>2511.94</v>
      </c>
    </row>
    <row r="329" spans="5:9" x14ac:dyDescent="0.25">
      <c r="E329">
        <v>10322</v>
      </c>
      <c r="F329" s="2">
        <v>42120.94358796296</v>
      </c>
      <c r="G329" t="s">
        <v>45</v>
      </c>
      <c r="H329" t="s">
        <v>237</v>
      </c>
      <c r="I329" s="6">
        <v>77463.199999999997</v>
      </c>
    </row>
    <row r="330" spans="5:9" x14ac:dyDescent="0.25">
      <c r="E330">
        <v>10323</v>
      </c>
      <c r="F330" s="2">
        <v>42242.196817129632</v>
      </c>
      <c r="G330" t="s">
        <v>5</v>
      </c>
      <c r="H330" t="s">
        <v>238</v>
      </c>
      <c r="I330" s="6">
        <v>23248.67</v>
      </c>
    </row>
    <row r="331" spans="5:9" x14ac:dyDescent="0.25">
      <c r="E331">
        <v>10324</v>
      </c>
      <c r="F331" s="2">
        <v>42248.183553240742</v>
      </c>
      <c r="G331" t="s">
        <v>35</v>
      </c>
      <c r="H331" t="s">
        <v>239</v>
      </c>
      <c r="I331" s="6">
        <v>57963.97</v>
      </c>
    </row>
    <row r="332" spans="5:9" x14ac:dyDescent="0.25">
      <c r="E332">
        <v>10325</v>
      </c>
      <c r="F332" s="2">
        <v>42175.941192129627</v>
      </c>
      <c r="G332" t="s">
        <v>20</v>
      </c>
      <c r="H332" t="s">
        <v>240</v>
      </c>
      <c r="I332" s="6">
        <v>81946.67</v>
      </c>
    </row>
    <row r="333" spans="5:9" x14ac:dyDescent="0.25">
      <c r="E333">
        <v>10326</v>
      </c>
      <c r="F333" s="2">
        <v>42315.63417824074</v>
      </c>
      <c r="G333" t="s">
        <v>52</v>
      </c>
      <c r="H333" t="s">
        <v>241</v>
      </c>
      <c r="I333" s="6">
        <v>15081.65</v>
      </c>
    </row>
    <row r="334" spans="5:9" x14ac:dyDescent="0.25">
      <c r="E334">
        <v>10327</v>
      </c>
      <c r="F334" s="2">
        <v>42032.772511574076</v>
      </c>
      <c r="G334" t="s">
        <v>15</v>
      </c>
      <c r="H334" t="s">
        <v>18</v>
      </c>
      <c r="I334" s="6">
        <v>17577.310000000001</v>
      </c>
    </row>
    <row r="335" spans="5:9" x14ac:dyDescent="0.25">
      <c r="E335">
        <v>10328</v>
      </c>
      <c r="F335" s="2">
        <v>42049.911307870374</v>
      </c>
      <c r="G335" t="s">
        <v>17</v>
      </c>
      <c r="H335" t="s">
        <v>191</v>
      </c>
      <c r="I335" s="6">
        <v>30941.56</v>
      </c>
    </row>
    <row r="336" spans="5:9" x14ac:dyDescent="0.25">
      <c r="E336">
        <v>10329</v>
      </c>
      <c r="F336" s="2">
        <v>42098.893622685187</v>
      </c>
      <c r="G336" t="s">
        <v>23</v>
      </c>
      <c r="H336" t="s">
        <v>242</v>
      </c>
      <c r="I336" s="6">
        <v>2854.31</v>
      </c>
    </row>
    <row r="337" spans="5:9" x14ac:dyDescent="0.25">
      <c r="E337">
        <v>10330</v>
      </c>
      <c r="F337" s="2">
        <v>42298.919849537036</v>
      </c>
      <c r="G337" t="s">
        <v>13</v>
      </c>
      <c r="H337" t="s">
        <v>233</v>
      </c>
      <c r="I337" s="6">
        <v>72220.59</v>
      </c>
    </row>
    <row r="338" spans="5:9" x14ac:dyDescent="0.25">
      <c r="E338">
        <v>10331</v>
      </c>
      <c r="F338" s="2">
        <v>42316.010231481479</v>
      </c>
      <c r="G338" t="s">
        <v>9</v>
      </c>
      <c r="H338" t="s">
        <v>243</v>
      </c>
      <c r="I338" s="6">
        <v>60415.91</v>
      </c>
    </row>
    <row r="339" spans="5:9" x14ac:dyDescent="0.25">
      <c r="E339">
        <v>10332</v>
      </c>
      <c r="F339" s="2">
        <v>42359.916087962964</v>
      </c>
      <c r="G339" t="s">
        <v>45</v>
      </c>
      <c r="H339" t="s">
        <v>49</v>
      </c>
      <c r="I339" s="6">
        <v>46554.97</v>
      </c>
    </row>
    <row r="340" spans="5:9" x14ac:dyDescent="0.25">
      <c r="E340">
        <v>10333</v>
      </c>
      <c r="F340" s="2">
        <v>42274.066111111111</v>
      </c>
      <c r="G340" t="s">
        <v>40</v>
      </c>
      <c r="H340" t="s">
        <v>244</v>
      </c>
      <c r="I340" s="6">
        <v>99202.12</v>
      </c>
    </row>
    <row r="341" spans="5:9" x14ac:dyDescent="0.25">
      <c r="E341">
        <v>10334</v>
      </c>
      <c r="F341" s="2">
        <v>42019.96675925926</v>
      </c>
      <c r="G341" t="s">
        <v>45</v>
      </c>
      <c r="H341" t="s">
        <v>187</v>
      </c>
      <c r="I341" s="6">
        <v>30862.77</v>
      </c>
    </row>
    <row r="342" spans="5:9" x14ac:dyDescent="0.25">
      <c r="E342">
        <v>10335</v>
      </c>
      <c r="F342" s="2">
        <v>42246.436168981483</v>
      </c>
      <c r="G342" t="s">
        <v>20</v>
      </c>
      <c r="H342" t="s">
        <v>139</v>
      </c>
      <c r="I342" s="6">
        <v>35131.620000000003</v>
      </c>
    </row>
    <row r="343" spans="5:9" x14ac:dyDescent="0.25">
      <c r="E343">
        <v>10336</v>
      </c>
      <c r="F343" s="2">
        <v>42031.547627314816</v>
      </c>
      <c r="G343" t="s">
        <v>29</v>
      </c>
      <c r="H343" t="s">
        <v>133</v>
      </c>
      <c r="I343" s="6">
        <v>5870.3</v>
      </c>
    </row>
    <row r="344" spans="5:9" x14ac:dyDescent="0.25">
      <c r="E344">
        <v>10337</v>
      </c>
      <c r="F344" s="2">
        <v>42113.466516203705</v>
      </c>
      <c r="G344" t="s">
        <v>26</v>
      </c>
      <c r="H344" t="s">
        <v>245</v>
      </c>
      <c r="I344" s="6">
        <v>52098.55</v>
      </c>
    </row>
    <row r="345" spans="5:9" x14ac:dyDescent="0.25">
      <c r="E345">
        <v>10338</v>
      </c>
      <c r="F345" s="2">
        <v>42305.594328703701</v>
      </c>
      <c r="G345" t="s">
        <v>35</v>
      </c>
      <c r="H345" t="s">
        <v>207</v>
      </c>
      <c r="I345" s="6">
        <v>3794.09</v>
      </c>
    </row>
    <row r="346" spans="5:9" x14ac:dyDescent="0.25">
      <c r="E346">
        <v>10339</v>
      </c>
      <c r="F346" s="2">
        <v>42239.503460648149</v>
      </c>
      <c r="G346" t="s">
        <v>40</v>
      </c>
      <c r="H346" t="s">
        <v>103</v>
      </c>
      <c r="I346" s="6">
        <v>81620.97</v>
      </c>
    </row>
    <row r="347" spans="5:9" x14ac:dyDescent="0.25">
      <c r="E347">
        <v>10340</v>
      </c>
      <c r="F347" s="2">
        <v>42141.814305555556</v>
      </c>
      <c r="G347" t="s">
        <v>23</v>
      </c>
      <c r="H347" t="s">
        <v>174</v>
      </c>
      <c r="I347" s="6">
        <v>41564.06</v>
      </c>
    </row>
    <row r="348" spans="5:9" x14ac:dyDescent="0.25">
      <c r="E348">
        <v>10341</v>
      </c>
      <c r="F348" s="2">
        <v>42344.66673611111</v>
      </c>
      <c r="G348" t="s">
        <v>66</v>
      </c>
      <c r="H348" t="s">
        <v>179</v>
      </c>
      <c r="I348" s="6">
        <v>94631.39</v>
      </c>
    </row>
    <row r="349" spans="5:9" x14ac:dyDescent="0.25">
      <c r="E349">
        <v>10342</v>
      </c>
      <c r="F349" s="2">
        <v>42331.08326388889</v>
      </c>
      <c r="G349" t="s">
        <v>45</v>
      </c>
      <c r="H349" t="s">
        <v>156</v>
      </c>
      <c r="I349" s="6">
        <v>16744.02</v>
      </c>
    </row>
    <row r="350" spans="5:9" x14ac:dyDescent="0.25">
      <c r="E350">
        <v>10343</v>
      </c>
      <c r="F350" s="2">
        <v>42236.245694444442</v>
      </c>
      <c r="G350" t="s">
        <v>45</v>
      </c>
      <c r="H350" t="s">
        <v>243</v>
      </c>
      <c r="I350" s="6">
        <v>80391.55</v>
      </c>
    </row>
    <row r="351" spans="5:9" x14ac:dyDescent="0.25">
      <c r="E351">
        <v>10344</v>
      </c>
      <c r="F351" s="2">
        <v>42051.798333333332</v>
      </c>
      <c r="G351" t="s">
        <v>7</v>
      </c>
      <c r="H351" t="s">
        <v>91</v>
      </c>
      <c r="I351" s="6">
        <v>90359.81</v>
      </c>
    </row>
    <row r="352" spans="5:9" x14ac:dyDescent="0.25">
      <c r="E352">
        <v>10345</v>
      </c>
      <c r="F352" s="2">
        <v>42225.981851851851</v>
      </c>
      <c r="G352" t="s">
        <v>17</v>
      </c>
      <c r="H352" t="s">
        <v>246</v>
      </c>
      <c r="I352" s="6">
        <v>79222.98</v>
      </c>
    </row>
    <row r="353" spans="5:9" x14ac:dyDescent="0.25">
      <c r="E353">
        <v>10346</v>
      </c>
      <c r="F353" s="2">
        <v>42228.736956018518</v>
      </c>
      <c r="G353" t="s">
        <v>40</v>
      </c>
      <c r="H353" t="s">
        <v>214</v>
      </c>
      <c r="I353" s="6">
        <v>62948.43</v>
      </c>
    </row>
    <row r="354" spans="5:9" x14ac:dyDescent="0.25">
      <c r="E354">
        <v>10347</v>
      </c>
      <c r="F354" s="2">
        <v>42151.961354166669</v>
      </c>
      <c r="G354" t="s">
        <v>45</v>
      </c>
      <c r="H354" t="s">
        <v>247</v>
      </c>
      <c r="I354" s="6">
        <v>2118.0100000000002</v>
      </c>
    </row>
    <row r="355" spans="5:9" x14ac:dyDescent="0.25">
      <c r="E355">
        <v>10348</v>
      </c>
      <c r="F355" s="2">
        <v>42238.132002314815</v>
      </c>
      <c r="G355" t="s">
        <v>29</v>
      </c>
      <c r="H355" t="s">
        <v>208</v>
      </c>
      <c r="I355" s="6">
        <v>32862.71</v>
      </c>
    </row>
    <row r="356" spans="5:9" x14ac:dyDescent="0.25">
      <c r="E356">
        <v>10349</v>
      </c>
      <c r="F356" s="2">
        <v>42021.654027777775</v>
      </c>
      <c r="G356" t="s">
        <v>13</v>
      </c>
      <c r="H356" t="s">
        <v>193</v>
      </c>
      <c r="I356" s="6">
        <v>19329.990000000002</v>
      </c>
    </row>
    <row r="357" spans="5:9" x14ac:dyDescent="0.25">
      <c r="E357">
        <v>10350</v>
      </c>
      <c r="F357" s="2">
        <v>42051.291250000002</v>
      </c>
      <c r="G357" t="s">
        <v>40</v>
      </c>
      <c r="H357" t="s">
        <v>248</v>
      </c>
      <c r="I357" s="6">
        <v>65660.740000000005</v>
      </c>
    </row>
    <row r="358" spans="5:9" x14ac:dyDescent="0.25">
      <c r="E358">
        <v>10351</v>
      </c>
      <c r="F358" s="2">
        <v>42039.623553240737</v>
      </c>
      <c r="G358" t="s">
        <v>40</v>
      </c>
      <c r="H358" t="s">
        <v>184</v>
      </c>
      <c r="I358" s="6">
        <v>39834.660000000003</v>
      </c>
    </row>
    <row r="359" spans="5:9" x14ac:dyDescent="0.25">
      <c r="E359">
        <v>10352</v>
      </c>
      <c r="F359" s="2">
        <v>42284.329155092593</v>
      </c>
      <c r="G359" t="s">
        <v>61</v>
      </c>
      <c r="H359" t="s">
        <v>80</v>
      </c>
      <c r="I359" s="6">
        <v>41244.480000000003</v>
      </c>
    </row>
    <row r="360" spans="5:9" x14ac:dyDescent="0.25">
      <c r="E360">
        <v>10353</v>
      </c>
      <c r="F360" s="2">
        <v>42202.109826388885</v>
      </c>
      <c r="G360" t="s">
        <v>29</v>
      </c>
      <c r="H360" t="s">
        <v>90</v>
      </c>
      <c r="I360" s="6">
        <v>88650.34</v>
      </c>
    </row>
    <row r="361" spans="5:9" x14ac:dyDescent="0.25">
      <c r="E361">
        <v>10354</v>
      </c>
      <c r="F361" s="2">
        <v>42127.537685185183</v>
      </c>
      <c r="G361" t="s">
        <v>40</v>
      </c>
      <c r="H361" t="s">
        <v>249</v>
      </c>
      <c r="I361" s="6">
        <v>39239.879999999997</v>
      </c>
    </row>
    <row r="362" spans="5:9" x14ac:dyDescent="0.25">
      <c r="E362">
        <v>10355</v>
      </c>
      <c r="F362" s="2">
        <v>42144.661030092589</v>
      </c>
      <c r="G362" t="s">
        <v>15</v>
      </c>
      <c r="H362" t="s">
        <v>250</v>
      </c>
      <c r="I362" s="6">
        <v>60830.47</v>
      </c>
    </row>
    <row r="363" spans="5:9" x14ac:dyDescent="0.25">
      <c r="E363">
        <v>10356</v>
      </c>
      <c r="F363" s="2">
        <v>42131.294328703705</v>
      </c>
      <c r="G363" t="s">
        <v>13</v>
      </c>
      <c r="H363" t="s">
        <v>130</v>
      </c>
      <c r="I363" s="6">
        <v>68093.84</v>
      </c>
    </row>
    <row r="364" spans="5:9" x14ac:dyDescent="0.25">
      <c r="E364">
        <v>10357</v>
      </c>
      <c r="F364" s="2">
        <v>42271.787858796299</v>
      </c>
      <c r="G364" t="s">
        <v>9</v>
      </c>
      <c r="H364" t="s">
        <v>236</v>
      </c>
      <c r="I364" s="6">
        <v>84589.68</v>
      </c>
    </row>
    <row r="365" spans="5:9" x14ac:dyDescent="0.25">
      <c r="E365">
        <v>10358</v>
      </c>
      <c r="F365" s="2">
        <v>42209.08421296296</v>
      </c>
      <c r="G365" t="s">
        <v>52</v>
      </c>
      <c r="H365" t="s">
        <v>251</v>
      </c>
      <c r="I365" s="6">
        <v>9125.59</v>
      </c>
    </row>
    <row r="366" spans="5:9" x14ac:dyDescent="0.25">
      <c r="E366">
        <v>10359</v>
      </c>
      <c r="F366" s="2">
        <v>42080.167696759258</v>
      </c>
      <c r="G366" t="s">
        <v>23</v>
      </c>
      <c r="H366" t="s">
        <v>252</v>
      </c>
      <c r="I366" s="6">
        <v>4333.4799999999996</v>
      </c>
    </row>
    <row r="367" spans="5:9" x14ac:dyDescent="0.25">
      <c r="E367">
        <v>10360</v>
      </c>
      <c r="F367" s="2">
        <v>42280.184976851851</v>
      </c>
      <c r="G367" t="s">
        <v>11</v>
      </c>
      <c r="H367" t="s">
        <v>194</v>
      </c>
      <c r="I367" s="6">
        <v>54564.28</v>
      </c>
    </row>
    <row r="368" spans="5:9" x14ac:dyDescent="0.25">
      <c r="E368">
        <v>10361</v>
      </c>
      <c r="F368" s="2">
        <v>42200.079710648148</v>
      </c>
      <c r="G368" t="s">
        <v>7</v>
      </c>
      <c r="H368" t="s">
        <v>253</v>
      </c>
      <c r="I368" s="6">
        <v>6005.22</v>
      </c>
    </row>
    <row r="369" spans="5:9" x14ac:dyDescent="0.25">
      <c r="E369">
        <v>10362</v>
      </c>
      <c r="F369" s="2">
        <v>42293.788298611114</v>
      </c>
      <c r="G369" t="s">
        <v>45</v>
      </c>
      <c r="H369" t="s">
        <v>254</v>
      </c>
      <c r="I369" s="6">
        <v>81613.399999999994</v>
      </c>
    </row>
    <row r="370" spans="5:9" x14ac:dyDescent="0.25">
      <c r="E370">
        <v>10363</v>
      </c>
      <c r="F370" s="2">
        <v>42340.233576388891</v>
      </c>
      <c r="G370" t="s">
        <v>26</v>
      </c>
      <c r="H370" t="s">
        <v>113</v>
      </c>
      <c r="I370" s="6">
        <v>46310.239999999998</v>
      </c>
    </row>
    <row r="371" spans="5:9" x14ac:dyDescent="0.25">
      <c r="E371">
        <v>10364</v>
      </c>
      <c r="F371" s="2">
        <v>42257.825208333335</v>
      </c>
      <c r="G371" t="s">
        <v>11</v>
      </c>
      <c r="H371" t="s">
        <v>57</v>
      </c>
      <c r="I371" s="6">
        <v>83397.009999999995</v>
      </c>
    </row>
    <row r="372" spans="5:9" x14ac:dyDescent="0.25">
      <c r="E372">
        <v>10365</v>
      </c>
      <c r="F372" s="2">
        <v>42274.77789351852</v>
      </c>
      <c r="G372" t="s">
        <v>9</v>
      </c>
      <c r="H372" t="s">
        <v>255</v>
      </c>
      <c r="I372" s="6">
        <v>6460.65</v>
      </c>
    </row>
    <row r="373" spans="5:9" x14ac:dyDescent="0.25">
      <c r="E373">
        <v>10366</v>
      </c>
      <c r="F373" s="2">
        <v>42324.370196759257</v>
      </c>
      <c r="G373" t="s">
        <v>29</v>
      </c>
      <c r="H373" t="s">
        <v>130</v>
      </c>
      <c r="I373" s="6">
        <v>43507.4</v>
      </c>
    </row>
    <row r="374" spans="5:9" x14ac:dyDescent="0.25">
      <c r="E374">
        <v>10367</v>
      </c>
      <c r="F374" s="2">
        <v>42244.327870370369</v>
      </c>
      <c r="G374" t="s">
        <v>20</v>
      </c>
      <c r="H374" t="s">
        <v>256</v>
      </c>
      <c r="I374" s="6">
        <v>97474.84</v>
      </c>
    </row>
    <row r="375" spans="5:9" x14ac:dyDescent="0.25">
      <c r="E375">
        <v>10368</v>
      </c>
      <c r="F375" s="2">
        <v>42112.594328703701</v>
      </c>
      <c r="G375" t="s">
        <v>9</v>
      </c>
      <c r="H375" t="s">
        <v>257</v>
      </c>
      <c r="I375" s="6">
        <v>32791.620000000003</v>
      </c>
    </row>
    <row r="376" spans="5:9" x14ac:dyDescent="0.25">
      <c r="E376">
        <v>10369</v>
      </c>
      <c r="F376" s="2">
        <v>42187.284826388888</v>
      </c>
      <c r="G376" t="s">
        <v>45</v>
      </c>
      <c r="H376" t="s">
        <v>220</v>
      </c>
      <c r="I376" s="6">
        <v>56085.99</v>
      </c>
    </row>
    <row r="377" spans="5:9" x14ac:dyDescent="0.25">
      <c r="E377">
        <v>10370</v>
      </c>
      <c r="F377" s="2">
        <v>42105.311863425923</v>
      </c>
      <c r="G377" t="s">
        <v>20</v>
      </c>
      <c r="H377" t="s">
        <v>80</v>
      </c>
      <c r="I377" s="6">
        <v>29691.35</v>
      </c>
    </row>
    <row r="378" spans="5:9" x14ac:dyDescent="0.25">
      <c r="E378">
        <v>10371</v>
      </c>
      <c r="F378" s="2">
        <v>42080.775497685187</v>
      </c>
      <c r="G378" t="s">
        <v>66</v>
      </c>
      <c r="H378" t="s">
        <v>196</v>
      </c>
      <c r="I378" s="6">
        <v>54853.57</v>
      </c>
    </row>
    <row r="379" spans="5:9" x14ac:dyDescent="0.25">
      <c r="E379">
        <v>10372</v>
      </c>
      <c r="F379" s="2">
        <v>42109.045104166667</v>
      </c>
      <c r="G379" t="s">
        <v>66</v>
      </c>
      <c r="H379" t="s">
        <v>258</v>
      </c>
      <c r="I379" s="6">
        <v>12547.84</v>
      </c>
    </row>
    <row r="380" spans="5:9" x14ac:dyDescent="0.25">
      <c r="E380">
        <v>10373</v>
      </c>
      <c r="F380" s="2">
        <v>42026.04247685185</v>
      </c>
      <c r="G380" t="s">
        <v>66</v>
      </c>
      <c r="H380" t="s">
        <v>259</v>
      </c>
      <c r="I380" s="6">
        <v>89418.67</v>
      </c>
    </row>
    <row r="381" spans="5:9" x14ac:dyDescent="0.25">
      <c r="E381">
        <v>10374</v>
      </c>
      <c r="F381" s="2">
        <v>42283.96974537037</v>
      </c>
      <c r="G381" t="s">
        <v>17</v>
      </c>
      <c r="H381" t="s">
        <v>176</v>
      </c>
      <c r="I381" s="6">
        <v>36163.33</v>
      </c>
    </row>
    <row r="382" spans="5:9" x14ac:dyDescent="0.25">
      <c r="E382">
        <v>10375</v>
      </c>
      <c r="F382" s="2">
        <v>42054.44158564815</v>
      </c>
      <c r="G382" t="s">
        <v>20</v>
      </c>
      <c r="H382" t="s">
        <v>260</v>
      </c>
      <c r="I382" s="6">
        <v>50816.55</v>
      </c>
    </row>
    <row r="383" spans="5:9" x14ac:dyDescent="0.25">
      <c r="E383">
        <v>10376</v>
      </c>
      <c r="F383" s="2">
        <v>42096.235300925924</v>
      </c>
      <c r="G383" t="s">
        <v>40</v>
      </c>
      <c r="H383" t="s">
        <v>261</v>
      </c>
      <c r="I383" s="6">
        <v>57521.09</v>
      </c>
    </row>
    <row r="384" spans="5:9" x14ac:dyDescent="0.25">
      <c r="E384">
        <v>10377</v>
      </c>
      <c r="F384" s="2">
        <v>42078.126134259262</v>
      </c>
      <c r="G384" t="s">
        <v>5</v>
      </c>
      <c r="H384" t="s">
        <v>262</v>
      </c>
      <c r="I384" s="6">
        <v>78808.63</v>
      </c>
    </row>
    <row r="385" spans="5:9" x14ac:dyDescent="0.25">
      <c r="E385">
        <v>10378</v>
      </c>
      <c r="F385" s="2">
        <v>42175.604131944441</v>
      </c>
      <c r="G385" t="s">
        <v>9</v>
      </c>
      <c r="H385" t="s">
        <v>227</v>
      </c>
      <c r="I385" s="6">
        <v>99024.65</v>
      </c>
    </row>
    <row r="386" spans="5:9" x14ac:dyDescent="0.25">
      <c r="E386">
        <v>10379</v>
      </c>
      <c r="F386" s="2">
        <v>42361.557858796295</v>
      </c>
      <c r="G386" t="s">
        <v>11</v>
      </c>
      <c r="H386" t="s">
        <v>226</v>
      </c>
      <c r="I386" s="6">
        <v>49406.17</v>
      </c>
    </row>
    <row r="387" spans="5:9" x14ac:dyDescent="0.25">
      <c r="E387">
        <v>10380</v>
      </c>
      <c r="F387" s="2">
        <v>42021.931851851848</v>
      </c>
      <c r="G387" t="s">
        <v>29</v>
      </c>
      <c r="H387" t="s">
        <v>263</v>
      </c>
      <c r="I387" s="6">
        <v>82975.81</v>
      </c>
    </row>
    <row r="388" spans="5:9" x14ac:dyDescent="0.25">
      <c r="E388">
        <v>10381</v>
      </c>
      <c r="F388" s="2">
        <v>42265.856296296297</v>
      </c>
      <c r="G388" t="s">
        <v>13</v>
      </c>
      <c r="H388" t="s">
        <v>264</v>
      </c>
      <c r="I388" s="6">
        <v>91135.81</v>
      </c>
    </row>
    <row r="389" spans="5:9" x14ac:dyDescent="0.25">
      <c r="E389">
        <v>10382</v>
      </c>
      <c r="F389" s="2">
        <v>42158.412789351853</v>
      </c>
      <c r="G389" t="s">
        <v>17</v>
      </c>
      <c r="H389" t="s">
        <v>257</v>
      </c>
      <c r="I389" s="6">
        <v>84392.1</v>
      </c>
    </row>
    <row r="390" spans="5:9" x14ac:dyDescent="0.25">
      <c r="E390">
        <v>10383</v>
      </c>
      <c r="F390" s="2">
        <v>42107.376620370371</v>
      </c>
      <c r="G390" t="s">
        <v>29</v>
      </c>
      <c r="H390" t="s">
        <v>44</v>
      </c>
      <c r="I390" s="6">
        <v>59567.87</v>
      </c>
    </row>
    <row r="391" spans="5:9" x14ac:dyDescent="0.25">
      <c r="E391">
        <v>10384</v>
      </c>
      <c r="F391" s="2">
        <v>42024.511273148149</v>
      </c>
      <c r="G391" t="s">
        <v>13</v>
      </c>
      <c r="H391" t="s">
        <v>199</v>
      </c>
      <c r="I391" s="6">
        <v>75533.3</v>
      </c>
    </row>
    <row r="392" spans="5:9" x14ac:dyDescent="0.25">
      <c r="E392">
        <v>10385</v>
      </c>
      <c r="F392" s="2">
        <v>42101.673576388886</v>
      </c>
      <c r="G392" t="s">
        <v>23</v>
      </c>
      <c r="H392" t="s">
        <v>119</v>
      </c>
      <c r="I392" s="6">
        <v>81367.539999999994</v>
      </c>
    </row>
    <row r="393" spans="5:9" x14ac:dyDescent="0.25">
      <c r="E393">
        <v>10386</v>
      </c>
      <c r="F393" s="2">
        <v>42258.438472222224</v>
      </c>
      <c r="G393" t="s">
        <v>45</v>
      </c>
      <c r="H393" t="s">
        <v>80</v>
      </c>
      <c r="I393" s="6">
        <v>6003.85</v>
      </c>
    </row>
    <row r="394" spans="5:9" x14ac:dyDescent="0.25">
      <c r="E394">
        <v>10387</v>
      </c>
      <c r="F394" s="2">
        <v>42053.91982638889</v>
      </c>
      <c r="G394" t="s">
        <v>38</v>
      </c>
      <c r="H394" t="s">
        <v>265</v>
      </c>
      <c r="I394" s="6">
        <v>91100.81</v>
      </c>
    </row>
    <row r="395" spans="5:9" x14ac:dyDescent="0.25">
      <c r="E395">
        <v>10388</v>
      </c>
      <c r="F395" s="2">
        <v>42243.392731481479</v>
      </c>
      <c r="G395" t="s">
        <v>38</v>
      </c>
      <c r="H395" t="s">
        <v>129</v>
      </c>
      <c r="I395" s="6">
        <v>83673.19</v>
      </c>
    </row>
    <row r="396" spans="5:9" x14ac:dyDescent="0.25">
      <c r="E396">
        <v>10389</v>
      </c>
      <c r="F396" s="2">
        <v>42347.495555555557</v>
      </c>
      <c r="G396" t="s">
        <v>5</v>
      </c>
      <c r="H396" t="s">
        <v>34</v>
      </c>
      <c r="I396" s="6">
        <v>75902.38</v>
      </c>
    </row>
    <row r="397" spans="5:9" x14ac:dyDescent="0.25">
      <c r="E397">
        <v>10390</v>
      </c>
      <c r="F397" s="2">
        <v>42359.648634259262</v>
      </c>
      <c r="G397" t="s">
        <v>38</v>
      </c>
      <c r="H397" t="s">
        <v>229</v>
      </c>
      <c r="I397" s="6">
        <v>9999.3700000000008</v>
      </c>
    </row>
    <row r="398" spans="5:9" x14ac:dyDescent="0.25">
      <c r="E398">
        <v>10391</v>
      </c>
      <c r="F398" s="2">
        <v>42030.251863425925</v>
      </c>
      <c r="G398" t="s">
        <v>66</v>
      </c>
      <c r="H398" t="s">
        <v>266</v>
      </c>
      <c r="I398" s="6">
        <v>12377.62</v>
      </c>
    </row>
    <row r="399" spans="5:9" x14ac:dyDescent="0.25">
      <c r="E399">
        <v>10392</v>
      </c>
      <c r="F399" s="2">
        <v>42234.293749999997</v>
      </c>
      <c r="G399" t="s">
        <v>11</v>
      </c>
      <c r="H399" t="s">
        <v>150</v>
      </c>
      <c r="I399" s="6">
        <v>69859.78</v>
      </c>
    </row>
    <row r="400" spans="5:9" x14ac:dyDescent="0.25">
      <c r="E400">
        <v>10393</v>
      </c>
      <c r="F400" s="2">
        <v>42266.458136574074</v>
      </c>
      <c r="G400" t="s">
        <v>9</v>
      </c>
      <c r="H400" t="s">
        <v>267</v>
      </c>
      <c r="I400" s="6">
        <v>15356.27</v>
      </c>
    </row>
    <row r="401" spans="5:9" x14ac:dyDescent="0.25">
      <c r="E401">
        <v>10394</v>
      </c>
      <c r="F401" s="2">
        <v>42090.170023148145</v>
      </c>
      <c r="G401" t="s">
        <v>20</v>
      </c>
      <c r="H401" t="s">
        <v>268</v>
      </c>
      <c r="I401" s="6">
        <v>35480.94</v>
      </c>
    </row>
    <row r="402" spans="5:9" x14ac:dyDescent="0.25">
      <c r="E402">
        <v>10395</v>
      </c>
      <c r="F402" s="2">
        <v>42306.405243055553</v>
      </c>
      <c r="G402" t="s">
        <v>15</v>
      </c>
      <c r="H402" t="s">
        <v>258</v>
      </c>
      <c r="I402" s="6">
        <v>73470.710000000006</v>
      </c>
    </row>
    <row r="403" spans="5:9" x14ac:dyDescent="0.25">
      <c r="E403">
        <v>10396</v>
      </c>
      <c r="F403" s="2">
        <v>42129.276030092595</v>
      </c>
      <c r="G403" t="s">
        <v>15</v>
      </c>
      <c r="H403" t="s">
        <v>255</v>
      </c>
      <c r="I403" s="6">
        <v>75612.55</v>
      </c>
    </row>
    <row r="404" spans="5:9" x14ac:dyDescent="0.25">
      <c r="E404">
        <v>10397</v>
      </c>
      <c r="F404" s="2">
        <v>42241.802430555559</v>
      </c>
      <c r="G404" t="s">
        <v>38</v>
      </c>
      <c r="H404" t="s">
        <v>269</v>
      </c>
      <c r="I404" s="6">
        <v>74304.13</v>
      </c>
    </row>
    <row r="405" spans="5:9" x14ac:dyDescent="0.25">
      <c r="E405">
        <v>10398</v>
      </c>
      <c r="F405" s="2">
        <v>42109.227303240739</v>
      </c>
      <c r="G405" t="s">
        <v>40</v>
      </c>
      <c r="H405" t="s">
        <v>270</v>
      </c>
      <c r="I405" s="6">
        <v>53512.91</v>
      </c>
    </row>
    <row r="406" spans="5:9" x14ac:dyDescent="0.25">
      <c r="E406">
        <v>10399</v>
      </c>
      <c r="F406" s="2">
        <v>42116.63386574074</v>
      </c>
      <c r="G406" t="s">
        <v>23</v>
      </c>
      <c r="H406" t="s">
        <v>8</v>
      </c>
      <c r="I406" s="6">
        <v>87338.07</v>
      </c>
    </row>
    <row r="407" spans="5:9" x14ac:dyDescent="0.25">
      <c r="E407">
        <v>10400</v>
      </c>
      <c r="F407" s="2">
        <v>42249.035173611112</v>
      </c>
      <c r="G407" t="s">
        <v>13</v>
      </c>
      <c r="H407" t="s">
        <v>208</v>
      </c>
      <c r="I407" s="6">
        <v>47944.65</v>
      </c>
    </row>
    <row r="408" spans="5:9" x14ac:dyDescent="0.25">
      <c r="E408">
        <v>10401</v>
      </c>
      <c r="F408" s="2">
        <v>42219.920740740738</v>
      </c>
      <c r="G408" t="s">
        <v>13</v>
      </c>
      <c r="H408" t="s">
        <v>226</v>
      </c>
      <c r="I408" s="6">
        <v>4951.33</v>
      </c>
    </row>
    <row r="409" spans="5:9" x14ac:dyDescent="0.25">
      <c r="E409">
        <v>10402</v>
      </c>
      <c r="F409" s="2">
        <v>42083.04115740741</v>
      </c>
      <c r="G409" t="s">
        <v>5</v>
      </c>
      <c r="H409" t="s">
        <v>91</v>
      </c>
      <c r="I409" s="6">
        <v>20107.38</v>
      </c>
    </row>
    <row r="410" spans="5:9" x14ac:dyDescent="0.25">
      <c r="E410">
        <v>10403</v>
      </c>
      <c r="F410" s="2">
        <v>42206.038055555553</v>
      </c>
      <c r="G410" t="s">
        <v>9</v>
      </c>
      <c r="H410" t="s">
        <v>271</v>
      </c>
      <c r="I410" s="6">
        <v>68920.759999999995</v>
      </c>
    </row>
    <row r="411" spans="5:9" x14ac:dyDescent="0.25">
      <c r="E411">
        <v>10404</v>
      </c>
      <c r="F411" s="2">
        <v>42321.079131944447</v>
      </c>
      <c r="G411" t="s">
        <v>7</v>
      </c>
      <c r="H411" t="s">
        <v>272</v>
      </c>
      <c r="I411" s="6">
        <v>11968.75</v>
      </c>
    </row>
    <row r="412" spans="5:9" x14ac:dyDescent="0.25">
      <c r="E412">
        <v>10405</v>
      </c>
      <c r="F412" s="2">
        <v>42088.917847222219</v>
      </c>
      <c r="G412" t="s">
        <v>20</v>
      </c>
      <c r="H412" t="s">
        <v>75</v>
      </c>
      <c r="I412" s="6">
        <v>62603.31</v>
      </c>
    </row>
    <row r="413" spans="5:9" x14ac:dyDescent="0.25">
      <c r="E413">
        <v>10406</v>
      </c>
      <c r="F413" s="2">
        <v>42341.992071759261</v>
      </c>
      <c r="G413" t="s">
        <v>29</v>
      </c>
      <c r="H413" t="s">
        <v>69</v>
      </c>
      <c r="I413" s="6">
        <v>81709.09</v>
      </c>
    </row>
    <row r="414" spans="5:9" x14ac:dyDescent="0.25">
      <c r="E414">
        <v>10407</v>
      </c>
      <c r="F414" s="2">
        <v>42194.467997685184</v>
      </c>
      <c r="G414" t="s">
        <v>20</v>
      </c>
      <c r="H414" t="s">
        <v>273</v>
      </c>
      <c r="I414" s="6">
        <v>15917.69</v>
      </c>
    </row>
    <row r="415" spans="5:9" x14ac:dyDescent="0.25">
      <c r="E415">
        <v>10408</v>
      </c>
      <c r="F415" s="2">
        <v>42111.09642361111</v>
      </c>
      <c r="G415" t="s">
        <v>45</v>
      </c>
      <c r="H415" t="s">
        <v>274</v>
      </c>
      <c r="I415" s="6">
        <v>17216.68</v>
      </c>
    </row>
    <row r="416" spans="5:9" x14ac:dyDescent="0.25">
      <c r="E416">
        <v>10409</v>
      </c>
      <c r="F416" s="2">
        <v>42269.091840277775</v>
      </c>
      <c r="G416" t="s">
        <v>40</v>
      </c>
      <c r="H416" t="s">
        <v>275</v>
      </c>
      <c r="I416" s="6">
        <v>63468.44</v>
      </c>
    </row>
    <row r="417" spans="5:9" x14ac:dyDescent="0.25">
      <c r="E417">
        <v>10410</v>
      </c>
      <c r="F417" s="2">
        <v>42265.382465277777</v>
      </c>
      <c r="G417" t="s">
        <v>13</v>
      </c>
      <c r="H417" t="s">
        <v>37</v>
      </c>
      <c r="I417" s="6">
        <v>71758.47</v>
      </c>
    </row>
    <row r="418" spans="5:9" x14ac:dyDescent="0.25">
      <c r="E418">
        <v>10411</v>
      </c>
      <c r="F418" s="2">
        <v>42054.121238425927</v>
      </c>
      <c r="G418" t="s">
        <v>66</v>
      </c>
      <c r="H418" t="s">
        <v>12</v>
      </c>
      <c r="I418" s="6">
        <v>18360.3</v>
      </c>
    </row>
    <row r="419" spans="5:9" x14ac:dyDescent="0.25">
      <c r="E419">
        <v>10412</v>
      </c>
      <c r="F419" s="2">
        <v>42115.466689814813</v>
      </c>
      <c r="G419" t="s">
        <v>40</v>
      </c>
      <c r="H419" t="s">
        <v>152</v>
      </c>
      <c r="I419" s="6">
        <v>54787.16</v>
      </c>
    </row>
    <row r="420" spans="5:9" x14ac:dyDescent="0.25">
      <c r="E420">
        <v>10413</v>
      </c>
      <c r="F420" s="2">
        <v>42077.873252314814</v>
      </c>
      <c r="G420" t="s">
        <v>40</v>
      </c>
      <c r="H420" t="s">
        <v>276</v>
      </c>
      <c r="I420" s="6">
        <v>72546.28</v>
      </c>
    </row>
    <row r="421" spans="5:9" x14ac:dyDescent="0.25">
      <c r="E421">
        <v>10414</v>
      </c>
      <c r="F421" s="2">
        <v>42060.796435185184</v>
      </c>
      <c r="G421" t="s">
        <v>40</v>
      </c>
      <c r="H421" t="s">
        <v>241</v>
      </c>
      <c r="I421" s="6">
        <v>1919.83</v>
      </c>
    </row>
    <row r="422" spans="5:9" x14ac:dyDescent="0.25">
      <c r="E422">
        <v>10415</v>
      </c>
      <c r="F422" s="2">
        <v>42263.684594907405</v>
      </c>
      <c r="G422" t="s">
        <v>38</v>
      </c>
      <c r="H422" t="s">
        <v>277</v>
      </c>
      <c r="I422" s="6">
        <v>71979.820000000007</v>
      </c>
    </row>
    <row r="423" spans="5:9" x14ac:dyDescent="0.25">
      <c r="E423">
        <v>10416</v>
      </c>
      <c r="F423" s="2">
        <v>42211.993495370371</v>
      </c>
      <c r="G423" t="s">
        <v>17</v>
      </c>
      <c r="H423" t="s">
        <v>83</v>
      </c>
      <c r="I423" s="6">
        <v>43404.4</v>
      </c>
    </row>
    <row r="424" spans="5:9" x14ac:dyDescent="0.25">
      <c r="E424">
        <v>10417</v>
      </c>
      <c r="F424" s="2">
        <v>42036.015393518515</v>
      </c>
      <c r="G424" t="s">
        <v>66</v>
      </c>
      <c r="H424" t="s">
        <v>102</v>
      </c>
      <c r="I424" s="6">
        <v>46301.78</v>
      </c>
    </row>
    <row r="425" spans="5:9" x14ac:dyDescent="0.25">
      <c r="E425">
        <v>10418</v>
      </c>
      <c r="F425" s="2">
        <v>42236.646597222221</v>
      </c>
      <c r="G425" t="s">
        <v>45</v>
      </c>
      <c r="H425" t="s">
        <v>125</v>
      </c>
      <c r="I425" s="6">
        <v>89166.42</v>
      </c>
    </row>
    <row r="426" spans="5:9" x14ac:dyDescent="0.25">
      <c r="E426">
        <v>10419</v>
      </c>
      <c r="F426" s="2">
        <v>42017.544444444444</v>
      </c>
      <c r="G426" t="s">
        <v>23</v>
      </c>
      <c r="H426" t="s">
        <v>154</v>
      </c>
      <c r="I426" s="6">
        <v>72623.19</v>
      </c>
    </row>
    <row r="427" spans="5:9" x14ac:dyDescent="0.25">
      <c r="E427">
        <v>10420</v>
      </c>
      <c r="F427" s="2">
        <v>42127.09175925926</v>
      </c>
      <c r="G427" t="s">
        <v>9</v>
      </c>
      <c r="H427" t="s">
        <v>198</v>
      </c>
      <c r="I427" s="6">
        <v>25994.05</v>
      </c>
    </row>
    <row r="428" spans="5:9" x14ac:dyDescent="0.25">
      <c r="E428">
        <v>10421</v>
      </c>
      <c r="F428" s="2">
        <v>42229.294456018521</v>
      </c>
      <c r="G428" t="s">
        <v>29</v>
      </c>
      <c r="H428" t="s">
        <v>220</v>
      </c>
      <c r="I428" s="6">
        <v>77613.48</v>
      </c>
    </row>
    <row r="429" spans="5:9" x14ac:dyDescent="0.25">
      <c r="E429">
        <v>10422</v>
      </c>
      <c r="F429" s="2">
        <v>42204.499918981484</v>
      </c>
      <c r="G429" t="s">
        <v>5</v>
      </c>
      <c r="H429" t="s">
        <v>278</v>
      </c>
      <c r="I429" s="6">
        <v>34503.699999999997</v>
      </c>
    </row>
    <row r="430" spans="5:9" x14ac:dyDescent="0.25">
      <c r="E430">
        <v>10423</v>
      </c>
      <c r="F430" s="2">
        <v>42073.586273148147</v>
      </c>
      <c r="G430" t="s">
        <v>5</v>
      </c>
      <c r="H430" t="s">
        <v>163</v>
      </c>
      <c r="I430" s="6">
        <v>95741.57</v>
      </c>
    </row>
    <row r="431" spans="5:9" x14ac:dyDescent="0.25">
      <c r="E431">
        <v>10424</v>
      </c>
      <c r="F431" s="2">
        <v>42062.398032407407</v>
      </c>
      <c r="G431" t="s">
        <v>23</v>
      </c>
      <c r="H431" t="s">
        <v>101</v>
      </c>
      <c r="I431" s="6">
        <v>33318.26</v>
      </c>
    </row>
    <row r="432" spans="5:9" x14ac:dyDescent="0.25">
      <c r="E432">
        <v>10425</v>
      </c>
      <c r="F432" s="2">
        <v>42242.965682870374</v>
      </c>
      <c r="G432" t="s">
        <v>52</v>
      </c>
      <c r="H432" t="s">
        <v>189</v>
      </c>
      <c r="I432" s="6">
        <v>99895.11</v>
      </c>
    </row>
    <row r="433" spans="5:9" x14ac:dyDescent="0.25">
      <c r="E433">
        <v>10426</v>
      </c>
      <c r="F433" s="2">
        <v>42123.838912037034</v>
      </c>
      <c r="G433" t="s">
        <v>15</v>
      </c>
      <c r="H433" t="s">
        <v>47</v>
      </c>
      <c r="I433" s="6">
        <v>45221.71</v>
      </c>
    </row>
    <row r="434" spans="5:9" x14ac:dyDescent="0.25">
      <c r="E434">
        <v>10427</v>
      </c>
      <c r="F434" s="2">
        <v>42261.878993055558</v>
      </c>
      <c r="G434" t="s">
        <v>29</v>
      </c>
      <c r="H434" t="s">
        <v>279</v>
      </c>
      <c r="I434" s="6">
        <v>49165.26</v>
      </c>
    </row>
    <row r="435" spans="5:9" x14ac:dyDescent="0.25">
      <c r="E435">
        <v>10428</v>
      </c>
      <c r="F435" s="2">
        <v>42173.779108796298</v>
      </c>
      <c r="G435" t="s">
        <v>38</v>
      </c>
      <c r="H435" t="s">
        <v>280</v>
      </c>
      <c r="I435" s="6">
        <v>96813.93</v>
      </c>
    </row>
    <row r="436" spans="5:9" x14ac:dyDescent="0.25">
      <c r="E436">
        <v>10429</v>
      </c>
      <c r="F436" s="2">
        <v>42219.254328703704</v>
      </c>
      <c r="G436" t="s">
        <v>38</v>
      </c>
      <c r="H436" t="s">
        <v>234</v>
      </c>
      <c r="I436" s="6">
        <v>99783.72</v>
      </c>
    </row>
    <row r="437" spans="5:9" x14ac:dyDescent="0.25">
      <c r="E437">
        <v>10430</v>
      </c>
      <c r="F437" s="2">
        <v>42187.311493055553</v>
      </c>
      <c r="G437" t="s">
        <v>61</v>
      </c>
      <c r="H437" t="s">
        <v>206</v>
      </c>
      <c r="I437" s="6">
        <v>2193.2800000000002</v>
      </c>
    </row>
    <row r="438" spans="5:9" x14ac:dyDescent="0.25">
      <c r="E438">
        <v>10431</v>
      </c>
      <c r="F438" s="2">
        <v>42036.950416666667</v>
      </c>
      <c r="G438" t="s">
        <v>35</v>
      </c>
      <c r="H438" t="s">
        <v>281</v>
      </c>
      <c r="I438" s="6">
        <v>45962.06</v>
      </c>
    </row>
    <row r="439" spans="5:9" x14ac:dyDescent="0.25">
      <c r="E439">
        <v>10432</v>
      </c>
      <c r="F439" s="2">
        <v>42123.356446759259</v>
      </c>
      <c r="G439" t="s">
        <v>23</v>
      </c>
      <c r="H439" t="s">
        <v>44</v>
      </c>
      <c r="I439" s="6">
        <v>27807.4</v>
      </c>
    </row>
    <row r="440" spans="5:9" x14ac:dyDescent="0.25">
      <c r="E440">
        <v>10433</v>
      </c>
      <c r="F440" s="2">
        <v>42152.242731481485</v>
      </c>
      <c r="G440" t="s">
        <v>11</v>
      </c>
      <c r="H440" t="s">
        <v>280</v>
      </c>
      <c r="I440" s="6">
        <v>15358.1</v>
      </c>
    </row>
    <row r="441" spans="5:9" x14ac:dyDescent="0.25">
      <c r="E441">
        <v>10434</v>
      </c>
      <c r="F441" s="2">
        <v>42121.057256944441</v>
      </c>
      <c r="G441" t="s">
        <v>17</v>
      </c>
      <c r="H441" t="s">
        <v>172</v>
      </c>
      <c r="I441" s="6">
        <v>44619.29</v>
      </c>
    </row>
    <row r="442" spans="5:9" x14ac:dyDescent="0.25">
      <c r="E442">
        <v>10435</v>
      </c>
      <c r="F442" s="2">
        <v>42137.258460648147</v>
      </c>
      <c r="G442" t="s">
        <v>35</v>
      </c>
      <c r="H442" t="s">
        <v>282</v>
      </c>
      <c r="I442" s="6">
        <v>17247.91</v>
      </c>
    </row>
    <row r="443" spans="5:9" x14ac:dyDescent="0.25">
      <c r="E443">
        <v>10436</v>
      </c>
      <c r="F443" s="2">
        <v>42347.546388888892</v>
      </c>
      <c r="G443" t="s">
        <v>9</v>
      </c>
      <c r="H443" t="s">
        <v>132</v>
      </c>
      <c r="I443" s="6">
        <v>18185.82</v>
      </c>
    </row>
    <row r="444" spans="5:9" x14ac:dyDescent="0.25">
      <c r="E444">
        <v>10437</v>
      </c>
      <c r="F444" s="2">
        <v>42323.192037037035</v>
      </c>
      <c r="G444" t="s">
        <v>15</v>
      </c>
      <c r="H444" t="s">
        <v>182</v>
      </c>
      <c r="I444" s="6">
        <v>43592.160000000003</v>
      </c>
    </row>
    <row r="445" spans="5:9" x14ac:dyDescent="0.25">
      <c r="E445">
        <v>10438</v>
      </c>
      <c r="F445" s="2">
        <v>42158.08489583333</v>
      </c>
      <c r="G445" t="s">
        <v>26</v>
      </c>
      <c r="H445" t="s">
        <v>170</v>
      </c>
      <c r="I445" s="6">
        <v>81046.259999999995</v>
      </c>
    </row>
    <row r="446" spans="5:9" x14ac:dyDescent="0.25">
      <c r="E446">
        <v>10439</v>
      </c>
      <c r="F446" s="2">
        <v>42010.99527777778</v>
      </c>
      <c r="G446" t="s">
        <v>17</v>
      </c>
      <c r="H446" t="s">
        <v>54</v>
      </c>
      <c r="I446" s="6">
        <v>28596.28</v>
      </c>
    </row>
    <row r="447" spans="5:9" x14ac:dyDescent="0.25">
      <c r="E447">
        <v>10440</v>
      </c>
      <c r="F447" s="2">
        <v>42107.441747685189</v>
      </c>
      <c r="G447" t="s">
        <v>66</v>
      </c>
      <c r="H447" t="s">
        <v>191</v>
      </c>
      <c r="I447" s="6">
        <v>47461.440000000002</v>
      </c>
    </row>
    <row r="448" spans="5:9" x14ac:dyDescent="0.25">
      <c r="E448">
        <v>10441</v>
      </c>
      <c r="F448" s="2">
        <v>42300.403726851851</v>
      </c>
      <c r="G448" t="s">
        <v>52</v>
      </c>
      <c r="H448" t="s">
        <v>283</v>
      </c>
      <c r="I448" s="6">
        <v>54352.25</v>
      </c>
    </row>
    <row r="449" spans="5:9" x14ac:dyDescent="0.25">
      <c r="E449">
        <v>10442</v>
      </c>
      <c r="F449" s="2">
        <v>42077.240081018521</v>
      </c>
      <c r="G449" t="s">
        <v>38</v>
      </c>
      <c r="H449" t="s">
        <v>159</v>
      </c>
      <c r="I449" s="6">
        <v>99092.73</v>
      </c>
    </row>
    <row r="450" spans="5:9" x14ac:dyDescent="0.25">
      <c r="E450">
        <v>10443</v>
      </c>
      <c r="F450" s="2">
        <v>42240.717777777776</v>
      </c>
      <c r="G450" t="s">
        <v>9</v>
      </c>
      <c r="H450" t="s">
        <v>74</v>
      </c>
      <c r="I450" s="6">
        <v>50438.92</v>
      </c>
    </row>
    <row r="451" spans="5:9" x14ac:dyDescent="0.25">
      <c r="E451">
        <v>10444</v>
      </c>
      <c r="F451" s="2">
        <v>42119.364386574074</v>
      </c>
      <c r="G451" t="s">
        <v>23</v>
      </c>
      <c r="H451" t="s">
        <v>46</v>
      </c>
      <c r="I451" s="6">
        <v>81078.240000000005</v>
      </c>
    </row>
    <row r="452" spans="5:9" x14ac:dyDescent="0.25">
      <c r="E452">
        <v>10445</v>
      </c>
      <c r="F452" s="2">
        <v>42220.477256944447</v>
      </c>
      <c r="G452" t="s">
        <v>52</v>
      </c>
      <c r="H452" t="s">
        <v>284</v>
      </c>
      <c r="I452" s="6">
        <v>23205.67</v>
      </c>
    </row>
    <row r="453" spans="5:9" x14ac:dyDescent="0.25">
      <c r="E453">
        <v>10446</v>
      </c>
      <c r="F453" s="2">
        <v>42098.340451388889</v>
      </c>
      <c r="G453" t="s">
        <v>66</v>
      </c>
      <c r="H453" t="s">
        <v>285</v>
      </c>
      <c r="I453" s="6">
        <v>77000.009999999995</v>
      </c>
    </row>
    <row r="454" spans="5:9" x14ac:dyDescent="0.25">
      <c r="E454">
        <v>10447</v>
      </c>
      <c r="F454" s="2">
        <v>42005.64398148148</v>
      </c>
      <c r="G454" t="s">
        <v>11</v>
      </c>
      <c r="H454" t="s">
        <v>147</v>
      </c>
      <c r="I454" s="6">
        <v>40345.040000000001</v>
      </c>
    </row>
    <row r="455" spans="5:9" x14ac:dyDescent="0.25">
      <c r="E455">
        <v>10448</v>
      </c>
      <c r="F455" s="2">
        <v>42037.836817129632</v>
      </c>
      <c r="G455" t="s">
        <v>52</v>
      </c>
      <c r="H455" t="s">
        <v>286</v>
      </c>
      <c r="I455" s="6">
        <v>35360.1</v>
      </c>
    </row>
    <row r="456" spans="5:9" x14ac:dyDescent="0.25">
      <c r="E456">
        <v>10449</v>
      </c>
      <c r="F456" s="2">
        <v>42074.741631944446</v>
      </c>
      <c r="G456" t="s">
        <v>40</v>
      </c>
      <c r="H456" t="s">
        <v>287</v>
      </c>
      <c r="I456" s="6">
        <v>35493.53</v>
      </c>
    </row>
    <row r="457" spans="5:9" x14ac:dyDescent="0.25">
      <c r="E457">
        <v>10450</v>
      </c>
      <c r="F457" s="2">
        <v>42239.030405092592</v>
      </c>
      <c r="G457" t="s">
        <v>66</v>
      </c>
      <c r="H457" t="s">
        <v>288</v>
      </c>
      <c r="I457" s="6">
        <v>37155.79</v>
      </c>
    </row>
    <row r="458" spans="5:9" x14ac:dyDescent="0.25">
      <c r="E458">
        <v>10451</v>
      </c>
      <c r="F458" s="2">
        <v>42111.821643518517</v>
      </c>
      <c r="G458" t="s">
        <v>20</v>
      </c>
      <c r="H458" t="s">
        <v>187</v>
      </c>
      <c r="I458" s="6">
        <v>96375.62</v>
      </c>
    </row>
    <row r="459" spans="5:9" x14ac:dyDescent="0.25">
      <c r="E459">
        <v>10452</v>
      </c>
      <c r="F459" s="2">
        <v>42182.827187499999</v>
      </c>
      <c r="G459" t="s">
        <v>66</v>
      </c>
      <c r="H459" t="s">
        <v>197</v>
      </c>
      <c r="I459" s="6">
        <v>91801.2</v>
      </c>
    </row>
    <row r="460" spans="5:9" x14ac:dyDescent="0.25">
      <c r="E460">
        <v>10453</v>
      </c>
      <c r="F460" s="2">
        <v>42143.643738425926</v>
      </c>
      <c r="G460" t="s">
        <v>11</v>
      </c>
      <c r="H460" t="s">
        <v>103</v>
      </c>
      <c r="I460" s="6">
        <v>47149.56</v>
      </c>
    </row>
    <row r="461" spans="5:9" x14ac:dyDescent="0.25">
      <c r="E461">
        <v>10454</v>
      </c>
      <c r="F461" s="2">
        <v>42335.594155092593</v>
      </c>
      <c r="G461" t="s">
        <v>11</v>
      </c>
      <c r="H461" t="s">
        <v>289</v>
      </c>
      <c r="I461" s="6">
        <v>9355.7099999999991</v>
      </c>
    </row>
    <row r="462" spans="5:9" x14ac:dyDescent="0.25">
      <c r="E462">
        <v>10455</v>
      </c>
      <c r="F462" s="2">
        <v>42237.303032407406</v>
      </c>
      <c r="G462" t="s">
        <v>23</v>
      </c>
      <c r="H462" t="s">
        <v>163</v>
      </c>
      <c r="I462" s="6">
        <v>59928.69</v>
      </c>
    </row>
    <row r="463" spans="5:9" x14ac:dyDescent="0.25">
      <c r="E463">
        <v>10456</v>
      </c>
      <c r="F463" s="2">
        <v>42365.389814814815</v>
      </c>
      <c r="G463" t="s">
        <v>15</v>
      </c>
      <c r="H463" t="s">
        <v>269</v>
      </c>
      <c r="I463" s="6">
        <v>37710.67</v>
      </c>
    </row>
    <row r="464" spans="5:9" x14ac:dyDescent="0.25">
      <c r="E464">
        <v>10457</v>
      </c>
      <c r="F464" s="2">
        <v>42186.307395833333</v>
      </c>
      <c r="G464" t="s">
        <v>35</v>
      </c>
      <c r="H464" t="s">
        <v>244</v>
      </c>
      <c r="I464" s="6">
        <v>73539.02</v>
      </c>
    </row>
    <row r="465" spans="5:9" x14ac:dyDescent="0.25">
      <c r="E465">
        <v>10458</v>
      </c>
      <c r="F465" s="2">
        <v>42105.488865740743</v>
      </c>
      <c r="G465" t="s">
        <v>29</v>
      </c>
      <c r="H465" t="s">
        <v>290</v>
      </c>
      <c r="I465" s="6">
        <v>15020.61</v>
      </c>
    </row>
    <row r="466" spans="5:9" x14ac:dyDescent="0.25">
      <c r="E466">
        <v>10459</v>
      </c>
      <c r="F466" s="2">
        <v>42165.897407407407</v>
      </c>
      <c r="G466" t="s">
        <v>61</v>
      </c>
      <c r="H466" t="s">
        <v>277</v>
      </c>
      <c r="I466" s="6">
        <v>82702.91</v>
      </c>
    </row>
    <row r="467" spans="5:9" x14ac:dyDescent="0.25">
      <c r="E467">
        <v>10460</v>
      </c>
      <c r="F467" s="2">
        <v>42075.897719907407</v>
      </c>
      <c r="G467" t="s">
        <v>15</v>
      </c>
      <c r="H467" t="s">
        <v>291</v>
      </c>
      <c r="I467" s="6">
        <v>53958.35</v>
      </c>
    </row>
    <row r="468" spans="5:9" x14ac:dyDescent="0.25">
      <c r="E468">
        <v>10461</v>
      </c>
      <c r="F468" s="2">
        <v>42104.522928240738</v>
      </c>
      <c r="G468" t="s">
        <v>7</v>
      </c>
      <c r="H468" t="s">
        <v>239</v>
      </c>
      <c r="I468" s="6">
        <v>99451.88</v>
      </c>
    </row>
    <row r="469" spans="5:9" x14ac:dyDescent="0.25">
      <c r="E469">
        <v>10462</v>
      </c>
      <c r="F469" s="2">
        <v>42115.758194444446</v>
      </c>
      <c r="G469" t="s">
        <v>66</v>
      </c>
      <c r="H469" t="s">
        <v>292</v>
      </c>
      <c r="I469" s="6">
        <v>2101.0700000000002</v>
      </c>
    </row>
    <row r="470" spans="5:9" x14ac:dyDescent="0.25">
      <c r="E470">
        <v>10463</v>
      </c>
      <c r="F470" s="2">
        <v>42108.358356481483</v>
      </c>
      <c r="G470" t="s">
        <v>11</v>
      </c>
      <c r="H470" t="s">
        <v>34</v>
      </c>
      <c r="I470" s="6">
        <v>44469.03</v>
      </c>
    </row>
    <row r="471" spans="5:9" x14ac:dyDescent="0.25">
      <c r="E471">
        <v>10464</v>
      </c>
      <c r="F471" s="2">
        <v>42107.699166666665</v>
      </c>
      <c r="G471" t="s">
        <v>13</v>
      </c>
      <c r="H471" t="s">
        <v>145</v>
      </c>
      <c r="I471" s="6">
        <v>98505.42</v>
      </c>
    </row>
    <row r="472" spans="5:9" x14ac:dyDescent="0.25">
      <c r="E472">
        <v>10465</v>
      </c>
      <c r="F472" s="2">
        <v>42011.257754629631</v>
      </c>
      <c r="G472" t="s">
        <v>11</v>
      </c>
      <c r="H472" t="s">
        <v>203</v>
      </c>
      <c r="I472" s="6">
        <v>59393.31</v>
      </c>
    </row>
    <row r="473" spans="5:9" x14ac:dyDescent="0.25">
      <c r="E473">
        <v>10466</v>
      </c>
      <c r="F473" s="2">
        <v>42248.093425925923</v>
      </c>
      <c r="G473" t="s">
        <v>61</v>
      </c>
      <c r="H473" t="s">
        <v>276</v>
      </c>
      <c r="I473" s="6">
        <v>43598.8</v>
      </c>
    </row>
    <row r="474" spans="5:9" x14ac:dyDescent="0.25">
      <c r="E474">
        <v>10467</v>
      </c>
      <c r="F474" s="2">
        <v>42188.443159722221</v>
      </c>
      <c r="G474" t="s">
        <v>11</v>
      </c>
      <c r="H474" t="s">
        <v>192</v>
      </c>
      <c r="I474" s="6">
        <v>91679.52</v>
      </c>
    </row>
    <row r="475" spans="5:9" x14ac:dyDescent="0.25">
      <c r="E475">
        <v>10468</v>
      </c>
      <c r="F475" s="2">
        <v>42069.366562499999</v>
      </c>
      <c r="G475" t="s">
        <v>40</v>
      </c>
      <c r="H475" t="s">
        <v>220</v>
      </c>
      <c r="I475" s="6">
        <v>96087.56</v>
      </c>
    </row>
    <row r="476" spans="5:9" x14ac:dyDescent="0.25">
      <c r="E476">
        <v>10469</v>
      </c>
      <c r="F476" s="2">
        <v>42263.566550925927</v>
      </c>
      <c r="G476" t="s">
        <v>15</v>
      </c>
      <c r="H476" t="s">
        <v>209</v>
      </c>
      <c r="I476" s="6">
        <v>4666.4399999999996</v>
      </c>
    </row>
    <row r="477" spans="5:9" x14ac:dyDescent="0.25">
      <c r="E477">
        <v>10470</v>
      </c>
      <c r="F477" s="2">
        <v>42042.97997685185</v>
      </c>
      <c r="G477" t="s">
        <v>40</v>
      </c>
      <c r="H477" t="s">
        <v>247</v>
      </c>
      <c r="I477" s="6">
        <v>20988.54</v>
      </c>
    </row>
    <row r="478" spans="5:9" x14ac:dyDescent="0.25">
      <c r="E478">
        <v>10471</v>
      </c>
      <c r="F478" s="2">
        <v>42252.531886574077</v>
      </c>
      <c r="G478" t="s">
        <v>61</v>
      </c>
      <c r="H478" t="s">
        <v>206</v>
      </c>
      <c r="I478" s="6">
        <v>62622.78</v>
      </c>
    </row>
    <row r="479" spans="5:9" x14ac:dyDescent="0.25">
      <c r="E479">
        <v>10472</v>
      </c>
      <c r="F479" s="2">
        <v>42356.892824074072</v>
      </c>
      <c r="G479" t="s">
        <v>5</v>
      </c>
      <c r="H479" t="s">
        <v>138</v>
      </c>
      <c r="I479" s="6">
        <v>13294.86</v>
      </c>
    </row>
    <row r="480" spans="5:9" x14ac:dyDescent="0.25">
      <c r="E480">
        <v>10473</v>
      </c>
      <c r="F480" s="2">
        <v>42365.190798611111</v>
      </c>
      <c r="G480" t="s">
        <v>9</v>
      </c>
      <c r="H480" t="s">
        <v>267</v>
      </c>
      <c r="I480" s="6">
        <v>30581.14</v>
      </c>
    </row>
    <row r="481" spans="5:9" x14ac:dyDescent="0.25">
      <c r="E481">
        <v>10474</v>
      </c>
      <c r="F481" s="2">
        <v>42132.704965277779</v>
      </c>
      <c r="G481" t="s">
        <v>7</v>
      </c>
      <c r="H481" t="s">
        <v>160</v>
      </c>
      <c r="I481" s="6">
        <v>30561.31</v>
      </c>
    </row>
    <row r="482" spans="5:9" x14ac:dyDescent="0.25">
      <c r="E482">
        <v>10475</v>
      </c>
      <c r="F482" s="2">
        <v>42216.680868055555</v>
      </c>
      <c r="G482" t="s">
        <v>15</v>
      </c>
      <c r="H482" t="s">
        <v>176</v>
      </c>
      <c r="I482" s="6">
        <v>43330.79</v>
      </c>
    </row>
    <row r="483" spans="5:9" x14ac:dyDescent="0.25">
      <c r="E483">
        <v>10476</v>
      </c>
      <c r="F483" s="2">
        <v>42281.325752314813</v>
      </c>
      <c r="G483" t="s">
        <v>45</v>
      </c>
      <c r="H483" t="s">
        <v>293</v>
      </c>
      <c r="I483" s="6">
        <v>36451.68</v>
      </c>
    </row>
    <row r="484" spans="5:9" x14ac:dyDescent="0.25">
      <c r="E484">
        <v>10477</v>
      </c>
      <c r="F484" s="2">
        <v>42166.218252314815</v>
      </c>
      <c r="G484" t="s">
        <v>29</v>
      </c>
      <c r="H484" t="s">
        <v>37</v>
      </c>
      <c r="I484" s="6">
        <v>77057.09</v>
      </c>
    </row>
    <row r="485" spans="5:9" x14ac:dyDescent="0.25">
      <c r="E485">
        <v>10478</v>
      </c>
      <c r="F485" s="2">
        <v>42079.757025462961</v>
      </c>
      <c r="G485" t="s">
        <v>29</v>
      </c>
      <c r="H485" t="s">
        <v>22</v>
      </c>
      <c r="I485" s="6">
        <v>48726.15</v>
      </c>
    </row>
    <row r="486" spans="5:9" x14ac:dyDescent="0.25">
      <c r="E486">
        <v>10479</v>
      </c>
      <c r="F486" s="2">
        <v>42343.174201388887</v>
      </c>
      <c r="G486" t="s">
        <v>26</v>
      </c>
      <c r="H486" t="s">
        <v>222</v>
      </c>
      <c r="I486" s="6">
        <v>40961.22</v>
      </c>
    </row>
    <row r="487" spans="5:9" x14ac:dyDescent="0.25">
      <c r="E487">
        <v>10480</v>
      </c>
      <c r="F487" s="2">
        <v>42226.481689814813</v>
      </c>
      <c r="G487" t="s">
        <v>66</v>
      </c>
      <c r="H487" t="s">
        <v>57</v>
      </c>
      <c r="I487" s="6">
        <v>75676.39</v>
      </c>
    </row>
    <row r="488" spans="5:9" x14ac:dyDescent="0.25">
      <c r="E488">
        <v>10481</v>
      </c>
      <c r="F488" s="2">
        <v>42328.685185185182</v>
      </c>
      <c r="G488" t="s">
        <v>29</v>
      </c>
      <c r="H488" t="s">
        <v>294</v>
      </c>
      <c r="I488" s="6">
        <v>66745.919999999998</v>
      </c>
    </row>
    <row r="489" spans="5:9" x14ac:dyDescent="0.25">
      <c r="E489">
        <v>10482</v>
      </c>
      <c r="F489" s="2">
        <v>42288.264467592591</v>
      </c>
      <c r="G489" t="s">
        <v>66</v>
      </c>
      <c r="H489" t="s">
        <v>295</v>
      </c>
      <c r="I489" s="6">
        <v>36824.07</v>
      </c>
    </row>
    <row r="490" spans="5:9" x14ac:dyDescent="0.25">
      <c r="E490">
        <v>10483</v>
      </c>
      <c r="F490" s="2">
        <v>42251.465879629628</v>
      </c>
      <c r="G490" t="s">
        <v>29</v>
      </c>
      <c r="H490" t="s">
        <v>50</v>
      </c>
      <c r="I490" s="6">
        <v>98376.11</v>
      </c>
    </row>
    <row r="491" spans="5:9" x14ac:dyDescent="0.25">
      <c r="E491">
        <v>10484</v>
      </c>
      <c r="F491" s="2">
        <v>42277.720902777779</v>
      </c>
      <c r="G491" t="s">
        <v>29</v>
      </c>
      <c r="H491" t="s">
        <v>206</v>
      </c>
      <c r="I491" s="6">
        <v>36074.949999999997</v>
      </c>
    </row>
    <row r="492" spans="5:9" x14ac:dyDescent="0.25">
      <c r="E492">
        <v>10485</v>
      </c>
      <c r="F492" s="2">
        <v>42211.085960648146</v>
      </c>
      <c r="G492" t="s">
        <v>61</v>
      </c>
      <c r="H492" t="s">
        <v>296</v>
      </c>
      <c r="I492" s="6">
        <v>65959.7</v>
      </c>
    </row>
    <row r="493" spans="5:9" x14ac:dyDescent="0.25">
      <c r="E493">
        <v>10486</v>
      </c>
      <c r="F493" s="2">
        <v>42335.733611111114</v>
      </c>
      <c r="G493" t="s">
        <v>20</v>
      </c>
      <c r="H493" t="s">
        <v>32</v>
      </c>
      <c r="I493" s="6">
        <v>73704.95</v>
      </c>
    </row>
    <row r="494" spans="5:9" x14ac:dyDescent="0.25">
      <c r="E494">
        <v>10487</v>
      </c>
      <c r="F494" s="2">
        <v>42230.297037037039</v>
      </c>
      <c r="G494" t="s">
        <v>26</v>
      </c>
      <c r="H494" t="s">
        <v>67</v>
      </c>
      <c r="I494" s="6">
        <v>44338.18</v>
      </c>
    </row>
    <row r="495" spans="5:9" x14ac:dyDescent="0.25">
      <c r="E495">
        <v>10488</v>
      </c>
      <c r="F495" s="2">
        <v>42364.652638888889</v>
      </c>
      <c r="G495" t="s">
        <v>38</v>
      </c>
      <c r="H495" t="s">
        <v>297</v>
      </c>
      <c r="I495" s="6">
        <v>88914.240000000005</v>
      </c>
    </row>
    <row r="496" spans="5:9" x14ac:dyDescent="0.25">
      <c r="E496">
        <v>10489</v>
      </c>
      <c r="F496" s="2">
        <v>42294.724733796298</v>
      </c>
      <c r="G496" t="s">
        <v>17</v>
      </c>
      <c r="H496" t="s">
        <v>205</v>
      </c>
      <c r="I496" s="6">
        <v>7999.07</v>
      </c>
    </row>
    <row r="497" spans="5:9" x14ac:dyDescent="0.25">
      <c r="E497">
        <v>10490</v>
      </c>
      <c r="F497" s="2">
        <v>42312.526516203703</v>
      </c>
      <c r="G497" t="s">
        <v>45</v>
      </c>
      <c r="H497" t="s">
        <v>298</v>
      </c>
      <c r="I497" s="6">
        <v>96046.23</v>
      </c>
    </row>
    <row r="498" spans="5:9" x14ac:dyDescent="0.25">
      <c r="E498">
        <v>10491</v>
      </c>
      <c r="F498" s="2">
        <v>42264.22111111111</v>
      </c>
      <c r="G498" t="s">
        <v>15</v>
      </c>
      <c r="H498" t="s">
        <v>161</v>
      </c>
      <c r="I498" s="6">
        <v>45771.34</v>
      </c>
    </row>
    <row r="499" spans="5:9" x14ac:dyDescent="0.25">
      <c r="E499">
        <v>10492</v>
      </c>
      <c r="F499" s="2">
        <v>42175.303252314814</v>
      </c>
      <c r="G499" t="s">
        <v>45</v>
      </c>
      <c r="H499" t="s">
        <v>299</v>
      </c>
      <c r="I499" s="6">
        <v>51601.53</v>
      </c>
    </row>
    <row r="500" spans="5:9" x14ac:dyDescent="0.25">
      <c r="E500">
        <v>10493</v>
      </c>
      <c r="F500" s="2">
        <v>42207.483842592592</v>
      </c>
      <c r="G500" t="s">
        <v>26</v>
      </c>
      <c r="H500" t="s">
        <v>84</v>
      </c>
      <c r="I500" s="6">
        <v>10398.049999999999</v>
      </c>
    </row>
    <row r="501" spans="5:9" x14ac:dyDescent="0.25">
      <c r="E501">
        <v>10494</v>
      </c>
      <c r="F501" s="2">
        <v>42135.921458333331</v>
      </c>
      <c r="G501" t="s">
        <v>5</v>
      </c>
      <c r="H501" t="s">
        <v>300</v>
      </c>
      <c r="I501" s="6">
        <v>44012.86</v>
      </c>
    </row>
    <row r="502" spans="5:9" x14ac:dyDescent="0.25">
      <c r="E502">
        <v>10495</v>
      </c>
      <c r="F502" s="2">
        <v>42229.404861111114</v>
      </c>
      <c r="G502" t="s">
        <v>13</v>
      </c>
      <c r="H502" t="s">
        <v>170</v>
      </c>
      <c r="I502" s="6">
        <v>67914.52</v>
      </c>
    </row>
    <row r="503" spans="5:9" x14ac:dyDescent="0.25">
      <c r="E503">
        <v>10496</v>
      </c>
      <c r="F503" s="2">
        <v>42041.93372685185</v>
      </c>
      <c r="G503" t="s">
        <v>45</v>
      </c>
      <c r="H503" t="s">
        <v>6</v>
      </c>
      <c r="I503" s="6">
        <v>82159.820000000007</v>
      </c>
    </row>
    <row r="504" spans="5:9" x14ac:dyDescent="0.25">
      <c r="E504">
        <v>10497</v>
      </c>
      <c r="F504" s="2">
        <v>42237.439710648148</v>
      </c>
      <c r="G504" t="s">
        <v>11</v>
      </c>
      <c r="H504" t="s">
        <v>141</v>
      </c>
      <c r="I504" s="6">
        <v>96476.27</v>
      </c>
    </row>
    <row r="505" spans="5:9" x14ac:dyDescent="0.25">
      <c r="E505">
        <v>10498</v>
      </c>
      <c r="F505" s="2">
        <v>42181.107777777775</v>
      </c>
      <c r="G505" t="s">
        <v>15</v>
      </c>
      <c r="H505" t="s">
        <v>184</v>
      </c>
      <c r="I505" s="6">
        <v>46708.61</v>
      </c>
    </row>
    <row r="506" spans="5:9" x14ac:dyDescent="0.25">
      <c r="E506">
        <v>10499</v>
      </c>
      <c r="F506" s="2">
        <v>42097.899016203701</v>
      </c>
      <c r="G506" t="s">
        <v>13</v>
      </c>
      <c r="H506" t="s">
        <v>301</v>
      </c>
      <c r="I506" s="6">
        <v>29468.02</v>
      </c>
    </row>
    <row r="507" spans="5:9" x14ac:dyDescent="0.25">
      <c r="E507">
        <v>10500</v>
      </c>
      <c r="F507" s="2">
        <v>42080.013437499998</v>
      </c>
      <c r="G507" t="s">
        <v>52</v>
      </c>
      <c r="H507" t="s">
        <v>10</v>
      </c>
      <c r="I507" s="6">
        <v>92474.34</v>
      </c>
    </row>
    <row r="508" spans="5:9" x14ac:dyDescent="0.25">
      <c r="E508">
        <v>10501</v>
      </c>
      <c r="F508" s="2">
        <v>42141.116805555554</v>
      </c>
      <c r="G508" t="s">
        <v>29</v>
      </c>
      <c r="H508" t="s">
        <v>172</v>
      </c>
      <c r="I508" s="6">
        <v>49640.32</v>
      </c>
    </row>
    <row r="509" spans="5:9" x14ac:dyDescent="0.25">
      <c r="E509">
        <v>10502</v>
      </c>
      <c r="F509" s="2">
        <v>42081.327870370369</v>
      </c>
      <c r="G509" t="s">
        <v>45</v>
      </c>
      <c r="H509" t="s">
        <v>98</v>
      </c>
      <c r="I509" s="6">
        <v>65493.65</v>
      </c>
    </row>
    <row r="510" spans="5:9" x14ac:dyDescent="0.25">
      <c r="E510">
        <v>10503</v>
      </c>
      <c r="F510" s="2">
        <v>42104.171249999999</v>
      </c>
      <c r="G510" t="s">
        <v>66</v>
      </c>
      <c r="H510" t="s">
        <v>302</v>
      </c>
      <c r="I510" s="6">
        <v>68482.16</v>
      </c>
    </row>
    <row r="511" spans="5:9" x14ac:dyDescent="0.25">
      <c r="E511">
        <v>10504</v>
      </c>
      <c r="F511" s="2">
        <v>42161.122037037036</v>
      </c>
      <c r="G511" t="s">
        <v>7</v>
      </c>
      <c r="H511" t="s">
        <v>144</v>
      </c>
      <c r="I511" s="6">
        <v>54636.83</v>
      </c>
    </row>
    <row r="512" spans="5:9" x14ac:dyDescent="0.25">
      <c r="E512">
        <v>10505</v>
      </c>
      <c r="F512" s="2">
        <v>42053.969953703701</v>
      </c>
      <c r="G512" t="s">
        <v>23</v>
      </c>
      <c r="H512" t="s">
        <v>303</v>
      </c>
      <c r="I512" s="6">
        <v>67868.88</v>
      </c>
    </row>
    <row r="513" spans="5:9" x14ac:dyDescent="0.25">
      <c r="E513">
        <v>10506</v>
      </c>
      <c r="F513" s="2">
        <v>42195.658946759257</v>
      </c>
      <c r="G513" t="s">
        <v>17</v>
      </c>
      <c r="H513" t="s">
        <v>304</v>
      </c>
      <c r="I513" s="6">
        <v>78421.87</v>
      </c>
    </row>
    <row r="514" spans="5:9" x14ac:dyDescent="0.25">
      <c r="E514">
        <v>10507</v>
      </c>
      <c r="F514" s="2">
        <v>42325.125069444446</v>
      </c>
      <c r="G514" t="s">
        <v>38</v>
      </c>
      <c r="H514" t="s">
        <v>88</v>
      </c>
      <c r="I514" s="6">
        <v>81863.61</v>
      </c>
    </row>
    <row r="515" spans="5:9" x14ac:dyDescent="0.25">
      <c r="E515">
        <v>10508</v>
      </c>
      <c r="F515" s="2">
        <v>42310.533877314818</v>
      </c>
      <c r="G515" t="s">
        <v>7</v>
      </c>
      <c r="H515" t="s">
        <v>267</v>
      </c>
      <c r="I515" s="6">
        <v>21792.18</v>
      </c>
    </row>
    <row r="516" spans="5:9" x14ac:dyDescent="0.25">
      <c r="E516">
        <v>10509</v>
      </c>
      <c r="F516" s="2">
        <v>42149.14267361111</v>
      </c>
      <c r="G516" t="s">
        <v>17</v>
      </c>
      <c r="H516" t="s">
        <v>305</v>
      </c>
      <c r="I516" s="6">
        <v>99158.61</v>
      </c>
    </row>
    <row r="517" spans="5:9" x14ac:dyDescent="0.25">
      <c r="E517">
        <v>10510</v>
      </c>
      <c r="F517" s="2">
        <v>42247.768159722225</v>
      </c>
      <c r="G517" t="s">
        <v>20</v>
      </c>
      <c r="H517" t="s">
        <v>263</v>
      </c>
      <c r="I517" s="6">
        <v>88431.74</v>
      </c>
    </row>
    <row r="518" spans="5:9" x14ac:dyDescent="0.25">
      <c r="E518">
        <v>10511</v>
      </c>
      <c r="F518" s="2">
        <v>42082.708252314813</v>
      </c>
      <c r="G518" t="s">
        <v>26</v>
      </c>
      <c r="H518" t="s">
        <v>173</v>
      </c>
      <c r="I518" s="6">
        <v>55440.78</v>
      </c>
    </row>
    <row r="519" spans="5:9" x14ac:dyDescent="0.25">
      <c r="E519">
        <v>10512</v>
      </c>
      <c r="F519" s="2">
        <v>42201.515335648146</v>
      </c>
      <c r="G519" t="s">
        <v>45</v>
      </c>
      <c r="H519" t="s">
        <v>69</v>
      </c>
      <c r="I519" s="6">
        <v>6674.33</v>
      </c>
    </row>
    <row r="520" spans="5:9" x14ac:dyDescent="0.25">
      <c r="E520">
        <v>10513</v>
      </c>
      <c r="F520" s="2">
        <v>42344.508310185185</v>
      </c>
      <c r="G520" t="s">
        <v>61</v>
      </c>
      <c r="H520" t="s">
        <v>180</v>
      </c>
      <c r="I520" s="6">
        <v>8014.57</v>
      </c>
    </row>
    <row r="521" spans="5:9" x14ac:dyDescent="0.25">
      <c r="E521">
        <v>10514</v>
      </c>
      <c r="F521" s="2">
        <v>42236.217905092592</v>
      </c>
      <c r="G521" t="s">
        <v>61</v>
      </c>
      <c r="H521" t="s">
        <v>84</v>
      </c>
      <c r="I521" s="6">
        <v>12565.47</v>
      </c>
    </row>
    <row r="522" spans="5:9" x14ac:dyDescent="0.25">
      <c r="E522">
        <v>10515</v>
      </c>
      <c r="F522" s="2">
        <v>42231.493333333332</v>
      </c>
      <c r="G522" t="s">
        <v>45</v>
      </c>
      <c r="H522" t="s">
        <v>303</v>
      </c>
      <c r="I522" s="6">
        <v>87650.91</v>
      </c>
    </row>
    <row r="523" spans="5:9" x14ac:dyDescent="0.25">
      <c r="E523">
        <v>10516</v>
      </c>
      <c r="F523" s="2">
        <v>42199.016840277778</v>
      </c>
      <c r="G523" t="s">
        <v>66</v>
      </c>
      <c r="H523" t="s">
        <v>306</v>
      </c>
      <c r="I523" s="6">
        <v>16682.099999999999</v>
      </c>
    </row>
    <row r="524" spans="5:9" x14ac:dyDescent="0.25">
      <c r="E524">
        <v>10517</v>
      </c>
      <c r="F524" s="2">
        <v>42211.902696759258</v>
      </c>
      <c r="G524" t="s">
        <v>23</v>
      </c>
      <c r="H524" t="s">
        <v>307</v>
      </c>
      <c r="I524" s="6">
        <v>17317.03</v>
      </c>
    </row>
    <row r="525" spans="5:9" x14ac:dyDescent="0.25">
      <c r="E525">
        <v>10518</v>
      </c>
      <c r="F525" s="2">
        <v>42143.522291666668</v>
      </c>
      <c r="G525" t="s">
        <v>13</v>
      </c>
      <c r="H525" t="s">
        <v>308</v>
      </c>
      <c r="I525" s="6">
        <v>6752.1</v>
      </c>
    </row>
    <row r="526" spans="5:9" x14ac:dyDescent="0.25">
      <c r="E526">
        <v>10519</v>
      </c>
      <c r="F526" s="2">
        <v>42061.283020833333</v>
      </c>
      <c r="G526" t="s">
        <v>13</v>
      </c>
      <c r="H526" t="s">
        <v>128</v>
      </c>
      <c r="I526" s="6">
        <v>43882.54</v>
      </c>
    </row>
    <row r="527" spans="5:9" x14ac:dyDescent="0.25">
      <c r="E527">
        <v>10520</v>
      </c>
      <c r="F527" s="2">
        <v>42291.73578703704</v>
      </c>
      <c r="G527" t="s">
        <v>61</v>
      </c>
      <c r="H527" t="s">
        <v>22</v>
      </c>
      <c r="I527" s="6">
        <v>80592.17</v>
      </c>
    </row>
    <row r="528" spans="5:9" x14ac:dyDescent="0.25">
      <c r="E528">
        <v>10521</v>
      </c>
      <c r="F528" s="2">
        <v>42287.128703703704</v>
      </c>
      <c r="G528" t="s">
        <v>38</v>
      </c>
      <c r="H528" t="s">
        <v>309</v>
      </c>
      <c r="I528" s="6">
        <v>60436.58</v>
      </c>
    </row>
    <row r="529" spans="5:9" x14ac:dyDescent="0.25">
      <c r="E529">
        <v>10522</v>
      </c>
      <c r="F529" s="2">
        <v>42339.091817129629</v>
      </c>
      <c r="G529" t="s">
        <v>40</v>
      </c>
      <c r="H529" t="s">
        <v>68</v>
      </c>
      <c r="I529" s="6">
        <v>74261.16</v>
      </c>
    </row>
    <row r="530" spans="5:9" x14ac:dyDescent="0.25">
      <c r="E530">
        <v>10523</v>
      </c>
      <c r="F530" s="2">
        <v>42005.760266203702</v>
      </c>
      <c r="G530" t="s">
        <v>61</v>
      </c>
      <c r="H530" t="s">
        <v>236</v>
      </c>
      <c r="I530" s="6">
        <v>47701.39</v>
      </c>
    </row>
    <row r="531" spans="5:9" x14ac:dyDescent="0.25">
      <c r="E531">
        <v>10524</v>
      </c>
      <c r="F531" s="2">
        <v>42204.100706018522</v>
      </c>
      <c r="G531" t="s">
        <v>66</v>
      </c>
      <c r="H531" t="s">
        <v>101</v>
      </c>
      <c r="I531" s="6">
        <v>9139.5499999999993</v>
      </c>
    </row>
    <row r="532" spans="5:9" x14ac:dyDescent="0.25">
      <c r="E532">
        <v>10525</v>
      </c>
      <c r="F532" s="2">
        <v>42301.460868055554</v>
      </c>
      <c r="G532" t="s">
        <v>20</v>
      </c>
      <c r="H532" t="s">
        <v>39</v>
      </c>
      <c r="I532" s="6">
        <v>29145.05</v>
      </c>
    </row>
    <row r="533" spans="5:9" x14ac:dyDescent="0.25">
      <c r="E533">
        <v>10526</v>
      </c>
      <c r="F533" s="2">
        <v>42164.477303240739</v>
      </c>
      <c r="G533" t="s">
        <v>5</v>
      </c>
      <c r="H533" t="s">
        <v>174</v>
      </c>
      <c r="I533" s="6">
        <v>36087.129999999997</v>
      </c>
    </row>
    <row r="534" spans="5:9" x14ac:dyDescent="0.25">
      <c r="E534">
        <v>10527</v>
      </c>
      <c r="F534" s="2">
        <v>42201.833935185183</v>
      </c>
      <c r="G534" t="s">
        <v>61</v>
      </c>
      <c r="H534" t="s">
        <v>140</v>
      </c>
      <c r="I534" s="6">
        <v>69999.98</v>
      </c>
    </row>
    <row r="535" spans="5:9" x14ac:dyDescent="0.25">
      <c r="E535">
        <v>10528</v>
      </c>
      <c r="F535" s="2">
        <v>42140.555590277778</v>
      </c>
      <c r="G535" t="s">
        <v>35</v>
      </c>
      <c r="H535" t="s">
        <v>34</v>
      </c>
      <c r="I535" s="6">
        <v>12448.15</v>
      </c>
    </row>
    <row r="536" spans="5:9" x14ac:dyDescent="0.25">
      <c r="E536">
        <v>10529</v>
      </c>
      <c r="F536" s="2">
        <v>42160.086539351854</v>
      </c>
      <c r="G536" t="s">
        <v>9</v>
      </c>
      <c r="H536" t="s">
        <v>200</v>
      </c>
      <c r="I536" s="6">
        <v>54559.35</v>
      </c>
    </row>
    <row r="537" spans="5:9" x14ac:dyDescent="0.25">
      <c r="E537">
        <v>10530</v>
      </c>
      <c r="F537" s="2">
        <v>42127.923506944448</v>
      </c>
      <c r="G537" t="s">
        <v>26</v>
      </c>
      <c r="H537" t="s">
        <v>90</v>
      </c>
      <c r="I537" s="6">
        <v>16698.34</v>
      </c>
    </row>
    <row r="538" spans="5:9" x14ac:dyDescent="0.25">
      <c r="E538">
        <v>10531</v>
      </c>
      <c r="F538" s="2">
        <v>42131.252523148149</v>
      </c>
      <c r="G538" t="s">
        <v>38</v>
      </c>
      <c r="H538" t="s">
        <v>104</v>
      </c>
      <c r="I538" s="6">
        <v>80024.3</v>
      </c>
    </row>
    <row r="539" spans="5:9" x14ac:dyDescent="0.25">
      <c r="E539">
        <v>10532</v>
      </c>
      <c r="F539" s="2">
        <v>42203.495034722226</v>
      </c>
      <c r="G539" t="s">
        <v>13</v>
      </c>
      <c r="H539" t="s">
        <v>49</v>
      </c>
      <c r="I539" s="6">
        <v>22148.06</v>
      </c>
    </row>
    <row r="540" spans="5:9" x14ac:dyDescent="0.25">
      <c r="E540">
        <v>10533</v>
      </c>
      <c r="F540" s="2">
        <v>42028.484375</v>
      </c>
      <c r="G540" t="s">
        <v>38</v>
      </c>
      <c r="H540" t="s">
        <v>310</v>
      </c>
      <c r="I540" s="6">
        <v>10531.62</v>
      </c>
    </row>
    <row r="541" spans="5:9" x14ac:dyDescent="0.25">
      <c r="E541">
        <v>10534</v>
      </c>
      <c r="F541" s="2">
        <v>42173.450104166666</v>
      </c>
      <c r="G541" t="s">
        <v>26</v>
      </c>
      <c r="H541" t="s">
        <v>109</v>
      </c>
      <c r="I541" s="6">
        <v>63515.69</v>
      </c>
    </row>
    <row r="542" spans="5:9" x14ac:dyDescent="0.25">
      <c r="E542">
        <v>10535</v>
      </c>
      <c r="F542" s="2">
        <v>42228.856631944444</v>
      </c>
      <c r="G542" t="s">
        <v>5</v>
      </c>
      <c r="H542" t="s">
        <v>311</v>
      </c>
      <c r="I542" s="6">
        <v>55789.24</v>
      </c>
    </row>
    <row r="543" spans="5:9" x14ac:dyDescent="0.25">
      <c r="E543">
        <v>10536</v>
      </c>
      <c r="F543" s="2">
        <v>42169.149259259262</v>
      </c>
      <c r="G543" t="s">
        <v>11</v>
      </c>
      <c r="H543" t="s">
        <v>312</v>
      </c>
      <c r="I543" s="6">
        <v>32959.65</v>
      </c>
    </row>
    <row r="544" spans="5:9" x14ac:dyDescent="0.25">
      <c r="E544">
        <v>10537</v>
      </c>
      <c r="F544" s="2">
        <v>42316.953553240739</v>
      </c>
      <c r="G544" t="s">
        <v>5</v>
      </c>
      <c r="H544" t="s">
        <v>128</v>
      </c>
      <c r="I544" s="6">
        <v>43191.17</v>
      </c>
    </row>
    <row r="545" spans="5:9" x14ac:dyDescent="0.25">
      <c r="E545">
        <v>10538</v>
      </c>
      <c r="F545" s="2">
        <v>42231.201828703706</v>
      </c>
      <c r="G545" t="s">
        <v>20</v>
      </c>
      <c r="H545" t="s">
        <v>129</v>
      </c>
      <c r="I545" s="6">
        <v>32282.03</v>
      </c>
    </row>
    <row r="546" spans="5:9" x14ac:dyDescent="0.25">
      <c r="E546">
        <v>10539</v>
      </c>
      <c r="F546" s="2">
        <v>42085.906886574077</v>
      </c>
      <c r="G546" t="s">
        <v>11</v>
      </c>
      <c r="H546" t="s">
        <v>313</v>
      </c>
      <c r="I546" s="6">
        <v>62782.01</v>
      </c>
    </row>
    <row r="547" spans="5:9" x14ac:dyDescent="0.25">
      <c r="E547">
        <v>10540</v>
      </c>
      <c r="F547" s="2">
        <v>42092.516608796293</v>
      </c>
      <c r="G547" t="s">
        <v>35</v>
      </c>
      <c r="H547" t="s">
        <v>65</v>
      </c>
      <c r="I547" s="6">
        <v>7815.88</v>
      </c>
    </row>
    <row r="548" spans="5:9" x14ac:dyDescent="0.25">
      <c r="E548">
        <v>10541</v>
      </c>
      <c r="F548" s="2">
        <v>42331.021724537037</v>
      </c>
      <c r="G548" t="s">
        <v>26</v>
      </c>
      <c r="H548" t="s">
        <v>314</v>
      </c>
      <c r="I548" s="6">
        <v>36372.620000000003</v>
      </c>
    </row>
    <row r="549" spans="5:9" x14ac:dyDescent="0.25">
      <c r="E549">
        <v>10542</v>
      </c>
      <c r="F549" s="2">
        <v>42022.184583333335</v>
      </c>
      <c r="G549" t="s">
        <v>11</v>
      </c>
      <c r="H549" t="s">
        <v>315</v>
      </c>
      <c r="I549" s="6">
        <v>94362.75</v>
      </c>
    </row>
    <row r="550" spans="5:9" x14ac:dyDescent="0.25">
      <c r="E550">
        <v>10543</v>
      </c>
      <c r="F550" s="2">
        <v>42248.563715277778</v>
      </c>
      <c r="G550" t="s">
        <v>66</v>
      </c>
      <c r="H550" t="s">
        <v>89</v>
      </c>
      <c r="I550" s="6">
        <v>68803.8</v>
      </c>
    </row>
    <row r="551" spans="5:9" x14ac:dyDescent="0.25">
      <c r="E551">
        <v>10544</v>
      </c>
      <c r="F551" s="2">
        <v>42300.517083333332</v>
      </c>
      <c r="G551" t="s">
        <v>52</v>
      </c>
      <c r="H551" t="s">
        <v>316</v>
      </c>
      <c r="I551" s="6">
        <v>51295.35</v>
      </c>
    </row>
    <row r="552" spans="5:9" x14ac:dyDescent="0.25">
      <c r="E552">
        <v>10545</v>
      </c>
      <c r="F552" s="2">
        <v>42271.772812499999</v>
      </c>
      <c r="G552" t="s">
        <v>9</v>
      </c>
      <c r="H552" t="s">
        <v>239</v>
      </c>
      <c r="I552" s="6">
        <v>80246.41</v>
      </c>
    </row>
    <row r="553" spans="5:9" x14ac:dyDescent="0.25">
      <c r="E553">
        <v>10546</v>
      </c>
      <c r="F553" s="2">
        <v>42049.337754629632</v>
      </c>
      <c r="G553" t="s">
        <v>38</v>
      </c>
      <c r="H553" t="s">
        <v>194</v>
      </c>
      <c r="I553" s="6">
        <v>30720.53</v>
      </c>
    </row>
    <row r="554" spans="5:9" x14ac:dyDescent="0.25">
      <c r="E554">
        <v>10547</v>
      </c>
      <c r="F554" s="2">
        <v>42296.431180555555</v>
      </c>
      <c r="G554" t="s">
        <v>29</v>
      </c>
      <c r="H554" t="s">
        <v>274</v>
      </c>
      <c r="I554" s="6">
        <v>43030.06</v>
      </c>
    </row>
    <row r="555" spans="5:9" x14ac:dyDescent="0.25">
      <c r="E555">
        <v>10548</v>
      </c>
      <c r="F555" s="2">
        <v>42337.08457175926</v>
      </c>
      <c r="G555" t="s">
        <v>9</v>
      </c>
      <c r="H555" t="s">
        <v>108</v>
      </c>
      <c r="I555" s="6">
        <v>5960.84</v>
      </c>
    </row>
    <row r="556" spans="5:9" x14ac:dyDescent="0.25">
      <c r="E556">
        <v>10549</v>
      </c>
      <c r="F556" s="2">
        <v>42206.493888888886</v>
      </c>
      <c r="G556" t="s">
        <v>5</v>
      </c>
      <c r="H556" t="s">
        <v>259</v>
      </c>
      <c r="I556" s="6">
        <v>65168.94</v>
      </c>
    </row>
    <row r="557" spans="5:9" x14ac:dyDescent="0.25">
      <c r="E557">
        <v>10550</v>
      </c>
      <c r="F557" s="2">
        <v>42106.717430555553</v>
      </c>
      <c r="G557" t="s">
        <v>45</v>
      </c>
      <c r="H557" t="s">
        <v>162</v>
      </c>
      <c r="I557" s="6">
        <v>18261.009999999998</v>
      </c>
    </row>
    <row r="558" spans="5:9" x14ac:dyDescent="0.25">
      <c r="E558">
        <v>10551</v>
      </c>
      <c r="F558" s="2">
        <v>42019.46434027778</v>
      </c>
      <c r="G558" t="s">
        <v>20</v>
      </c>
      <c r="H558" t="s">
        <v>25</v>
      </c>
      <c r="I558" s="6">
        <v>66872.81</v>
      </c>
    </row>
    <row r="559" spans="5:9" x14ac:dyDescent="0.25">
      <c r="E559">
        <v>10552</v>
      </c>
      <c r="F559" s="2">
        <v>42291.157962962963</v>
      </c>
      <c r="G559" t="s">
        <v>17</v>
      </c>
      <c r="H559" t="s">
        <v>317</v>
      </c>
      <c r="I559" s="6">
        <v>9367.75</v>
      </c>
    </row>
    <row r="560" spans="5:9" x14ac:dyDescent="0.25">
      <c r="E560">
        <v>10553</v>
      </c>
      <c r="F560" s="2">
        <v>42329.067164351851</v>
      </c>
      <c r="G560" t="s">
        <v>35</v>
      </c>
      <c r="H560" t="s">
        <v>42</v>
      </c>
      <c r="I560" s="6">
        <v>60292.98</v>
      </c>
    </row>
    <row r="561" spans="5:9" x14ac:dyDescent="0.25">
      <c r="E561">
        <v>10554</v>
      </c>
      <c r="F561" s="2">
        <v>42038.469085648147</v>
      </c>
      <c r="G561" t="s">
        <v>38</v>
      </c>
      <c r="H561" t="s">
        <v>14</v>
      </c>
      <c r="I561" s="6">
        <v>85237.19</v>
      </c>
    </row>
    <row r="562" spans="5:9" x14ac:dyDescent="0.25">
      <c r="E562">
        <v>10555</v>
      </c>
      <c r="F562" s="2">
        <v>42074.240833333337</v>
      </c>
      <c r="G562" t="s">
        <v>61</v>
      </c>
      <c r="H562" t="s">
        <v>179</v>
      </c>
      <c r="I562" s="6">
        <v>79224.42</v>
      </c>
    </row>
    <row r="563" spans="5:9" x14ac:dyDescent="0.25">
      <c r="E563">
        <v>10556</v>
      </c>
      <c r="F563" s="2">
        <v>42079.331238425926</v>
      </c>
      <c r="G563" t="s">
        <v>26</v>
      </c>
      <c r="H563" t="s">
        <v>85</v>
      </c>
      <c r="I563" s="6">
        <v>14209.35</v>
      </c>
    </row>
    <row r="564" spans="5:9" x14ac:dyDescent="0.25">
      <c r="E564">
        <v>10557</v>
      </c>
      <c r="F564" s="2">
        <v>42351.505312499998</v>
      </c>
      <c r="G564" t="s">
        <v>35</v>
      </c>
      <c r="H564" t="s">
        <v>79</v>
      </c>
      <c r="I564" s="6">
        <v>75478.850000000006</v>
      </c>
    </row>
    <row r="565" spans="5:9" x14ac:dyDescent="0.25">
      <c r="E565">
        <v>10558</v>
      </c>
      <c r="F565" s="2">
        <v>42028.001354166663</v>
      </c>
      <c r="G565" t="s">
        <v>26</v>
      </c>
      <c r="H565" t="s">
        <v>295</v>
      </c>
      <c r="I565" s="6">
        <v>50617.54</v>
      </c>
    </row>
    <row r="566" spans="5:9" x14ac:dyDescent="0.25">
      <c r="E566">
        <v>10559</v>
      </c>
      <c r="F566" s="2">
        <v>42176.302858796298</v>
      </c>
      <c r="G566" t="s">
        <v>38</v>
      </c>
      <c r="H566" t="s">
        <v>298</v>
      </c>
      <c r="I566" s="6">
        <v>59659.38</v>
      </c>
    </row>
    <row r="567" spans="5:9" x14ac:dyDescent="0.25">
      <c r="E567">
        <v>10560</v>
      </c>
      <c r="F567" s="2">
        <v>42048.221192129633</v>
      </c>
      <c r="G567" t="s">
        <v>29</v>
      </c>
      <c r="H567" t="s">
        <v>200</v>
      </c>
      <c r="I567" s="6">
        <v>21614.62</v>
      </c>
    </row>
    <row r="568" spans="5:9" x14ac:dyDescent="0.25">
      <c r="E568">
        <v>10561</v>
      </c>
      <c r="F568" s="2">
        <v>42165.377928240741</v>
      </c>
      <c r="G568" t="s">
        <v>17</v>
      </c>
      <c r="H568" t="s">
        <v>145</v>
      </c>
      <c r="I568" s="6">
        <v>70240.009999999995</v>
      </c>
    </row>
    <row r="569" spans="5:9" x14ac:dyDescent="0.25">
      <c r="E569">
        <v>10562</v>
      </c>
      <c r="F569" s="2">
        <v>42192.677673611113</v>
      </c>
      <c r="G569" t="s">
        <v>7</v>
      </c>
      <c r="H569" t="s">
        <v>193</v>
      </c>
      <c r="I569" s="6">
        <v>72186.62</v>
      </c>
    </row>
    <row r="570" spans="5:9" x14ac:dyDescent="0.25">
      <c r="E570">
        <v>10563</v>
      </c>
      <c r="F570" s="2">
        <v>42251.60434027778</v>
      </c>
      <c r="G570" t="s">
        <v>38</v>
      </c>
      <c r="H570" t="s">
        <v>142</v>
      </c>
      <c r="I570" s="6">
        <v>9507.99</v>
      </c>
    </row>
    <row r="571" spans="5:9" x14ac:dyDescent="0.25">
      <c r="E571">
        <v>10564</v>
      </c>
      <c r="F571" s="2">
        <v>42141.341192129628</v>
      </c>
      <c r="G571" t="s">
        <v>38</v>
      </c>
      <c r="H571" t="s">
        <v>181</v>
      </c>
      <c r="I571" s="6">
        <v>23506.86</v>
      </c>
    </row>
    <row r="572" spans="5:9" x14ac:dyDescent="0.25">
      <c r="E572">
        <v>10565</v>
      </c>
      <c r="F572" s="2">
        <v>42313.846724537034</v>
      </c>
      <c r="G572" t="s">
        <v>35</v>
      </c>
      <c r="H572" t="s">
        <v>204</v>
      </c>
      <c r="I572" s="6">
        <v>87206.88</v>
      </c>
    </row>
    <row r="573" spans="5:9" x14ac:dyDescent="0.25">
      <c r="E573">
        <v>10566</v>
      </c>
      <c r="F573" s="2">
        <v>42349.509826388887</v>
      </c>
      <c r="G573" t="s">
        <v>52</v>
      </c>
      <c r="H573" t="s">
        <v>31</v>
      </c>
      <c r="I573" s="6">
        <v>85428.13</v>
      </c>
    </row>
    <row r="574" spans="5:9" x14ac:dyDescent="0.25">
      <c r="E574">
        <v>10567</v>
      </c>
      <c r="F574" s="2">
        <v>42150.688020833331</v>
      </c>
      <c r="G574" t="s">
        <v>35</v>
      </c>
      <c r="H574" t="s">
        <v>105</v>
      </c>
      <c r="I574" s="6">
        <v>90632.81</v>
      </c>
    </row>
    <row r="575" spans="5:9" x14ac:dyDescent="0.25">
      <c r="E575">
        <v>10568</v>
      </c>
      <c r="F575" s="2">
        <v>42034.152881944443</v>
      </c>
      <c r="G575" t="s">
        <v>23</v>
      </c>
      <c r="H575" t="s">
        <v>258</v>
      </c>
      <c r="I575" s="6">
        <v>34324.089999999997</v>
      </c>
    </row>
    <row r="576" spans="5:9" x14ac:dyDescent="0.25">
      <c r="E576">
        <v>10569</v>
      </c>
      <c r="F576" s="2">
        <v>42018.09002314815</v>
      </c>
      <c r="G576" t="s">
        <v>20</v>
      </c>
      <c r="H576" t="s">
        <v>58</v>
      </c>
      <c r="I576" s="6">
        <v>97538.14</v>
      </c>
    </row>
    <row r="577" spans="5:9" x14ac:dyDescent="0.25">
      <c r="E577">
        <v>10570</v>
      </c>
      <c r="F577" s="2">
        <v>42261.655266203707</v>
      </c>
      <c r="G577" t="s">
        <v>35</v>
      </c>
      <c r="H577" t="s">
        <v>118</v>
      </c>
      <c r="I577" s="6">
        <v>87063.39</v>
      </c>
    </row>
    <row r="578" spans="5:9" x14ac:dyDescent="0.25">
      <c r="E578">
        <v>10571</v>
      </c>
      <c r="F578" s="2">
        <v>42107.527592592596</v>
      </c>
      <c r="G578" t="s">
        <v>11</v>
      </c>
      <c r="H578" t="s">
        <v>318</v>
      </c>
      <c r="I578" s="6">
        <v>2825.42</v>
      </c>
    </row>
    <row r="579" spans="5:9" x14ac:dyDescent="0.25">
      <c r="E579">
        <v>10572</v>
      </c>
      <c r="F579" s="2">
        <v>42035.753784722219</v>
      </c>
      <c r="G579" t="s">
        <v>66</v>
      </c>
      <c r="H579" t="s">
        <v>155</v>
      </c>
      <c r="I579" s="6">
        <v>4498.37</v>
      </c>
    </row>
    <row r="580" spans="5:9" x14ac:dyDescent="0.25">
      <c r="E580">
        <v>10573</v>
      </c>
      <c r="F580" s="2">
        <v>42261.770636574074</v>
      </c>
      <c r="G580" t="s">
        <v>35</v>
      </c>
      <c r="H580" t="s">
        <v>242</v>
      </c>
      <c r="I580" s="6">
        <v>61875.51</v>
      </c>
    </row>
    <row r="581" spans="5:9" x14ac:dyDescent="0.25">
      <c r="E581">
        <v>10574</v>
      </c>
      <c r="F581" s="2">
        <v>42196.460474537038</v>
      </c>
      <c r="G581" t="s">
        <v>52</v>
      </c>
      <c r="H581" t="s">
        <v>65</v>
      </c>
      <c r="I581" s="6">
        <v>78799.62</v>
      </c>
    </row>
    <row r="582" spans="5:9" x14ac:dyDescent="0.25">
      <c r="E582">
        <v>10575</v>
      </c>
      <c r="F582" s="2">
        <v>42058.418263888889</v>
      </c>
      <c r="G582" t="s">
        <v>5</v>
      </c>
      <c r="H582" t="s">
        <v>176</v>
      </c>
      <c r="I582" s="6">
        <v>6096.69</v>
      </c>
    </row>
    <row r="583" spans="5:9" x14ac:dyDescent="0.25">
      <c r="E583">
        <v>10576</v>
      </c>
      <c r="F583" s="2">
        <v>42261.549780092595</v>
      </c>
      <c r="G583" t="s">
        <v>15</v>
      </c>
      <c r="H583" t="s">
        <v>149</v>
      </c>
      <c r="I583" s="6">
        <v>23445.9</v>
      </c>
    </row>
    <row r="584" spans="5:9" x14ac:dyDescent="0.25">
      <c r="E584">
        <v>10577</v>
      </c>
      <c r="F584" s="2">
        <v>42324.060740740744</v>
      </c>
      <c r="G584" t="s">
        <v>52</v>
      </c>
      <c r="H584" t="s">
        <v>47</v>
      </c>
      <c r="I584" s="6">
        <v>77304.83</v>
      </c>
    </row>
    <row r="585" spans="5:9" x14ac:dyDescent="0.25">
      <c r="E585">
        <v>10578</v>
      </c>
      <c r="F585" s="2">
        <v>42239.862592592595</v>
      </c>
      <c r="G585" t="s">
        <v>26</v>
      </c>
      <c r="H585" t="s">
        <v>41</v>
      </c>
      <c r="I585" s="6">
        <v>59381.99</v>
      </c>
    </row>
    <row r="586" spans="5:9" x14ac:dyDescent="0.25">
      <c r="E586">
        <v>10579</v>
      </c>
      <c r="F586" s="2">
        <v>42270.64025462963</v>
      </c>
      <c r="G586" t="s">
        <v>38</v>
      </c>
      <c r="H586" t="s">
        <v>319</v>
      </c>
      <c r="I586" s="6">
        <v>13422.97</v>
      </c>
    </row>
    <row r="587" spans="5:9" x14ac:dyDescent="0.25">
      <c r="E587">
        <v>10580</v>
      </c>
      <c r="F587" s="2">
        <v>42270.357245370367</v>
      </c>
      <c r="G587" t="s">
        <v>7</v>
      </c>
      <c r="H587" t="s">
        <v>90</v>
      </c>
      <c r="I587" s="6">
        <v>47733.85</v>
      </c>
    </row>
    <row r="588" spans="5:9" x14ac:dyDescent="0.25">
      <c r="E588">
        <v>10581</v>
      </c>
      <c r="F588" s="2">
        <v>42044.005902777775</v>
      </c>
      <c r="G588" t="s">
        <v>66</v>
      </c>
      <c r="H588" t="s">
        <v>232</v>
      </c>
      <c r="I588" s="6">
        <v>84571.4</v>
      </c>
    </row>
    <row r="589" spans="5:9" x14ac:dyDescent="0.25">
      <c r="E589">
        <v>10582</v>
      </c>
      <c r="F589" s="2">
        <v>42073.705972222226</v>
      </c>
      <c r="G589" t="s">
        <v>15</v>
      </c>
      <c r="H589" t="s">
        <v>320</v>
      </c>
      <c r="I589" s="6">
        <v>55381.79</v>
      </c>
    </row>
    <row r="590" spans="5:9" x14ac:dyDescent="0.25">
      <c r="E590">
        <v>10583</v>
      </c>
      <c r="F590" s="2">
        <v>42023.462858796294</v>
      </c>
      <c r="G590" t="s">
        <v>13</v>
      </c>
      <c r="H590" t="s">
        <v>321</v>
      </c>
      <c r="I590" s="6">
        <v>92733.97</v>
      </c>
    </row>
    <row r="591" spans="5:9" x14ac:dyDescent="0.25">
      <c r="E591">
        <v>10584</v>
      </c>
      <c r="F591" s="2">
        <v>42123.113009259258</v>
      </c>
      <c r="G591" t="s">
        <v>35</v>
      </c>
      <c r="H591" t="s">
        <v>189</v>
      </c>
      <c r="I591" s="6">
        <v>41339.4</v>
      </c>
    </row>
    <row r="592" spans="5:9" x14ac:dyDescent="0.25">
      <c r="E592">
        <v>10585</v>
      </c>
      <c r="F592" s="2">
        <v>42283.047893518517</v>
      </c>
      <c r="G592" t="s">
        <v>35</v>
      </c>
      <c r="H592" t="s">
        <v>257</v>
      </c>
      <c r="I592" s="6">
        <v>52990.47</v>
      </c>
    </row>
    <row r="593" spans="5:9" x14ac:dyDescent="0.25">
      <c r="E593">
        <v>10586</v>
      </c>
      <c r="F593" s="2">
        <v>42061.28261574074</v>
      </c>
      <c r="G593" t="s">
        <v>66</v>
      </c>
      <c r="H593" t="s">
        <v>250</v>
      </c>
      <c r="I593" s="6">
        <v>74856.47</v>
      </c>
    </row>
    <row r="594" spans="5:9" x14ac:dyDescent="0.25">
      <c r="E594">
        <v>10587</v>
      </c>
      <c r="F594" s="2">
        <v>42238.441064814811</v>
      </c>
      <c r="G594" t="s">
        <v>38</v>
      </c>
      <c r="H594" t="s">
        <v>118</v>
      </c>
      <c r="I594" s="6">
        <v>18987.63</v>
      </c>
    </row>
    <row r="595" spans="5:9" x14ac:dyDescent="0.25">
      <c r="E595">
        <v>10588</v>
      </c>
      <c r="F595" s="2">
        <v>42311.541030092594</v>
      </c>
      <c r="G595" t="s">
        <v>17</v>
      </c>
      <c r="H595" t="s">
        <v>134</v>
      </c>
      <c r="I595" s="6">
        <v>34961.760000000002</v>
      </c>
    </row>
    <row r="596" spans="5:9" x14ac:dyDescent="0.25">
      <c r="E596">
        <v>10589</v>
      </c>
      <c r="F596" s="2">
        <v>42344.491307870368</v>
      </c>
      <c r="G596" t="s">
        <v>52</v>
      </c>
      <c r="H596" t="s">
        <v>167</v>
      </c>
      <c r="I596" s="6">
        <v>35392.39</v>
      </c>
    </row>
    <row r="597" spans="5:9" x14ac:dyDescent="0.25">
      <c r="E597">
        <v>10590</v>
      </c>
      <c r="F597" s="2">
        <v>42108.854305555556</v>
      </c>
      <c r="G597" t="s">
        <v>11</v>
      </c>
      <c r="H597" t="s">
        <v>58</v>
      </c>
      <c r="I597" s="6">
        <v>29776.880000000001</v>
      </c>
    </row>
    <row r="598" spans="5:9" x14ac:dyDescent="0.25">
      <c r="E598">
        <v>10591</v>
      </c>
      <c r="F598" s="2">
        <v>42322.819398148145</v>
      </c>
      <c r="G598" t="s">
        <v>17</v>
      </c>
      <c r="H598" t="s">
        <v>322</v>
      </c>
      <c r="I598" s="6">
        <v>89073.64</v>
      </c>
    </row>
    <row r="599" spans="5:9" x14ac:dyDescent="0.25">
      <c r="E599">
        <v>10592</v>
      </c>
      <c r="F599" s="2">
        <v>42305.5937037037</v>
      </c>
      <c r="G599" t="s">
        <v>9</v>
      </c>
      <c r="H599" t="s">
        <v>106</v>
      </c>
      <c r="I599" s="6">
        <v>76932.429999999993</v>
      </c>
    </row>
    <row r="600" spans="5:9" x14ac:dyDescent="0.25">
      <c r="E600">
        <v>10593</v>
      </c>
      <c r="F600" s="2">
        <v>42309.683333333334</v>
      </c>
      <c r="G600" t="s">
        <v>29</v>
      </c>
      <c r="H600" t="s">
        <v>299</v>
      </c>
      <c r="I600" s="6">
        <v>60992.44</v>
      </c>
    </row>
    <row r="601" spans="5:9" x14ac:dyDescent="0.25">
      <c r="E601">
        <v>10594</v>
      </c>
      <c r="F601" s="2">
        <v>42072.645567129628</v>
      </c>
      <c r="G601" t="s">
        <v>29</v>
      </c>
      <c r="H601" t="s">
        <v>168</v>
      </c>
      <c r="I601" s="6">
        <v>59875.98</v>
      </c>
    </row>
    <row r="602" spans="5:9" x14ac:dyDescent="0.25">
      <c r="E602">
        <v>10595</v>
      </c>
      <c r="F602" s="2">
        <v>42061.198263888888</v>
      </c>
      <c r="G602" t="s">
        <v>20</v>
      </c>
      <c r="H602" t="s">
        <v>323</v>
      </c>
      <c r="I602" s="6">
        <v>50496.55</v>
      </c>
    </row>
    <row r="603" spans="5:9" x14ac:dyDescent="0.25">
      <c r="E603">
        <v>10596</v>
      </c>
      <c r="F603" s="2">
        <v>42222.887384259258</v>
      </c>
      <c r="G603" t="s">
        <v>11</v>
      </c>
      <c r="H603" t="s">
        <v>324</v>
      </c>
      <c r="I603" s="6">
        <v>3181.82</v>
      </c>
    </row>
    <row r="604" spans="5:9" x14ac:dyDescent="0.25">
      <c r="E604">
        <v>10597</v>
      </c>
      <c r="F604" s="2">
        <v>42212.559027777781</v>
      </c>
      <c r="G604" t="s">
        <v>40</v>
      </c>
      <c r="H604" t="s">
        <v>155</v>
      </c>
      <c r="I604" s="6">
        <v>83098.820000000007</v>
      </c>
    </row>
    <row r="605" spans="5:9" x14ac:dyDescent="0.25">
      <c r="E605">
        <v>10598</v>
      </c>
      <c r="F605" s="2">
        <v>42163.662465277775</v>
      </c>
      <c r="G605" t="s">
        <v>11</v>
      </c>
      <c r="H605" t="s">
        <v>268</v>
      </c>
      <c r="I605" s="6">
        <v>54739.51</v>
      </c>
    </row>
    <row r="606" spans="5:9" x14ac:dyDescent="0.25">
      <c r="E606">
        <v>10599</v>
      </c>
      <c r="F606" s="2">
        <v>42360.923067129632</v>
      </c>
      <c r="G606" t="s">
        <v>5</v>
      </c>
      <c r="H606" t="s">
        <v>325</v>
      </c>
      <c r="I606" s="6">
        <v>29234.95</v>
      </c>
    </row>
    <row r="607" spans="5:9" x14ac:dyDescent="0.25">
      <c r="E607">
        <v>10600</v>
      </c>
      <c r="F607" s="2">
        <v>42256.529791666668</v>
      </c>
      <c r="G607" t="s">
        <v>23</v>
      </c>
      <c r="H607" t="s">
        <v>44</v>
      </c>
      <c r="I607" s="6">
        <v>88746.05</v>
      </c>
    </row>
    <row r="608" spans="5:9" x14ac:dyDescent="0.25">
      <c r="E608">
        <v>10601</v>
      </c>
      <c r="F608" s="2">
        <v>42294.123981481483</v>
      </c>
      <c r="G608" t="s">
        <v>66</v>
      </c>
      <c r="H608" t="s">
        <v>326</v>
      </c>
      <c r="I608" s="6">
        <v>93573.35</v>
      </c>
    </row>
    <row r="609" spans="5:9" x14ac:dyDescent="0.25">
      <c r="E609">
        <v>10602</v>
      </c>
      <c r="F609" s="2">
        <v>42307.121701388889</v>
      </c>
      <c r="G609" t="s">
        <v>9</v>
      </c>
      <c r="H609" t="s">
        <v>105</v>
      </c>
      <c r="I609" s="6">
        <v>6094.92</v>
      </c>
    </row>
    <row r="610" spans="5:9" x14ac:dyDescent="0.25">
      <c r="E610">
        <v>10603</v>
      </c>
      <c r="F610" s="2">
        <v>42253.006979166668</v>
      </c>
      <c r="G610" t="s">
        <v>45</v>
      </c>
      <c r="H610" t="s">
        <v>94</v>
      </c>
      <c r="I610" s="6">
        <v>41043.980000000003</v>
      </c>
    </row>
    <row r="611" spans="5:9" x14ac:dyDescent="0.25">
      <c r="E611">
        <v>10604</v>
      </c>
      <c r="F611" s="2">
        <v>42226.051608796297</v>
      </c>
      <c r="G611" t="s">
        <v>13</v>
      </c>
      <c r="H611" t="s">
        <v>246</v>
      </c>
      <c r="I611" s="6">
        <v>3039.39</v>
      </c>
    </row>
    <row r="612" spans="5:9" x14ac:dyDescent="0.25">
      <c r="E612">
        <v>10605</v>
      </c>
      <c r="F612" s="2">
        <v>42189.204780092594</v>
      </c>
      <c r="G612" t="s">
        <v>52</v>
      </c>
      <c r="H612" t="s">
        <v>137</v>
      </c>
      <c r="I612" s="6">
        <v>34058.99</v>
      </c>
    </row>
    <row r="613" spans="5:9" x14ac:dyDescent="0.25">
      <c r="E613">
        <v>10606</v>
      </c>
      <c r="F613" s="2">
        <v>42336.650254629632</v>
      </c>
      <c r="G613" t="s">
        <v>11</v>
      </c>
      <c r="H613" t="s">
        <v>327</v>
      </c>
      <c r="I613" s="6">
        <v>1659.77</v>
      </c>
    </row>
    <row r="614" spans="5:9" x14ac:dyDescent="0.25">
      <c r="E614">
        <v>10607</v>
      </c>
      <c r="F614" s="2">
        <v>42152.441018518519</v>
      </c>
      <c r="G614" t="s">
        <v>66</v>
      </c>
      <c r="H614" t="s">
        <v>207</v>
      </c>
      <c r="I614" s="6">
        <v>74731.37</v>
      </c>
    </row>
    <row r="615" spans="5:9" x14ac:dyDescent="0.25">
      <c r="E615">
        <v>10608</v>
      </c>
      <c r="F615" s="2">
        <v>42136.687604166669</v>
      </c>
      <c r="G615" t="s">
        <v>7</v>
      </c>
      <c r="H615" t="s">
        <v>211</v>
      </c>
      <c r="I615" s="6">
        <v>6679.07</v>
      </c>
    </row>
    <row r="616" spans="5:9" x14ac:dyDescent="0.25">
      <c r="E616">
        <v>10609</v>
      </c>
      <c r="F616" s="2">
        <v>42220.00854166667</v>
      </c>
      <c r="G616" t="s">
        <v>45</v>
      </c>
      <c r="H616" t="s">
        <v>328</v>
      </c>
      <c r="I616" s="6">
        <v>54394.15</v>
      </c>
    </row>
    <row r="617" spans="5:9" x14ac:dyDescent="0.25">
      <c r="E617">
        <v>10610</v>
      </c>
      <c r="F617" s="2">
        <v>42246.277685185189</v>
      </c>
      <c r="G617" t="s">
        <v>61</v>
      </c>
      <c r="H617" t="s">
        <v>300</v>
      </c>
      <c r="I617" s="6">
        <v>1503.3</v>
      </c>
    </row>
    <row r="618" spans="5:9" x14ac:dyDescent="0.25">
      <c r="E618">
        <v>10611</v>
      </c>
      <c r="F618" s="2">
        <v>42102.352638888886</v>
      </c>
      <c r="G618" t="s">
        <v>52</v>
      </c>
      <c r="H618" t="s">
        <v>306</v>
      </c>
      <c r="I618" s="6">
        <v>92348.36</v>
      </c>
    </row>
    <row r="619" spans="5:9" x14ac:dyDescent="0.25">
      <c r="E619">
        <v>10612</v>
      </c>
      <c r="F619" s="2">
        <v>42044.575011574074</v>
      </c>
      <c r="G619" t="s">
        <v>9</v>
      </c>
      <c r="H619" t="s">
        <v>57</v>
      </c>
      <c r="I619" s="6">
        <v>2564.0300000000002</v>
      </c>
    </row>
    <row r="620" spans="5:9" x14ac:dyDescent="0.25">
      <c r="E620">
        <v>10613</v>
      </c>
      <c r="F620" s="2">
        <v>42048.53224537037</v>
      </c>
      <c r="G620" t="s">
        <v>61</v>
      </c>
      <c r="H620" t="s">
        <v>257</v>
      </c>
      <c r="I620" s="6">
        <v>67955.509999999995</v>
      </c>
    </row>
    <row r="621" spans="5:9" x14ac:dyDescent="0.25">
      <c r="E621">
        <v>10614</v>
      </c>
      <c r="F621" s="2">
        <v>42015.50037037037</v>
      </c>
      <c r="G621" t="s">
        <v>45</v>
      </c>
      <c r="H621" t="s">
        <v>134</v>
      </c>
      <c r="I621" s="6">
        <v>60671.5</v>
      </c>
    </row>
    <row r="622" spans="5:9" x14ac:dyDescent="0.25">
      <c r="E622">
        <v>10615</v>
      </c>
      <c r="F622" s="2">
        <v>42109.207627314812</v>
      </c>
      <c r="G622" t="s">
        <v>66</v>
      </c>
      <c r="H622" t="s">
        <v>192</v>
      </c>
      <c r="I622" s="6">
        <v>63822.26</v>
      </c>
    </row>
    <row r="623" spans="5:9" x14ac:dyDescent="0.25">
      <c r="E623">
        <v>10616</v>
      </c>
      <c r="F623" s="2">
        <v>42016.678043981483</v>
      </c>
      <c r="G623" t="s">
        <v>29</v>
      </c>
      <c r="H623" t="s">
        <v>287</v>
      </c>
      <c r="I623" s="6">
        <v>87238.56</v>
      </c>
    </row>
    <row r="624" spans="5:9" x14ac:dyDescent="0.25">
      <c r="E624">
        <v>10617</v>
      </c>
      <c r="F624" s="2">
        <v>42006.988842592589</v>
      </c>
      <c r="G624" t="s">
        <v>17</v>
      </c>
      <c r="H624" t="s">
        <v>145</v>
      </c>
      <c r="I624" s="6">
        <v>43889.42</v>
      </c>
    </row>
    <row r="625" spans="5:9" x14ac:dyDescent="0.25">
      <c r="E625">
        <v>10618</v>
      </c>
      <c r="F625" s="2">
        <v>42206.124895833331</v>
      </c>
      <c r="G625" t="s">
        <v>26</v>
      </c>
      <c r="H625" t="s">
        <v>329</v>
      </c>
      <c r="I625" s="6">
        <v>31778.799999999999</v>
      </c>
    </row>
    <row r="626" spans="5:9" x14ac:dyDescent="0.25">
      <c r="E626">
        <v>10619</v>
      </c>
      <c r="F626" s="2">
        <v>42364.711087962962</v>
      </c>
      <c r="G626" t="s">
        <v>29</v>
      </c>
      <c r="H626" t="s">
        <v>196</v>
      </c>
      <c r="I626" s="6">
        <v>94792.28</v>
      </c>
    </row>
    <row r="627" spans="5:9" x14ac:dyDescent="0.25">
      <c r="E627">
        <v>10620</v>
      </c>
      <c r="F627" s="2">
        <v>42153.81486111111</v>
      </c>
      <c r="G627" t="s">
        <v>23</v>
      </c>
      <c r="H627" t="s">
        <v>232</v>
      </c>
      <c r="I627" s="6">
        <v>90527.61</v>
      </c>
    </row>
    <row r="628" spans="5:9" x14ac:dyDescent="0.25">
      <c r="E628">
        <v>10621</v>
      </c>
      <c r="F628" s="2">
        <v>42184.143969907411</v>
      </c>
      <c r="G628" t="s">
        <v>45</v>
      </c>
      <c r="H628" t="s">
        <v>318</v>
      </c>
      <c r="I628" s="6">
        <v>98214.22</v>
      </c>
    </row>
    <row r="629" spans="5:9" x14ac:dyDescent="0.25">
      <c r="E629">
        <v>10622</v>
      </c>
      <c r="F629" s="2">
        <v>42096.122337962966</v>
      </c>
      <c r="G629" t="s">
        <v>13</v>
      </c>
      <c r="H629" t="s">
        <v>330</v>
      </c>
      <c r="I629" s="6">
        <v>34025.15</v>
      </c>
    </row>
    <row r="630" spans="5:9" x14ac:dyDescent="0.25">
      <c r="E630">
        <v>10623</v>
      </c>
      <c r="F630" s="2">
        <v>42288.900868055556</v>
      </c>
      <c r="G630" t="s">
        <v>5</v>
      </c>
      <c r="H630" t="s">
        <v>247</v>
      </c>
      <c r="I630" s="6">
        <v>39712.629999999997</v>
      </c>
    </row>
    <row r="631" spans="5:9" x14ac:dyDescent="0.25">
      <c r="E631">
        <v>10624</v>
      </c>
      <c r="F631" s="2">
        <v>42184.022465277776</v>
      </c>
      <c r="G631" t="s">
        <v>9</v>
      </c>
      <c r="H631" t="s">
        <v>287</v>
      </c>
      <c r="I631" s="6">
        <v>55730.69</v>
      </c>
    </row>
    <row r="632" spans="5:9" x14ac:dyDescent="0.25">
      <c r="E632">
        <v>10625</v>
      </c>
      <c r="F632" s="2">
        <v>42356.899386574078</v>
      </c>
      <c r="G632" t="s">
        <v>26</v>
      </c>
      <c r="H632" t="s">
        <v>56</v>
      </c>
      <c r="I632" s="6">
        <v>31277.07</v>
      </c>
    </row>
    <row r="633" spans="5:9" x14ac:dyDescent="0.25">
      <c r="E633">
        <v>10626</v>
      </c>
      <c r="F633" s="2">
        <v>42310.569432870368</v>
      </c>
      <c r="G633" t="s">
        <v>23</v>
      </c>
      <c r="H633" t="s">
        <v>285</v>
      </c>
      <c r="I633" s="6">
        <v>18949.77</v>
      </c>
    </row>
    <row r="634" spans="5:9" x14ac:dyDescent="0.25">
      <c r="E634">
        <v>10627</v>
      </c>
      <c r="F634" s="2">
        <v>42083.107627314814</v>
      </c>
      <c r="G634" t="s">
        <v>15</v>
      </c>
      <c r="H634" t="s">
        <v>268</v>
      </c>
      <c r="I634" s="6">
        <v>64637.41</v>
      </c>
    </row>
    <row r="635" spans="5:9" x14ac:dyDescent="0.25">
      <c r="E635">
        <v>10628</v>
      </c>
      <c r="F635" s="2">
        <v>42242.152557870373</v>
      </c>
      <c r="G635" t="s">
        <v>29</v>
      </c>
      <c r="H635" t="s">
        <v>300</v>
      </c>
      <c r="I635" s="6">
        <v>24823.1</v>
      </c>
    </row>
    <row r="636" spans="5:9" x14ac:dyDescent="0.25">
      <c r="E636">
        <v>10629</v>
      </c>
      <c r="F636" s="2">
        <v>42231.617905092593</v>
      </c>
      <c r="G636" t="s">
        <v>61</v>
      </c>
      <c r="H636" t="s">
        <v>291</v>
      </c>
      <c r="I636" s="6">
        <v>44313.8</v>
      </c>
    </row>
    <row r="637" spans="5:9" x14ac:dyDescent="0.25">
      <c r="E637">
        <v>10630</v>
      </c>
      <c r="F637" s="2">
        <v>42239.794074074074</v>
      </c>
      <c r="G637" t="s">
        <v>11</v>
      </c>
      <c r="H637" t="s">
        <v>10</v>
      </c>
      <c r="I637" s="6">
        <v>58510.39</v>
      </c>
    </row>
    <row r="638" spans="5:9" x14ac:dyDescent="0.25">
      <c r="E638">
        <v>10631</v>
      </c>
      <c r="F638" s="2">
        <v>42111.664490740739</v>
      </c>
      <c r="G638" t="s">
        <v>29</v>
      </c>
      <c r="H638" t="s">
        <v>118</v>
      </c>
      <c r="I638" s="6">
        <v>72520.240000000005</v>
      </c>
    </row>
    <row r="639" spans="5:9" x14ac:dyDescent="0.25">
      <c r="E639">
        <v>10632</v>
      </c>
      <c r="F639" s="2">
        <v>42034.233217592591</v>
      </c>
      <c r="G639" t="s">
        <v>7</v>
      </c>
      <c r="H639" t="s">
        <v>126</v>
      </c>
      <c r="I639" s="6">
        <v>30802.05</v>
      </c>
    </row>
    <row r="640" spans="5:9" x14ac:dyDescent="0.25">
      <c r="E640">
        <v>10633</v>
      </c>
      <c r="F640" s="2">
        <v>42029.286481481482</v>
      </c>
      <c r="G640" t="s">
        <v>15</v>
      </c>
      <c r="H640" t="s">
        <v>185</v>
      </c>
      <c r="I640" s="6">
        <v>79140.490000000005</v>
      </c>
    </row>
    <row r="641" spans="5:9" x14ac:dyDescent="0.25">
      <c r="E641">
        <v>10634</v>
      </c>
      <c r="F641" s="2">
        <v>42237.842546296299</v>
      </c>
      <c r="G641" t="s">
        <v>61</v>
      </c>
      <c r="H641" t="s">
        <v>263</v>
      </c>
      <c r="I641" s="6">
        <v>14838.75</v>
      </c>
    </row>
    <row r="642" spans="5:9" x14ac:dyDescent="0.25">
      <c r="E642">
        <v>10635</v>
      </c>
      <c r="F642" s="2">
        <v>42332.874537037038</v>
      </c>
      <c r="G642" t="s">
        <v>20</v>
      </c>
      <c r="H642" t="s">
        <v>331</v>
      </c>
      <c r="I642" s="6">
        <v>99308.07</v>
      </c>
    </row>
    <row r="643" spans="5:9" x14ac:dyDescent="0.25">
      <c r="E643">
        <v>10636</v>
      </c>
      <c r="F643" s="2">
        <v>42254.805277777778</v>
      </c>
      <c r="G643" t="s">
        <v>17</v>
      </c>
      <c r="H643" t="s">
        <v>158</v>
      </c>
      <c r="I643" s="6">
        <v>27233.69</v>
      </c>
    </row>
    <row r="644" spans="5:9" x14ac:dyDescent="0.25">
      <c r="E644">
        <v>10637</v>
      </c>
      <c r="F644" s="2">
        <v>42270.494004629632</v>
      </c>
      <c r="G644" t="s">
        <v>45</v>
      </c>
      <c r="H644" t="s">
        <v>80</v>
      </c>
      <c r="I644" s="6">
        <v>11485.32</v>
      </c>
    </row>
    <row r="645" spans="5:9" x14ac:dyDescent="0.25">
      <c r="E645">
        <v>10638</v>
      </c>
      <c r="F645" s="2">
        <v>42142.703449074077</v>
      </c>
      <c r="G645" t="s">
        <v>66</v>
      </c>
      <c r="H645" t="s">
        <v>274</v>
      </c>
      <c r="I645" s="6">
        <v>35483.42</v>
      </c>
    </row>
    <row r="646" spans="5:9" x14ac:dyDescent="0.25">
      <c r="E646">
        <v>10639</v>
      </c>
      <c r="F646" s="2">
        <v>42196.166701388887</v>
      </c>
      <c r="G646" t="s">
        <v>20</v>
      </c>
      <c r="H646" t="s">
        <v>144</v>
      </c>
      <c r="I646" s="6">
        <v>50262.25</v>
      </c>
    </row>
    <row r="647" spans="5:9" x14ac:dyDescent="0.25">
      <c r="E647">
        <v>10640</v>
      </c>
      <c r="F647" s="2">
        <v>42023.389027777775</v>
      </c>
      <c r="G647" t="s">
        <v>5</v>
      </c>
      <c r="H647" t="s">
        <v>43</v>
      </c>
      <c r="I647" s="6">
        <v>60844.35</v>
      </c>
    </row>
    <row r="648" spans="5:9" x14ac:dyDescent="0.25">
      <c r="E648">
        <v>10641</v>
      </c>
      <c r="F648" s="2">
        <v>42014.286631944444</v>
      </c>
      <c r="G648" t="s">
        <v>15</v>
      </c>
      <c r="H648" t="s">
        <v>226</v>
      </c>
      <c r="I648" s="6">
        <v>11590.33</v>
      </c>
    </row>
    <row r="649" spans="5:9" x14ac:dyDescent="0.25">
      <c r="E649">
        <v>10642</v>
      </c>
      <c r="F649" s="2">
        <v>42057.001828703702</v>
      </c>
      <c r="G649" t="s">
        <v>52</v>
      </c>
      <c r="H649" t="s">
        <v>30</v>
      </c>
      <c r="I649" s="6">
        <v>13291.39</v>
      </c>
    </row>
    <row r="650" spans="5:9" x14ac:dyDescent="0.25">
      <c r="E650">
        <v>10643</v>
      </c>
      <c r="F650" s="2">
        <v>42158.993622685186</v>
      </c>
      <c r="G650" t="s">
        <v>17</v>
      </c>
      <c r="H650" t="s">
        <v>12</v>
      </c>
      <c r="I650" s="6">
        <v>67562.14</v>
      </c>
    </row>
    <row r="651" spans="5:9" x14ac:dyDescent="0.25">
      <c r="E651">
        <v>10644</v>
      </c>
      <c r="F651" s="2">
        <v>42123.987071759257</v>
      </c>
      <c r="G651" t="s">
        <v>13</v>
      </c>
      <c r="H651" t="s">
        <v>332</v>
      </c>
      <c r="I651" s="6">
        <v>37924.07</v>
      </c>
    </row>
    <row r="652" spans="5:9" x14ac:dyDescent="0.25">
      <c r="E652">
        <v>10645</v>
      </c>
      <c r="F652" s="2">
        <v>42315.534432870372</v>
      </c>
      <c r="G652" t="s">
        <v>20</v>
      </c>
      <c r="H652" t="s">
        <v>249</v>
      </c>
      <c r="I652" s="6">
        <v>81484.03</v>
      </c>
    </row>
    <row r="653" spans="5:9" x14ac:dyDescent="0.25">
      <c r="E653">
        <v>10646</v>
      </c>
      <c r="F653" s="2">
        <v>42306.573645833334</v>
      </c>
      <c r="G653" t="s">
        <v>20</v>
      </c>
      <c r="H653" t="s">
        <v>144</v>
      </c>
      <c r="I653" s="6">
        <v>41552.129999999997</v>
      </c>
    </row>
    <row r="654" spans="5:9" x14ac:dyDescent="0.25">
      <c r="E654">
        <v>10647</v>
      </c>
      <c r="F654" s="2">
        <v>42202.811168981483</v>
      </c>
      <c r="G654" t="s">
        <v>26</v>
      </c>
      <c r="H654" t="s">
        <v>333</v>
      </c>
      <c r="I654" s="6">
        <v>20640.68</v>
      </c>
    </row>
    <row r="655" spans="5:9" x14ac:dyDescent="0.25">
      <c r="E655">
        <v>10648</v>
      </c>
      <c r="F655" s="2">
        <v>42159.936307870368</v>
      </c>
      <c r="G655" t="s">
        <v>26</v>
      </c>
      <c r="H655" t="s">
        <v>83</v>
      </c>
      <c r="I655" s="6">
        <v>17861.150000000001</v>
      </c>
    </row>
    <row r="656" spans="5:9" x14ac:dyDescent="0.25">
      <c r="E656">
        <v>10649</v>
      </c>
      <c r="F656" s="2">
        <v>42230.930532407408</v>
      </c>
      <c r="G656" t="s">
        <v>7</v>
      </c>
      <c r="H656" t="s">
        <v>235</v>
      </c>
      <c r="I656" s="6">
        <v>55462.720000000001</v>
      </c>
    </row>
    <row r="657" spans="5:9" x14ac:dyDescent="0.25">
      <c r="E657">
        <v>10650</v>
      </c>
      <c r="F657" s="2">
        <v>42254.010451388887</v>
      </c>
      <c r="G657" t="s">
        <v>35</v>
      </c>
      <c r="H657" t="s">
        <v>334</v>
      </c>
      <c r="I657" s="6">
        <v>74266.5</v>
      </c>
    </row>
    <row r="658" spans="5:9" x14ac:dyDescent="0.25">
      <c r="E658">
        <v>10651</v>
      </c>
      <c r="F658" s="2">
        <v>42050.199930555558</v>
      </c>
      <c r="G658" t="s">
        <v>7</v>
      </c>
      <c r="H658" t="s">
        <v>297</v>
      </c>
      <c r="I658" s="6">
        <v>40219.68</v>
      </c>
    </row>
    <row r="659" spans="5:9" x14ac:dyDescent="0.25">
      <c r="E659">
        <v>10652</v>
      </c>
      <c r="F659" s="2">
        <v>42107.087650462963</v>
      </c>
      <c r="G659" t="s">
        <v>52</v>
      </c>
      <c r="H659" t="s">
        <v>295</v>
      </c>
      <c r="I659" s="6">
        <v>94288.07</v>
      </c>
    </row>
    <row r="660" spans="5:9" x14ac:dyDescent="0.25">
      <c r="E660">
        <v>10653</v>
      </c>
      <c r="F660" s="2">
        <v>42277.711840277778</v>
      </c>
      <c r="G660" t="s">
        <v>9</v>
      </c>
      <c r="H660" t="s">
        <v>130</v>
      </c>
      <c r="I660" s="6">
        <v>41229.18</v>
      </c>
    </row>
    <row r="661" spans="5:9" x14ac:dyDescent="0.25">
      <c r="E661">
        <v>10654</v>
      </c>
      <c r="F661" s="2">
        <v>42303.412222222221</v>
      </c>
      <c r="G661" t="s">
        <v>17</v>
      </c>
      <c r="H661" t="s">
        <v>119</v>
      </c>
      <c r="I661" s="6">
        <v>75103.64</v>
      </c>
    </row>
    <row r="662" spans="5:9" x14ac:dyDescent="0.25">
      <c r="E662">
        <v>10655</v>
      </c>
      <c r="F662" s="2">
        <v>42248.273159722223</v>
      </c>
      <c r="G662" t="s">
        <v>29</v>
      </c>
      <c r="H662" t="s">
        <v>272</v>
      </c>
      <c r="I662" s="6">
        <v>56210.28</v>
      </c>
    </row>
    <row r="663" spans="5:9" x14ac:dyDescent="0.25">
      <c r="E663">
        <v>10656</v>
      </c>
      <c r="F663" s="2">
        <v>42336.301747685182</v>
      </c>
      <c r="G663" t="s">
        <v>15</v>
      </c>
      <c r="H663" t="s">
        <v>6</v>
      </c>
      <c r="I663" s="6">
        <v>8690.3799999999992</v>
      </c>
    </row>
    <row r="664" spans="5:9" x14ac:dyDescent="0.25">
      <c r="E664">
        <v>10657</v>
      </c>
      <c r="F664" s="2">
        <v>42324.759872685187</v>
      </c>
      <c r="G664" t="s">
        <v>13</v>
      </c>
      <c r="H664" t="s">
        <v>273</v>
      </c>
      <c r="I664" s="6">
        <v>66812.89</v>
      </c>
    </row>
    <row r="665" spans="5:9" x14ac:dyDescent="0.25">
      <c r="E665">
        <v>10658</v>
      </c>
      <c r="F665" s="2">
        <v>42228.273055555554</v>
      </c>
      <c r="G665" t="s">
        <v>40</v>
      </c>
      <c r="H665" t="s">
        <v>212</v>
      </c>
      <c r="I665" s="6">
        <v>63424.68</v>
      </c>
    </row>
    <row r="666" spans="5:9" x14ac:dyDescent="0.25">
      <c r="E666">
        <v>10659</v>
      </c>
      <c r="F666" s="2">
        <v>42151.902395833335</v>
      </c>
      <c r="G666" t="s">
        <v>29</v>
      </c>
      <c r="H666" t="s">
        <v>174</v>
      </c>
      <c r="I666" s="6">
        <v>59828.9</v>
      </c>
    </row>
    <row r="667" spans="5:9" x14ac:dyDescent="0.25">
      <c r="E667">
        <v>10660</v>
      </c>
      <c r="F667" s="2">
        <v>42119.482523148145</v>
      </c>
      <c r="G667" t="s">
        <v>17</v>
      </c>
      <c r="H667" t="s">
        <v>275</v>
      </c>
      <c r="I667" s="6">
        <v>93475.14</v>
      </c>
    </row>
    <row r="668" spans="5:9" x14ac:dyDescent="0.25">
      <c r="E668">
        <v>10661</v>
      </c>
      <c r="F668" s="2">
        <v>42028.011122685188</v>
      </c>
      <c r="G668" t="s">
        <v>7</v>
      </c>
      <c r="H668" t="s">
        <v>78</v>
      </c>
      <c r="I668" s="6">
        <v>64458.31</v>
      </c>
    </row>
    <row r="669" spans="5:9" x14ac:dyDescent="0.25">
      <c r="E669">
        <v>10662</v>
      </c>
      <c r="F669" s="2">
        <v>42073.797314814816</v>
      </c>
      <c r="G669" t="s">
        <v>20</v>
      </c>
      <c r="H669" t="s">
        <v>232</v>
      </c>
      <c r="I669" s="6">
        <v>86006.7</v>
      </c>
    </row>
    <row r="670" spans="5:9" x14ac:dyDescent="0.25">
      <c r="E670">
        <v>10663</v>
      </c>
      <c r="F670" s="2">
        <v>42096.179097222222</v>
      </c>
      <c r="G670" t="s">
        <v>17</v>
      </c>
      <c r="H670" t="s">
        <v>39</v>
      </c>
      <c r="I670" s="6">
        <v>40232.720000000001</v>
      </c>
    </row>
    <row r="671" spans="5:9" x14ac:dyDescent="0.25">
      <c r="E671">
        <v>10664</v>
      </c>
      <c r="F671" s="2">
        <v>42057.039710648147</v>
      </c>
      <c r="G671" t="s">
        <v>45</v>
      </c>
      <c r="H671" t="s">
        <v>177</v>
      </c>
      <c r="I671" s="6">
        <v>6720.76</v>
      </c>
    </row>
    <row r="672" spans="5:9" x14ac:dyDescent="0.25">
      <c r="E672">
        <v>10665</v>
      </c>
      <c r="F672" s="2">
        <v>42273.540462962963</v>
      </c>
      <c r="G672" t="s">
        <v>23</v>
      </c>
      <c r="H672" t="s">
        <v>211</v>
      </c>
      <c r="I672" s="6">
        <v>71531.13</v>
      </c>
    </row>
    <row r="673" spans="5:9" x14ac:dyDescent="0.25">
      <c r="E673">
        <v>10666</v>
      </c>
      <c r="F673" s="2">
        <v>42261.134780092594</v>
      </c>
      <c r="G673" t="s">
        <v>61</v>
      </c>
      <c r="H673" t="s">
        <v>25</v>
      </c>
      <c r="I673" s="6">
        <v>95611.82</v>
      </c>
    </row>
    <row r="674" spans="5:9" x14ac:dyDescent="0.25">
      <c r="E674">
        <v>10667</v>
      </c>
      <c r="F674" s="2">
        <v>42257.891655092593</v>
      </c>
      <c r="G674" t="s">
        <v>40</v>
      </c>
      <c r="H674" t="s">
        <v>21</v>
      </c>
      <c r="I674" s="6">
        <v>98315.69</v>
      </c>
    </row>
    <row r="675" spans="5:9" x14ac:dyDescent="0.25">
      <c r="E675">
        <v>10668</v>
      </c>
      <c r="F675" s="2">
        <v>42062.059861111113</v>
      </c>
      <c r="G675" t="s">
        <v>29</v>
      </c>
      <c r="H675" t="s">
        <v>251</v>
      </c>
      <c r="I675" s="6">
        <v>69672.38</v>
      </c>
    </row>
    <row r="676" spans="5:9" x14ac:dyDescent="0.25">
      <c r="E676">
        <v>10669</v>
      </c>
      <c r="F676" s="2">
        <v>42270.572384259256</v>
      </c>
      <c r="G676" t="s">
        <v>38</v>
      </c>
      <c r="H676" t="s">
        <v>90</v>
      </c>
      <c r="I676" s="6">
        <v>46054.39</v>
      </c>
    </row>
    <row r="677" spans="5:9" x14ac:dyDescent="0.25">
      <c r="E677">
        <v>10670</v>
      </c>
      <c r="F677" s="2">
        <v>42223.143090277779</v>
      </c>
      <c r="G677" t="s">
        <v>45</v>
      </c>
      <c r="H677" t="s">
        <v>265</v>
      </c>
      <c r="I677" s="6">
        <v>81460.820000000007</v>
      </c>
    </row>
    <row r="678" spans="5:9" x14ac:dyDescent="0.25">
      <c r="E678">
        <v>10671</v>
      </c>
      <c r="F678" s="2">
        <v>42345.970532407409</v>
      </c>
      <c r="G678" t="s">
        <v>29</v>
      </c>
      <c r="H678" t="s">
        <v>262</v>
      </c>
      <c r="I678" s="6">
        <v>39475.9</v>
      </c>
    </row>
    <row r="679" spans="5:9" x14ac:dyDescent="0.25">
      <c r="E679">
        <v>10672</v>
      </c>
      <c r="F679" s="2">
        <v>42061.61451388889</v>
      </c>
      <c r="G679" t="s">
        <v>15</v>
      </c>
      <c r="H679" t="s">
        <v>329</v>
      </c>
      <c r="I679" s="6">
        <v>61429.06</v>
      </c>
    </row>
    <row r="680" spans="5:9" x14ac:dyDescent="0.25">
      <c r="E680">
        <v>10673</v>
      </c>
      <c r="F680" s="2">
        <v>42013.096365740741</v>
      </c>
      <c r="G680" t="s">
        <v>9</v>
      </c>
      <c r="H680" t="s">
        <v>98</v>
      </c>
      <c r="I680" s="6">
        <v>76707.03</v>
      </c>
    </row>
    <row r="681" spans="5:9" x14ac:dyDescent="0.25">
      <c r="E681">
        <v>10674</v>
      </c>
      <c r="F681" s="2">
        <v>42200.745358796295</v>
      </c>
      <c r="G681" t="s">
        <v>23</v>
      </c>
      <c r="H681" t="s">
        <v>262</v>
      </c>
      <c r="I681" s="6">
        <v>54658.12</v>
      </c>
    </row>
    <row r="682" spans="5:9" x14ac:dyDescent="0.25">
      <c r="E682">
        <v>10675</v>
      </c>
      <c r="F682" s="2">
        <v>42009.803773148145</v>
      </c>
      <c r="G682" t="s">
        <v>40</v>
      </c>
      <c r="H682" t="s">
        <v>164</v>
      </c>
      <c r="I682" s="6">
        <v>65005.77</v>
      </c>
    </row>
    <row r="683" spans="5:9" x14ac:dyDescent="0.25">
      <c r="E683">
        <v>10676</v>
      </c>
      <c r="F683" s="2">
        <v>42155.168900462966</v>
      </c>
      <c r="G683" t="s">
        <v>7</v>
      </c>
      <c r="H683" t="s">
        <v>246</v>
      </c>
      <c r="I683" s="6">
        <v>83859.87</v>
      </c>
    </row>
    <row r="684" spans="5:9" x14ac:dyDescent="0.25">
      <c r="E684">
        <v>10677</v>
      </c>
      <c r="F684" s="2">
        <v>42328.380949074075</v>
      </c>
      <c r="G684" t="s">
        <v>7</v>
      </c>
      <c r="H684" t="s">
        <v>334</v>
      </c>
      <c r="I684" s="6">
        <v>9984.69</v>
      </c>
    </row>
    <row r="685" spans="5:9" x14ac:dyDescent="0.25">
      <c r="E685">
        <v>10678</v>
      </c>
      <c r="F685" s="2">
        <v>42046.206574074073</v>
      </c>
      <c r="G685" t="s">
        <v>52</v>
      </c>
      <c r="H685" t="s">
        <v>212</v>
      </c>
      <c r="I685" s="6">
        <v>71701.72</v>
      </c>
    </row>
    <row r="686" spans="5:9" x14ac:dyDescent="0.25">
      <c r="E686">
        <v>10679</v>
      </c>
      <c r="F686" s="2">
        <v>42243.367002314815</v>
      </c>
      <c r="G686" t="s">
        <v>20</v>
      </c>
      <c r="H686" t="s">
        <v>128</v>
      </c>
      <c r="I686" s="6">
        <v>18746.919999999998</v>
      </c>
    </row>
    <row r="687" spans="5:9" x14ac:dyDescent="0.25">
      <c r="E687">
        <v>10680</v>
      </c>
      <c r="F687" s="2">
        <v>42014.961678240739</v>
      </c>
      <c r="G687" t="s">
        <v>5</v>
      </c>
      <c r="H687" t="s">
        <v>233</v>
      </c>
      <c r="I687" s="6">
        <v>29791.94</v>
      </c>
    </row>
    <row r="688" spans="5:9" x14ac:dyDescent="0.25">
      <c r="E688">
        <v>10681</v>
      </c>
      <c r="F688" s="2">
        <v>42038.685439814813</v>
      </c>
      <c r="G688" t="s">
        <v>40</v>
      </c>
      <c r="H688" t="s">
        <v>297</v>
      </c>
      <c r="I688" s="6">
        <v>21246.1</v>
      </c>
    </row>
    <row r="689" spans="5:9" x14ac:dyDescent="0.25">
      <c r="E689">
        <v>10682</v>
      </c>
      <c r="F689" s="2">
        <v>42149.719502314816</v>
      </c>
      <c r="G689" t="s">
        <v>23</v>
      </c>
      <c r="H689" t="s">
        <v>130</v>
      </c>
      <c r="I689" s="6">
        <v>5690.4</v>
      </c>
    </row>
    <row r="690" spans="5:9" x14ac:dyDescent="0.25">
      <c r="E690">
        <v>10683</v>
      </c>
      <c r="F690" s="2">
        <v>42132.945752314816</v>
      </c>
      <c r="G690" t="s">
        <v>26</v>
      </c>
      <c r="H690" t="s">
        <v>207</v>
      </c>
      <c r="I690" s="6">
        <v>61432.95</v>
      </c>
    </row>
    <row r="691" spans="5:9" x14ac:dyDescent="0.25">
      <c r="E691">
        <v>10684</v>
      </c>
      <c r="F691" s="2">
        <v>42020.202511574076</v>
      </c>
      <c r="G691" t="s">
        <v>26</v>
      </c>
      <c r="H691" t="s">
        <v>335</v>
      </c>
      <c r="I691" s="6">
        <v>20355.89</v>
      </c>
    </row>
    <row r="692" spans="5:9" x14ac:dyDescent="0.25">
      <c r="E692">
        <v>10685</v>
      </c>
      <c r="F692" s="2">
        <v>42227.587766203702</v>
      </c>
      <c r="G692" t="s">
        <v>20</v>
      </c>
      <c r="H692" t="s">
        <v>217</v>
      </c>
      <c r="I692" s="6">
        <v>31587.91</v>
      </c>
    </row>
    <row r="693" spans="5:9" x14ac:dyDescent="0.25">
      <c r="E693">
        <v>10686</v>
      </c>
      <c r="F693" s="2">
        <v>42168.11414351852</v>
      </c>
      <c r="G693" t="s">
        <v>52</v>
      </c>
      <c r="H693" t="s">
        <v>153</v>
      </c>
      <c r="I693" s="6">
        <v>77967.990000000005</v>
      </c>
    </row>
    <row r="694" spans="5:9" x14ac:dyDescent="0.25">
      <c r="E694">
        <v>10687</v>
      </c>
      <c r="F694" s="2">
        <v>42243.131145833337</v>
      </c>
      <c r="G694" t="s">
        <v>26</v>
      </c>
      <c r="H694" t="s">
        <v>267</v>
      </c>
      <c r="I694" s="6">
        <v>24764.400000000001</v>
      </c>
    </row>
    <row r="695" spans="5:9" x14ac:dyDescent="0.25">
      <c r="E695">
        <v>10688</v>
      </c>
      <c r="F695" s="2">
        <v>42336.165266203701</v>
      </c>
      <c r="G695" t="s">
        <v>15</v>
      </c>
      <c r="H695" t="s">
        <v>336</v>
      </c>
      <c r="I695" s="6">
        <v>78916.850000000006</v>
      </c>
    </row>
    <row r="696" spans="5:9" x14ac:dyDescent="0.25">
      <c r="E696">
        <v>10689</v>
      </c>
      <c r="F696" s="2">
        <v>42306.368113425924</v>
      </c>
      <c r="G696" t="s">
        <v>66</v>
      </c>
      <c r="H696" t="s">
        <v>102</v>
      </c>
      <c r="I696" s="6">
        <v>26277.919999999998</v>
      </c>
    </row>
    <row r="697" spans="5:9" x14ac:dyDescent="0.25">
      <c r="E697">
        <v>10690</v>
      </c>
      <c r="F697" s="2">
        <v>42024.952291666668</v>
      </c>
      <c r="G697" t="s">
        <v>5</v>
      </c>
      <c r="H697" t="s">
        <v>282</v>
      </c>
      <c r="I697" s="6">
        <v>3363.11</v>
      </c>
    </row>
    <row r="698" spans="5:9" x14ac:dyDescent="0.25">
      <c r="E698">
        <v>10691</v>
      </c>
      <c r="F698" s="2">
        <v>42066.410902777781</v>
      </c>
      <c r="G698" t="s">
        <v>29</v>
      </c>
      <c r="H698" t="s">
        <v>337</v>
      </c>
      <c r="I698" s="6">
        <v>55152.29</v>
      </c>
    </row>
    <row r="699" spans="5:9" x14ac:dyDescent="0.25">
      <c r="E699">
        <v>10692</v>
      </c>
      <c r="F699" s="2">
        <v>42040.606249999997</v>
      </c>
      <c r="G699" t="s">
        <v>23</v>
      </c>
      <c r="H699" t="s">
        <v>184</v>
      </c>
      <c r="I699" s="6">
        <v>93435.27</v>
      </c>
    </row>
    <row r="700" spans="5:9" x14ac:dyDescent="0.25">
      <c r="E700">
        <v>10693</v>
      </c>
      <c r="F700" s="2">
        <v>42323.993819444448</v>
      </c>
      <c r="G700" t="s">
        <v>35</v>
      </c>
      <c r="H700" t="s">
        <v>284</v>
      </c>
      <c r="I700" s="6">
        <v>29341.75</v>
      </c>
    </row>
    <row r="701" spans="5:9" x14ac:dyDescent="0.25">
      <c r="E701">
        <v>10694</v>
      </c>
      <c r="F701" s="2">
        <v>42184.546284722222</v>
      </c>
      <c r="G701" t="s">
        <v>45</v>
      </c>
      <c r="H701" t="s">
        <v>30</v>
      </c>
      <c r="I701" s="6">
        <v>28602.21</v>
      </c>
    </row>
    <row r="702" spans="5:9" x14ac:dyDescent="0.25">
      <c r="E702">
        <v>10695</v>
      </c>
      <c r="F702" s="2">
        <v>42302.099652777775</v>
      </c>
      <c r="G702" t="s">
        <v>9</v>
      </c>
      <c r="H702" t="s">
        <v>172</v>
      </c>
      <c r="I702" s="6">
        <v>55037.26</v>
      </c>
    </row>
    <row r="703" spans="5:9" x14ac:dyDescent="0.25">
      <c r="E703">
        <v>10696</v>
      </c>
      <c r="F703" s="2">
        <v>42291.360081018516</v>
      </c>
      <c r="G703" t="s">
        <v>5</v>
      </c>
      <c r="H703" t="s">
        <v>98</v>
      </c>
      <c r="I703" s="6">
        <v>33709.42</v>
      </c>
    </row>
    <row r="704" spans="5:9" x14ac:dyDescent="0.25">
      <c r="E704">
        <v>10697</v>
      </c>
      <c r="F704" s="2">
        <v>42111.198206018518</v>
      </c>
      <c r="G704" t="s">
        <v>66</v>
      </c>
      <c r="H704" t="s">
        <v>279</v>
      </c>
      <c r="I704" s="6">
        <v>49917.83</v>
      </c>
    </row>
    <row r="705" spans="5:9" x14ac:dyDescent="0.25">
      <c r="E705">
        <v>10698</v>
      </c>
      <c r="F705" s="2">
        <v>42115.610300925924</v>
      </c>
      <c r="G705" t="s">
        <v>13</v>
      </c>
      <c r="H705" t="s">
        <v>308</v>
      </c>
      <c r="I705" s="6">
        <v>59515.91</v>
      </c>
    </row>
    <row r="706" spans="5:9" x14ac:dyDescent="0.25">
      <c r="E706">
        <v>10699</v>
      </c>
      <c r="F706" s="2">
        <v>42095.967002314814</v>
      </c>
      <c r="G706" t="s">
        <v>35</v>
      </c>
      <c r="H706" t="s">
        <v>338</v>
      </c>
      <c r="I706" s="6">
        <v>52569.279999999999</v>
      </c>
    </row>
    <row r="707" spans="5:9" x14ac:dyDescent="0.25">
      <c r="E707">
        <v>10700</v>
      </c>
      <c r="F707" s="2">
        <v>42060.614537037036</v>
      </c>
      <c r="G707" t="s">
        <v>13</v>
      </c>
      <c r="H707" t="s">
        <v>339</v>
      </c>
      <c r="I707" s="6">
        <v>57173.63</v>
      </c>
    </row>
    <row r="708" spans="5:9" x14ac:dyDescent="0.25">
      <c r="E708">
        <v>10701</v>
      </c>
      <c r="F708" s="2">
        <v>42116.289641203701</v>
      </c>
      <c r="G708" t="s">
        <v>7</v>
      </c>
      <c r="H708" t="s">
        <v>39</v>
      </c>
      <c r="I708" s="6">
        <v>1419.32</v>
      </c>
    </row>
    <row r="709" spans="5:9" x14ac:dyDescent="0.25">
      <c r="E709">
        <v>10702</v>
      </c>
      <c r="F709" s="2">
        <v>42106.467106481483</v>
      </c>
      <c r="G709" t="s">
        <v>7</v>
      </c>
      <c r="H709" t="s">
        <v>218</v>
      </c>
      <c r="I709" s="6">
        <v>47445.919999999998</v>
      </c>
    </row>
    <row r="710" spans="5:9" x14ac:dyDescent="0.25">
      <c r="E710">
        <v>10703</v>
      </c>
      <c r="F710" s="2">
        <v>42088.185636574075</v>
      </c>
      <c r="G710" t="s">
        <v>45</v>
      </c>
      <c r="H710" t="s">
        <v>124</v>
      </c>
      <c r="I710" s="6">
        <v>75530.33</v>
      </c>
    </row>
    <row r="711" spans="5:9" x14ac:dyDescent="0.25">
      <c r="E711">
        <v>10704</v>
      </c>
      <c r="F711" s="2">
        <v>42328.500613425924</v>
      </c>
      <c r="G711" t="s">
        <v>45</v>
      </c>
      <c r="H711" t="s">
        <v>120</v>
      </c>
      <c r="I711" s="6">
        <v>26638.11</v>
      </c>
    </row>
    <row r="712" spans="5:9" x14ac:dyDescent="0.25">
      <c r="E712">
        <v>10705</v>
      </c>
      <c r="F712" s="2">
        <v>42089.465127314812</v>
      </c>
      <c r="G712" t="s">
        <v>26</v>
      </c>
      <c r="H712" t="s">
        <v>134</v>
      </c>
      <c r="I712" s="6">
        <v>10517.49</v>
      </c>
    </row>
    <row r="713" spans="5:9" x14ac:dyDescent="0.25">
      <c r="E713">
        <v>10706</v>
      </c>
      <c r="F713" s="2">
        <v>42015.06355324074</v>
      </c>
      <c r="G713" t="s">
        <v>66</v>
      </c>
      <c r="H713" t="s">
        <v>192</v>
      </c>
      <c r="I713" s="6">
        <v>26701.54</v>
      </c>
    </row>
    <row r="714" spans="5:9" x14ac:dyDescent="0.25">
      <c r="E714">
        <v>10707</v>
      </c>
      <c r="F714" s="2">
        <v>42074.501516203702</v>
      </c>
      <c r="G714" t="s">
        <v>15</v>
      </c>
      <c r="H714" t="s">
        <v>340</v>
      </c>
      <c r="I714" s="6">
        <v>67898.64</v>
      </c>
    </row>
    <row r="715" spans="5:9" x14ac:dyDescent="0.25">
      <c r="E715">
        <v>10708</v>
      </c>
      <c r="F715" s="2">
        <v>42031.904641203706</v>
      </c>
      <c r="G715" t="s">
        <v>29</v>
      </c>
      <c r="H715" t="s">
        <v>136</v>
      </c>
      <c r="I715" s="6">
        <v>93619.42</v>
      </c>
    </row>
    <row r="716" spans="5:9" x14ac:dyDescent="0.25">
      <c r="E716">
        <v>10709</v>
      </c>
      <c r="F716" s="2">
        <v>42078.370150462964</v>
      </c>
      <c r="G716" t="s">
        <v>61</v>
      </c>
      <c r="H716" t="s">
        <v>341</v>
      </c>
      <c r="I716" s="6">
        <v>10430.049999999999</v>
      </c>
    </row>
    <row r="717" spans="5:9" x14ac:dyDescent="0.25">
      <c r="E717">
        <v>10710</v>
      </c>
      <c r="F717" s="2">
        <v>42125.607546296298</v>
      </c>
      <c r="G717" t="s">
        <v>26</v>
      </c>
      <c r="H717" t="s">
        <v>75</v>
      </c>
      <c r="I717" s="6">
        <v>37831.629999999997</v>
      </c>
    </row>
    <row r="718" spans="5:9" x14ac:dyDescent="0.25">
      <c r="E718">
        <v>10711</v>
      </c>
      <c r="F718" s="2">
        <v>42063.362719907411</v>
      </c>
      <c r="G718" t="s">
        <v>7</v>
      </c>
      <c r="H718" t="s">
        <v>251</v>
      </c>
      <c r="I718" s="6">
        <v>99569.7</v>
      </c>
    </row>
    <row r="719" spans="5:9" x14ac:dyDescent="0.25">
      <c r="E719">
        <v>10712</v>
      </c>
      <c r="F719" s="2">
        <v>42257.193333333336</v>
      </c>
      <c r="G719" t="s">
        <v>66</v>
      </c>
      <c r="H719" t="s">
        <v>342</v>
      </c>
      <c r="I719" s="6">
        <v>99063.7</v>
      </c>
    </row>
    <row r="720" spans="5:9" x14ac:dyDescent="0.25">
      <c r="E720">
        <v>10713</v>
      </c>
      <c r="F720" s="2">
        <v>42357.969282407408</v>
      </c>
      <c r="G720" t="s">
        <v>17</v>
      </c>
      <c r="H720" t="s">
        <v>101</v>
      </c>
      <c r="I720" s="6">
        <v>4749.54</v>
      </c>
    </row>
    <row r="721" spans="5:9" x14ac:dyDescent="0.25">
      <c r="E721">
        <v>10714</v>
      </c>
      <c r="F721" s="2">
        <v>42045.484479166669</v>
      </c>
      <c r="G721" t="s">
        <v>15</v>
      </c>
      <c r="H721" t="s">
        <v>338</v>
      </c>
      <c r="I721" s="6">
        <v>34655.120000000003</v>
      </c>
    </row>
    <row r="722" spans="5:9" x14ac:dyDescent="0.25">
      <c r="E722">
        <v>10715</v>
      </c>
      <c r="F722" s="2">
        <v>42155.30773148148</v>
      </c>
      <c r="G722" t="s">
        <v>5</v>
      </c>
      <c r="H722" t="s">
        <v>343</v>
      </c>
      <c r="I722" s="6">
        <v>37259.730000000003</v>
      </c>
    </row>
    <row r="723" spans="5:9" x14ac:dyDescent="0.25">
      <c r="E723">
        <v>10716</v>
      </c>
      <c r="F723" s="2">
        <v>42271.14234953704</v>
      </c>
      <c r="G723" t="s">
        <v>29</v>
      </c>
      <c r="H723" t="s">
        <v>329</v>
      </c>
      <c r="I723" s="6">
        <v>47733.25</v>
      </c>
    </row>
    <row r="724" spans="5:9" x14ac:dyDescent="0.25">
      <c r="E724">
        <v>10717</v>
      </c>
      <c r="F724" s="2">
        <v>42320.591087962966</v>
      </c>
      <c r="G724" t="s">
        <v>23</v>
      </c>
      <c r="H724" t="s">
        <v>102</v>
      </c>
      <c r="I724" s="6">
        <v>6314.05</v>
      </c>
    </row>
    <row r="725" spans="5:9" x14ac:dyDescent="0.25">
      <c r="E725">
        <v>10718</v>
      </c>
      <c r="F725" s="2">
        <v>42088.835173611114</v>
      </c>
      <c r="G725" t="s">
        <v>23</v>
      </c>
      <c r="H725" t="s">
        <v>206</v>
      </c>
      <c r="I725" s="6">
        <v>8549.1299999999992</v>
      </c>
    </row>
    <row r="726" spans="5:9" x14ac:dyDescent="0.25">
      <c r="E726">
        <v>10719</v>
      </c>
      <c r="F726" s="2">
        <v>42343.361527777779</v>
      </c>
      <c r="G726" t="s">
        <v>40</v>
      </c>
      <c r="H726" t="s">
        <v>204</v>
      </c>
      <c r="I726" s="6">
        <v>94613.84</v>
      </c>
    </row>
    <row r="727" spans="5:9" x14ac:dyDescent="0.25">
      <c r="E727">
        <v>10720</v>
      </c>
      <c r="F727" s="2">
        <v>42170.055520833332</v>
      </c>
      <c r="G727" t="s">
        <v>66</v>
      </c>
      <c r="H727" t="s">
        <v>314</v>
      </c>
      <c r="I727" s="6">
        <v>18161.45</v>
      </c>
    </row>
    <row r="728" spans="5:9" x14ac:dyDescent="0.25">
      <c r="E728">
        <v>10721</v>
      </c>
      <c r="F728" s="2">
        <v>42310.170254629629</v>
      </c>
      <c r="G728" t="s">
        <v>40</v>
      </c>
      <c r="H728" t="s">
        <v>315</v>
      </c>
      <c r="I728" s="6">
        <v>59673.2</v>
      </c>
    </row>
    <row r="729" spans="5:9" x14ac:dyDescent="0.25">
      <c r="E729">
        <v>10722</v>
      </c>
      <c r="F729" s="2">
        <v>42352.953923611109</v>
      </c>
      <c r="G729" t="s">
        <v>9</v>
      </c>
      <c r="H729" t="s">
        <v>76</v>
      </c>
      <c r="I729" s="6">
        <v>75001.05</v>
      </c>
    </row>
    <row r="730" spans="5:9" x14ac:dyDescent="0.25">
      <c r="E730">
        <v>10723</v>
      </c>
      <c r="F730" s="2">
        <v>42056.841377314813</v>
      </c>
      <c r="G730" t="s">
        <v>26</v>
      </c>
      <c r="H730" t="s">
        <v>344</v>
      </c>
      <c r="I730" s="6">
        <v>23266.91</v>
      </c>
    </row>
    <row r="731" spans="5:9" x14ac:dyDescent="0.25">
      <c r="E731">
        <v>10724</v>
      </c>
      <c r="F731" s="2">
        <v>42015.226886574077</v>
      </c>
      <c r="G731" t="s">
        <v>5</v>
      </c>
      <c r="H731" t="s">
        <v>99</v>
      </c>
      <c r="I731" s="6">
        <v>13863.38</v>
      </c>
    </row>
    <row r="732" spans="5:9" x14ac:dyDescent="0.25">
      <c r="E732">
        <v>10725</v>
      </c>
      <c r="F732" s="2">
        <v>42365.226747685185</v>
      </c>
      <c r="G732" t="s">
        <v>9</v>
      </c>
      <c r="H732" t="s">
        <v>298</v>
      </c>
      <c r="I732" s="6">
        <v>21209.45</v>
      </c>
    </row>
    <row r="733" spans="5:9" x14ac:dyDescent="0.25">
      <c r="E733">
        <v>10726</v>
      </c>
      <c r="F733" s="2">
        <v>42044.944363425922</v>
      </c>
      <c r="G733" t="s">
        <v>61</v>
      </c>
      <c r="H733" t="s">
        <v>6</v>
      </c>
      <c r="I733" s="6">
        <v>72704.09</v>
      </c>
    </row>
    <row r="734" spans="5:9" x14ac:dyDescent="0.25">
      <c r="E734">
        <v>10727</v>
      </c>
      <c r="F734" s="2">
        <v>42086.086261574077</v>
      </c>
      <c r="G734" t="s">
        <v>17</v>
      </c>
      <c r="H734" t="s">
        <v>208</v>
      </c>
      <c r="I734" s="6">
        <v>11023.3</v>
      </c>
    </row>
    <row r="735" spans="5:9" x14ac:dyDescent="0.25">
      <c r="E735">
        <v>10728</v>
      </c>
      <c r="F735" s="2">
        <v>42210.409861111111</v>
      </c>
      <c r="G735" t="s">
        <v>11</v>
      </c>
      <c r="H735" t="s">
        <v>345</v>
      </c>
      <c r="I735" s="6">
        <v>17842.73</v>
      </c>
    </row>
    <row r="736" spans="5:9" x14ac:dyDescent="0.25">
      <c r="E736">
        <v>10729</v>
      </c>
      <c r="F736" s="2">
        <v>42245.914872685185</v>
      </c>
      <c r="G736" t="s">
        <v>66</v>
      </c>
      <c r="H736" t="s">
        <v>192</v>
      </c>
      <c r="I736" s="6">
        <v>49920.83</v>
      </c>
    </row>
    <row r="737" spans="5:9" x14ac:dyDescent="0.25">
      <c r="E737">
        <v>10730</v>
      </c>
      <c r="F737" s="2">
        <v>42162.549189814818</v>
      </c>
      <c r="G737" t="s">
        <v>7</v>
      </c>
      <c r="H737" t="s">
        <v>162</v>
      </c>
      <c r="I737" s="6">
        <v>57489.62</v>
      </c>
    </row>
    <row r="738" spans="5:9" x14ac:dyDescent="0.25">
      <c r="E738">
        <v>10731</v>
      </c>
      <c r="F738" s="2">
        <v>42274.227847222224</v>
      </c>
      <c r="G738" t="s">
        <v>29</v>
      </c>
      <c r="H738" t="s">
        <v>201</v>
      </c>
      <c r="I738" s="6">
        <v>89730.6</v>
      </c>
    </row>
    <row r="739" spans="5:9" x14ac:dyDescent="0.25">
      <c r="E739">
        <v>10732</v>
      </c>
      <c r="F739" s="2">
        <v>42048.11136574074</v>
      </c>
      <c r="G739" t="s">
        <v>35</v>
      </c>
      <c r="H739" t="s">
        <v>241</v>
      </c>
      <c r="I739" s="6">
        <v>69872.53</v>
      </c>
    </row>
    <row r="740" spans="5:9" x14ac:dyDescent="0.25">
      <c r="E740">
        <v>10733</v>
      </c>
      <c r="F740" s="2">
        <v>42162.820706018516</v>
      </c>
      <c r="G740" t="s">
        <v>26</v>
      </c>
      <c r="H740" t="s">
        <v>346</v>
      </c>
      <c r="I740" s="6">
        <v>63831.71</v>
      </c>
    </row>
    <row r="741" spans="5:9" x14ac:dyDescent="0.25">
      <c r="E741">
        <v>10734</v>
      </c>
      <c r="F741" s="2">
        <v>42125.198460648149</v>
      </c>
      <c r="G741" t="s">
        <v>5</v>
      </c>
      <c r="H741" t="s">
        <v>77</v>
      </c>
      <c r="I741" s="6">
        <v>88119.3</v>
      </c>
    </row>
    <row r="742" spans="5:9" x14ac:dyDescent="0.25">
      <c r="E742">
        <v>10735</v>
      </c>
      <c r="F742" s="2">
        <v>42358.558506944442</v>
      </c>
      <c r="G742" t="s">
        <v>7</v>
      </c>
      <c r="H742" t="s">
        <v>291</v>
      </c>
      <c r="I742" s="6">
        <v>70748.539999999994</v>
      </c>
    </row>
    <row r="743" spans="5:9" x14ac:dyDescent="0.25">
      <c r="E743">
        <v>10736</v>
      </c>
      <c r="F743" s="2">
        <v>42018.435162037036</v>
      </c>
      <c r="G743" t="s">
        <v>38</v>
      </c>
      <c r="H743" t="s">
        <v>347</v>
      </c>
      <c r="I743" s="6">
        <v>68404.490000000005</v>
      </c>
    </row>
    <row r="744" spans="5:9" x14ac:dyDescent="0.25">
      <c r="E744">
        <v>10737</v>
      </c>
      <c r="F744" s="2">
        <v>42165.122175925928</v>
      </c>
      <c r="G744" t="s">
        <v>23</v>
      </c>
      <c r="H744" t="s">
        <v>282</v>
      </c>
      <c r="I744" s="6">
        <v>64884.02</v>
      </c>
    </row>
    <row r="745" spans="5:9" x14ac:dyDescent="0.25">
      <c r="E745">
        <v>10738</v>
      </c>
      <c r="F745" s="2">
        <v>42136.105254629627</v>
      </c>
      <c r="G745" t="s">
        <v>23</v>
      </c>
      <c r="H745" t="s">
        <v>175</v>
      </c>
      <c r="I745" s="6">
        <v>62495.41</v>
      </c>
    </row>
    <row r="746" spans="5:9" x14ac:dyDescent="0.25">
      <c r="E746">
        <v>10739</v>
      </c>
      <c r="F746" s="2">
        <v>42114.177395833336</v>
      </c>
      <c r="G746" t="s">
        <v>11</v>
      </c>
      <c r="H746" t="s">
        <v>348</v>
      </c>
      <c r="I746" s="6">
        <v>40560.94</v>
      </c>
    </row>
    <row r="747" spans="5:9" x14ac:dyDescent="0.25">
      <c r="E747">
        <v>10740</v>
      </c>
      <c r="F747" s="2">
        <v>42303.955810185187</v>
      </c>
      <c r="G747" t="s">
        <v>11</v>
      </c>
      <c r="H747" t="s">
        <v>178</v>
      </c>
      <c r="I747" s="6">
        <v>96825.23</v>
      </c>
    </row>
    <row r="748" spans="5:9" x14ac:dyDescent="0.25">
      <c r="E748">
        <v>10741</v>
      </c>
      <c r="F748" s="2">
        <v>42049.528715277775</v>
      </c>
      <c r="G748" t="s">
        <v>5</v>
      </c>
      <c r="H748" t="s">
        <v>240</v>
      </c>
      <c r="I748" s="6">
        <v>22151.47</v>
      </c>
    </row>
    <row r="749" spans="5:9" x14ac:dyDescent="0.25">
      <c r="E749">
        <v>10742</v>
      </c>
      <c r="F749" s="2">
        <v>42046.238171296296</v>
      </c>
      <c r="G749" t="s">
        <v>29</v>
      </c>
      <c r="H749" t="s">
        <v>198</v>
      </c>
      <c r="I749" s="6">
        <v>63570.48</v>
      </c>
    </row>
    <row r="750" spans="5:9" x14ac:dyDescent="0.25">
      <c r="E750">
        <v>10743</v>
      </c>
      <c r="F750" s="2">
        <v>42229.301238425927</v>
      </c>
      <c r="G750" t="s">
        <v>52</v>
      </c>
      <c r="H750" t="s">
        <v>176</v>
      </c>
      <c r="I750" s="6">
        <v>29762.71</v>
      </c>
    </row>
    <row r="751" spans="5:9" x14ac:dyDescent="0.25">
      <c r="E751">
        <v>10744</v>
      </c>
      <c r="F751" s="2">
        <v>42280.969525462962</v>
      </c>
      <c r="G751" t="s">
        <v>52</v>
      </c>
      <c r="H751" t="s">
        <v>246</v>
      </c>
      <c r="I751" s="6">
        <v>33237.040000000001</v>
      </c>
    </row>
    <row r="752" spans="5:9" x14ac:dyDescent="0.25">
      <c r="E752">
        <v>10745</v>
      </c>
      <c r="F752" s="2">
        <v>42029.842349537037</v>
      </c>
      <c r="G752" t="s">
        <v>5</v>
      </c>
      <c r="H752" t="s">
        <v>325</v>
      </c>
      <c r="I752" s="6">
        <v>89423.09</v>
      </c>
    </row>
    <row r="753" spans="5:9" x14ac:dyDescent="0.25">
      <c r="E753">
        <v>10746</v>
      </c>
      <c r="F753" s="2">
        <v>42363.836261574077</v>
      </c>
      <c r="G753" t="s">
        <v>61</v>
      </c>
      <c r="H753" t="s">
        <v>16</v>
      </c>
      <c r="I753" s="6">
        <v>7722.81</v>
      </c>
    </row>
    <row r="754" spans="5:9" x14ac:dyDescent="0.25">
      <c r="E754">
        <v>10747</v>
      </c>
      <c r="F754" s="2">
        <v>42052.071550925924</v>
      </c>
      <c r="G754" t="s">
        <v>35</v>
      </c>
      <c r="H754" t="s">
        <v>349</v>
      </c>
      <c r="I754" s="6">
        <v>83047.289999999994</v>
      </c>
    </row>
    <row r="755" spans="5:9" x14ac:dyDescent="0.25">
      <c r="E755">
        <v>10748</v>
      </c>
      <c r="F755" s="2">
        <v>42316.61613425926</v>
      </c>
      <c r="G755" t="s">
        <v>23</v>
      </c>
      <c r="H755" t="s">
        <v>322</v>
      </c>
      <c r="I755" s="6">
        <v>91874.11</v>
      </c>
    </row>
    <row r="756" spans="5:9" x14ac:dyDescent="0.25">
      <c r="E756">
        <v>10749</v>
      </c>
      <c r="F756" s="2">
        <v>42104.872199074074</v>
      </c>
      <c r="G756" t="s">
        <v>40</v>
      </c>
      <c r="H756" t="s">
        <v>350</v>
      </c>
      <c r="I756" s="6">
        <v>36852.04</v>
      </c>
    </row>
    <row r="757" spans="5:9" x14ac:dyDescent="0.25">
      <c r="E757">
        <v>10750</v>
      </c>
      <c r="F757" s="2">
        <v>42060.569097222222</v>
      </c>
      <c r="G757" t="s">
        <v>11</v>
      </c>
      <c r="H757" t="s">
        <v>130</v>
      </c>
      <c r="I757" s="6">
        <v>77949.100000000006</v>
      </c>
    </row>
    <row r="758" spans="5:9" x14ac:dyDescent="0.25">
      <c r="E758">
        <v>10751</v>
      </c>
      <c r="F758" s="2">
        <v>42011.844039351854</v>
      </c>
      <c r="G758" t="s">
        <v>26</v>
      </c>
      <c r="H758" t="s">
        <v>215</v>
      </c>
      <c r="I758" s="6">
        <v>63997.59</v>
      </c>
    </row>
    <row r="759" spans="5:9" x14ac:dyDescent="0.25">
      <c r="E759">
        <v>10752</v>
      </c>
      <c r="F759" s="2">
        <v>42157.871724537035</v>
      </c>
      <c r="G759" t="s">
        <v>38</v>
      </c>
      <c r="H759" t="s">
        <v>75</v>
      </c>
      <c r="I759" s="6">
        <v>93401.32</v>
      </c>
    </row>
    <row r="760" spans="5:9" x14ac:dyDescent="0.25">
      <c r="E760">
        <v>10753</v>
      </c>
      <c r="F760" s="2">
        <v>42298.751712962963</v>
      </c>
      <c r="G760" t="s">
        <v>52</v>
      </c>
      <c r="H760" t="s">
        <v>205</v>
      </c>
      <c r="I760" s="6">
        <v>27642.1</v>
      </c>
    </row>
    <row r="761" spans="5:9" x14ac:dyDescent="0.25">
      <c r="E761">
        <v>10754</v>
      </c>
      <c r="F761" s="2">
        <v>42245.78869212963</v>
      </c>
      <c r="G761" t="s">
        <v>40</v>
      </c>
      <c r="H761" t="s">
        <v>90</v>
      </c>
      <c r="I761" s="6">
        <v>60889.26</v>
      </c>
    </row>
    <row r="762" spans="5:9" x14ac:dyDescent="0.25">
      <c r="E762">
        <v>10755</v>
      </c>
      <c r="F762" s="2">
        <v>42221.359178240738</v>
      </c>
      <c r="G762" t="s">
        <v>29</v>
      </c>
      <c r="H762" t="s">
        <v>326</v>
      </c>
      <c r="I762" s="6">
        <v>48237.97</v>
      </c>
    </row>
    <row r="763" spans="5:9" x14ac:dyDescent="0.25">
      <c r="E763">
        <v>10756</v>
      </c>
      <c r="F763" s="2">
        <v>42007.679594907408</v>
      </c>
      <c r="G763" t="s">
        <v>26</v>
      </c>
      <c r="H763" t="s">
        <v>97</v>
      </c>
      <c r="I763" s="6">
        <v>26676.22</v>
      </c>
    </row>
    <row r="764" spans="5:9" x14ac:dyDescent="0.25">
      <c r="E764">
        <v>10757</v>
      </c>
      <c r="F764" s="2">
        <v>42187.260405092595</v>
      </c>
      <c r="G764" t="s">
        <v>7</v>
      </c>
      <c r="H764" t="s">
        <v>351</v>
      </c>
      <c r="I764" s="6">
        <v>6890.76</v>
      </c>
    </row>
    <row r="765" spans="5:9" x14ac:dyDescent="0.25">
      <c r="E765">
        <v>10758</v>
      </c>
      <c r="F765" s="2">
        <v>42043.164618055554</v>
      </c>
      <c r="G765" t="s">
        <v>45</v>
      </c>
      <c r="H765" t="s">
        <v>189</v>
      </c>
      <c r="I765" s="6">
        <v>82989.460000000006</v>
      </c>
    </row>
    <row r="766" spans="5:9" x14ac:dyDescent="0.25">
      <c r="E766">
        <v>10759</v>
      </c>
      <c r="F766" s="2">
        <v>42176.354398148149</v>
      </c>
      <c r="G766" t="s">
        <v>7</v>
      </c>
      <c r="H766" t="s">
        <v>105</v>
      </c>
      <c r="I766" s="6">
        <v>93058.99</v>
      </c>
    </row>
    <row r="767" spans="5:9" x14ac:dyDescent="0.25">
      <c r="E767">
        <v>10760</v>
      </c>
      <c r="F767" s="2">
        <v>42164.732731481483</v>
      </c>
      <c r="G767" t="s">
        <v>20</v>
      </c>
      <c r="H767" t="s">
        <v>352</v>
      </c>
      <c r="I767" s="6">
        <v>64277.63</v>
      </c>
    </row>
    <row r="768" spans="5:9" x14ac:dyDescent="0.25">
      <c r="E768">
        <v>10761</v>
      </c>
      <c r="F768" s="2">
        <v>42074.953009259261</v>
      </c>
      <c r="G768" t="s">
        <v>38</v>
      </c>
      <c r="H768" t="s">
        <v>194</v>
      </c>
      <c r="I768" s="6">
        <v>1468.64</v>
      </c>
    </row>
    <row r="769" spans="5:9" x14ac:dyDescent="0.25">
      <c r="E769">
        <v>10762</v>
      </c>
      <c r="F769" s="2">
        <v>42217.288414351853</v>
      </c>
      <c r="G769" t="s">
        <v>15</v>
      </c>
      <c r="H769" t="s">
        <v>199</v>
      </c>
      <c r="I769" s="6">
        <v>47387.51</v>
      </c>
    </row>
    <row r="770" spans="5:9" x14ac:dyDescent="0.25">
      <c r="E770">
        <v>10763</v>
      </c>
      <c r="F770" s="2">
        <v>42098.312858796293</v>
      </c>
      <c r="G770" t="s">
        <v>66</v>
      </c>
      <c r="H770" t="s">
        <v>333</v>
      </c>
      <c r="I770" s="6">
        <v>38580.449999999997</v>
      </c>
    </row>
    <row r="771" spans="5:9" x14ac:dyDescent="0.25">
      <c r="E771">
        <v>10764</v>
      </c>
      <c r="F771" s="2">
        <v>42162.851388888892</v>
      </c>
      <c r="G771" t="s">
        <v>15</v>
      </c>
      <c r="H771" t="s">
        <v>115</v>
      </c>
      <c r="I771" s="6">
        <v>61114.18</v>
      </c>
    </row>
    <row r="772" spans="5:9" x14ac:dyDescent="0.25">
      <c r="E772">
        <v>10765</v>
      </c>
      <c r="F772" s="2">
        <v>42180.223414351851</v>
      </c>
      <c r="G772" t="s">
        <v>61</v>
      </c>
      <c r="H772" t="s">
        <v>143</v>
      </c>
      <c r="I772" s="6">
        <v>69218.009999999995</v>
      </c>
    </row>
    <row r="773" spans="5:9" x14ac:dyDescent="0.25">
      <c r="E773">
        <v>10766</v>
      </c>
      <c r="F773" s="2">
        <v>42128.069849537038</v>
      </c>
      <c r="G773" t="s">
        <v>15</v>
      </c>
      <c r="H773" t="s">
        <v>342</v>
      </c>
      <c r="I773" s="6">
        <v>54000.29</v>
      </c>
    </row>
    <row r="774" spans="5:9" x14ac:dyDescent="0.25">
      <c r="E774">
        <v>10767</v>
      </c>
      <c r="F774" s="2">
        <v>42197.235567129632</v>
      </c>
      <c r="G774" t="s">
        <v>17</v>
      </c>
      <c r="H774" t="s">
        <v>330</v>
      </c>
      <c r="I774" s="6">
        <v>44289.58</v>
      </c>
    </row>
    <row r="775" spans="5:9" x14ac:dyDescent="0.25">
      <c r="E775">
        <v>10768</v>
      </c>
      <c r="F775" s="2">
        <v>42223.444895833331</v>
      </c>
      <c r="G775" t="s">
        <v>26</v>
      </c>
      <c r="H775" t="s">
        <v>211</v>
      </c>
      <c r="I775" s="6">
        <v>51320.87</v>
      </c>
    </row>
    <row r="776" spans="5:9" x14ac:dyDescent="0.25">
      <c r="E776">
        <v>10769</v>
      </c>
      <c r="F776" s="2">
        <v>42044.558194444442</v>
      </c>
      <c r="G776" t="s">
        <v>35</v>
      </c>
      <c r="H776" t="s">
        <v>327</v>
      </c>
      <c r="I776" s="6">
        <v>68433.100000000006</v>
      </c>
    </row>
    <row r="777" spans="5:9" x14ac:dyDescent="0.25">
      <c r="E777">
        <v>10770</v>
      </c>
      <c r="F777" s="2">
        <v>42159.476180555554</v>
      </c>
      <c r="G777" t="s">
        <v>61</v>
      </c>
      <c r="H777" t="s">
        <v>353</v>
      </c>
      <c r="I777" s="6">
        <v>28555.8</v>
      </c>
    </row>
    <row r="778" spans="5:9" x14ac:dyDescent="0.25">
      <c r="E778">
        <v>10771</v>
      </c>
      <c r="F778" s="2">
        <v>42215.281377314815</v>
      </c>
      <c r="G778" t="s">
        <v>23</v>
      </c>
      <c r="H778" t="s">
        <v>157</v>
      </c>
      <c r="I778" s="6">
        <v>19948.12</v>
      </c>
    </row>
    <row r="779" spans="5:9" x14ac:dyDescent="0.25">
      <c r="E779">
        <v>10772</v>
      </c>
      <c r="F779" s="2">
        <v>42323.824525462966</v>
      </c>
      <c r="G779" t="s">
        <v>52</v>
      </c>
      <c r="H779" t="s">
        <v>85</v>
      </c>
      <c r="I779" s="6">
        <v>27353.63</v>
      </c>
    </row>
    <row r="780" spans="5:9" x14ac:dyDescent="0.25">
      <c r="E780">
        <v>10773</v>
      </c>
      <c r="F780" s="2">
        <v>42215.236076388886</v>
      </c>
      <c r="G780" t="s">
        <v>66</v>
      </c>
      <c r="H780" t="s">
        <v>106</v>
      </c>
      <c r="I780" s="6">
        <v>8530.58</v>
      </c>
    </row>
    <row r="781" spans="5:9" x14ac:dyDescent="0.25">
      <c r="E781">
        <v>10774</v>
      </c>
      <c r="F781" s="2">
        <v>42157.152083333334</v>
      </c>
      <c r="G781" t="s">
        <v>23</v>
      </c>
      <c r="H781" t="s">
        <v>119</v>
      </c>
      <c r="I781" s="6">
        <v>28467.15</v>
      </c>
    </row>
    <row r="782" spans="5:9" x14ac:dyDescent="0.25">
      <c r="E782">
        <v>10775</v>
      </c>
      <c r="F782" s="2">
        <v>42124.643437500003</v>
      </c>
      <c r="G782" t="s">
        <v>61</v>
      </c>
      <c r="H782" t="s">
        <v>128</v>
      </c>
      <c r="I782" s="6">
        <v>56275.01</v>
      </c>
    </row>
    <row r="783" spans="5:9" x14ac:dyDescent="0.25">
      <c r="E783">
        <v>10776</v>
      </c>
      <c r="F783" s="2">
        <v>42235.810914351852</v>
      </c>
      <c r="G783" t="s">
        <v>13</v>
      </c>
      <c r="H783" t="s">
        <v>354</v>
      </c>
      <c r="I783" s="6">
        <v>8360.02</v>
      </c>
    </row>
    <row r="784" spans="5:9" x14ac:dyDescent="0.25">
      <c r="E784">
        <v>10777</v>
      </c>
      <c r="F784" s="2">
        <v>42187.786180555559</v>
      </c>
      <c r="G784" t="s">
        <v>11</v>
      </c>
      <c r="H784" t="s">
        <v>30</v>
      </c>
      <c r="I784" s="6">
        <v>89138.77</v>
      </c>
    </row>
    <row r="785" spans="5:9" x14ac:dyDescent="0.25">
      <c r="E785">
        <v>10778</v>
      </c>
      <c r="F785" s="2">
        <v>42170.822094907409</v>
      </c>
      <c r="G785" t="s">
        <v>35</v>
      </c>
      <c r="H785" t="s">
        <v>255</v>
      </c>
      <c r="I785" s="6">
        <v>46601.25</v>
      </c>
    </row>
    <row r="786" spans="5:9" x14ac:dyDescent="0.25">
      <c r="E786">
        <v>10779</v>
      </c>
      <c r="F786" s="2">
        <v>42318.292268518519</v>
      </c>
      <c r="G786" t="s">
        <v>52</v>
      </c>
      <c r="H786" t="s">
        <v>282</v>
      </c>
      <c r="I786" s="6">
        <v>86234.27</v>
      </c>
    </row>
    <row r="787" spans="5:9" x14ac:dyDescent="0.25">
      <c r="E787">
        <v>10780</v>
      </c>
      <c r="F787" s="2">
        <v>42025.169027777774</v>
      </c>
      <c r="G787" t="s">
        <v>52</v>
      </c>
      <c r="H787" t="s">
        <v>139</v>
      </c>
      <c r="I787" s="6">
        <v>55510.25</v>
      </c>
    </row>
    <row r="788" spans="5:9" x14ac:dyDescent="0.25">
      <c r="E788">
        <v>10781</v>
      </c>
      <c r="F788" s="2">
        <v>42120.292013888888</v>
      </c>
      <c r="G788" t="s">
        <v>26</v>
      </c>
      <c r="H788" t="s">
        <v>355</v>
      </c>
      <c r="I788" s="6">
        <v>94189.62</v>
      </c>
    </row>
    <row r="789" spans="5:9" x14ac:dyDescent="0.25">
      <c r="E789">
        <v>10782</v>
      </c>
      <c r="F789" s="2">
        <v>42199.313391203701</v>
      </c>
      <c r="G789" t="s">
        <v>26</v>
      </c>
      <c r="H789" t="s">
        <v>128</v>
      </c>
      <c r="I789" s="6">
        <v>69407.48</v>
      </c>
    </row>
    <row r="790" spans="5:9" x14ac:dyDescent="0.25">
      <c r="E790">
        <v>10783</v>
      </c>
      <c r="F790" s="2">
        <v>42189.997731481482</v>
      </c>
      <c r="G790" t="s">
        <v>61</v>
      </c>
      <c r="H790" t="s">
        <v>300</v>
      </c>
      <c r="I790" s="6">
        <v>98261.21</v>
      </c>
    </row>
    <row r="791" spans="5:9" x14ac:dyDescent="0.25">
      <c r="E791">
        <v>10784</v>
      </c>
      <c r="F791" s="2">
        <v>42046.753831018519</v>
      </c>
      <c r="G791" t="s">
        <v>15</v>
      </c>
      <c r="H791" t="s">
        <v>49</v>
      </c>
      <c r="I791" s="6">
        <v>26011.81</v>
      </c>
    </row>
    <row r="792" spans="5:9" x14ac:dyDescent="0.25">
      <c r="E792">
        <v>10785</v>
      </c>
      <c r="F792" s="2">
        <v>42259.756215277775</v>
      </c>
      <c r="G792" t="s">
        <v>45</v>
      </c>
      <c r="H792" t="s">
        <v>221</v>
      </c>
      <c r="I792" s="6">
        <v>38082.46</v>
      </c>
    </row>
    <row r="793" spans="5:9" x14ac:dyDescent="0.25">
      <c r="E793">
        <v>10786</v>
      </c>
      <c r="F793" s="2">
        <v>42025.324467592596</v>
      </c>
      <c r="G793" t="s">
        <v>5</v>
      </c>
      <c r="H793" t="s">
        <v>352</v>
      </c>
      <c r="I793" s="6">
        <v>7368.73</v>
      </c>
    </row>
    <row r="794" spans="5:9" x14ac:dyDescent="0.25">
      <c r="E794">
        <v>10787</v>
      </c>
      <c r="F794" s="2">
        <v>42274.999618055554</v>
      </c>
      <c r="G794" t="s">
        <v>11</v>
      </c>
      <c r="H794" t="s">
        <v>201</v>
      </c>
      <c r="I794" s="6">
        <v>80203.740000000005</v>
      </c>
    </row>
    <row r="795" spans="5:9" x14ac:dyDescent="0.25">
      <c r="E795">
        <v>10788</v>
      </c>
      <c r="F795" s="2">
        <v>42322.271319444444</v>
      </c>
      <c r="G795" t="s">
        <v>66</v>
      </c>
      <c r="H795" t="s">
        <v>128</v>
      </c>
      <c r="I795" s="6">
        <v>18506.05</v>
      </c>
    </row>
    <row r="796" spans="5:9" x14ac:dyDescent="0.25">
      <c r="E796">
        <v>10789</v>
      </c>
      <c r="F796" s="2">
        <v>42157.507951388892</v>
      </c>
      <c r="G796" t="s">
        <v>35</v>
      </c>
      <c r="H796" t="s">
        <v>326</v>
      </c>
      <c r="I796" s="6">
        <v>49375.96</v>
      </c>
    </row>
    <row r="797" spans="5:9" x14ac:dyDescent="0.25">
      <c r="E797">
        <v>10790</v>
      </c>
      <c r="F797" s="2">
        <v>42365.936307870368</v>
      </c>
      <c r="G797" t="s">
        <v>7</v>
      </c>
      <c r="H797" t="s">
        <v>249</v>
      </c>
      <c r="I797" s="6">
        <v>7067.87</v>
      </c>
    </row>
    <row r="798" spans="5:9" x14ac:dyDescent="0.25">
      <c r="E798">
        <v>10791</v>
      </c>
      <c r="F798" s="2">
        <v>42267.297384259262</v>
      </c>
      <c r="G798" t="s">
        <v>15</v>
      </c>
      <c r="H798" t="s">
        <v>62</v>
      </c>
      <c r="I798" s="6">
        <v>51133.88</v>
      </c>
    </row>
    <row r="799" spans="5:9" x14ac:dyDescent="0.25">
      <c r="E799">
        <v>10792</v>
      </c>
      <c r="F799" s="2">
        <v>42296.979768518519</v>
      </c>
      <c r="G799" t="s">
        <v>26</v>
      </c>
      <c r="H799" t="s">
        <v>96</v>
      </c>
      <c r="I799" s="6">
        <v>17618.64</v>
      </c>
    </row>
    <row r="800" spans="5:9" x14ac:dyDescent="0.25">
      <c r="E800">
        <v>10793</v>
      </c>
      <c r="F800" s="2">
        <v>42363.791238425925</v>
      </c>
      <c r="G800" t="s">
        <v>66</v>
      </c>
      <c r="H800" t="s">
        <v>280</v>
      </c>
      <c r="I800" s="6">
        <v>58344.2</v>
      </c>
    </row>
    <row r="801" spans="5:9" x14ac:dyDescent="0.25">
      <c r="E801">
        <v>10794</v>
      </c>
      <c r="F801" s="2">
        <v>42220.088159722225</v>
      </c>
      <c r="G801" t="s">
        <v>45</v>
      </c>
      <c r="H801" t="s">
        <v>349</v>
      </c>
      <c r="I801" s="6">
        <v>71262.38</v>
      </c>
    </row>
    <row r="802" spans="5:9" x14ac:dyDescent="0.25">
      <c r="E802">
        <v>10795</v>
      </c>
      <c r="F802" s="2">
        <v>42172.314444444448</v>
      </c>
      <c r="G802" t="s">
        <v>9</v>
      </c>
      <c r="H802" t="s">
        <v>219</v>
      </c>
      <c r="I802" s="6">
        <v>44711.7</v>
      </c>
    </row>
    <row r="803" spans="5:9" x14ac:dyDescent="0.25">
      <c r="E803">
        <v>10796</v>
      </c>
      <c r="F803" s="2">
        <v>42308.440613425926</v>
      </c>
      <c r="G803" t="s">
        <v>17</v>
      </c>
      <c r="H803" t="s">
        <v>124</v>
      </c>
      <c r="I803" s="6">
        <v>68955.710000000006</v>
      </c>
    </row>
    <row r="804" spans="5:9" x14ac:dyDescent="0.25">
      <c r="E804">
        <v>10797</v>
      </c>
      <c r="F804" s="2">
        <v>42158.443888888891</v>
      </c>
      <c r="G804" t="s">
        <v>20</v>
      </c>
      <c r="H804" t="s">
        <v>57</v>
      </c>
      <c r="I804" s="6">
        <v>11675.86</v>
      </c>
    </row>
    <row r="805" spans="5:9" x14ac:dyDescent="0.25">
      <c r="E805">
        <v>10798</v>
      </c>
      <c r="F805" s="2">
        <v>42172.683506944442</v>
      </c>
      <c r="G805" t="s">
        <v>23</v>
      </c>
      <c r="H805" t="s">
        <v>42</v>
      </c>
      <c r="I805" s="6">
        <v>66242.3</v>
      </c>
    </row>
    <row r="806" spans="5:9" x14ac:dyDescent="0.25">
      <c r="E806">
        <v>10799</v>
      </c>
      <c r="F806" s="2">
        <v>42106.326192129629</v>
      </c>
      <c r="G806" t="s">
        <v>13</v>
      </c>
      <c r="H806" t="s">
        <v>202</v>
      </c>
      <c r="I806" s="6">
        <v>38935.15</v>
      </c>
    </row>
    <row r="807" spans="5:9" x14ac:dyDescent="0.25">
      <c r="E807">
        <v>10800</v>
      </c>
      <c r="F807" s="2">
        <v>42083.051053240742</v>
      </c>
      <c r="G807" t="s">
        <v>11</v>
      </c>
      <c r="H807" t="s">
        <v>307</v>
      </c>
      <c r="I807" s="6">
        <v>90845.69</v>
      </c>
    </row>
    <row r="808" spans="5:9" x14ac:dyDescent="0.25">
      <c r="E808">
        <v>10801</v>
      </c>
      <c r="F808" s="2">
        <v>42246.088888888888</v>
      </c>
      <c r="G808" t="s">
        <v>11</v>
      </c>
      <c r="H808" t="s">
        <v>329</v>
      </c>
      <c r="I808" s="6">
        <v>26749.119999999999</v>
      </c>
    </row>
    <row r="809" spans="5:9" x14ac:dyDescent="0.25">
      <c r="E809">
        <v>10802</v>
      </c>
      <c r="F809" s="2">
        <v>42006.176527777781</v>
      </c>
      <c r="G809" t="s">
        <v>23</v>
      </c>
      <c r="H809" t="s">
        <v>27</v>
      </c>
      <c r="I809" s="6">
        <v>44755.28</v>
      </c>
    </row>
    <row r="810" spans="5:9" x14ac:dyDescent="0.25">
      <c r="E810">
        <v>10803</v>
      </c>
      <c r="F810" s="2">
        <v>42057.996886574074</v>
      </c>
      <c r="G810" t="s">
        <v>7</v>
      </c>
      <c r="H810" t="s">
        <v>321</v>
      </c>
      <c r="I810" s="6">
        <v>92699.32</v>
      </c>
    </row>
    <row r="811" spans="5:9" x14ac:dyDescent="0.25">
      <c r="E811">
        <v>10804</v>
      </c>
      <c r="F811" s="2">
        <v>42228.907199074078</v>
      </c>
      <c r="G811" t="s">
        <v>20</v>
      </c>
      <c r="H811" t="s">
        <v>217</v>
      </c>
      <c r="I811" s="6">
        <v>35657.730000000003</v>
      </c>
    </row>
    <row r="812" spans="5:9" x14ac:dyDescent="0.25">
      <c r="E812">
        <v>10805</v>
      </c>
      <c r="F812" s="2">
        <v>42355.907500000001</v>
      </c>
      <c r="G812" t="s">
        <v>7</v>
      </c>
      <c r="H812" t="s">
        <v>356</v>
      </c>
      <c r="I812" s="6">
        <v>54613.71</v>
      </c>
    </row>
    <row r="813" spans="5:9" x14ac:dyDescent="0.25">
      <c r="E813">
        <v>10806</v>
      </c>
      <c r="F813" s="2">
        <v>42198.452928240738</v>
      </c>
      <c r="G813" t="s">
        <v>15</v>
      </c>
      <c r="H813" t="s">
        <v>311</v>
      </c>
      <c r="I813" s="6">
        <v>13049.22</v>
      </c>
    </row>
    <row r="814" spans="5:9" x14ac:dyDescent="0.25">
      <c r="E814">
        <v>10807</v>
      </c>
      <c r="F814" s="2">
        <v>42293.729074074072</v>
      </c>
      <c r="G814" t="s">
        <v>23</v>
      </c>
      <c r="H814" t="s">
        <v>168</v>
      </c>
      <c r="I814" s="6">
        <v>13842.52</v>
      </c>
    </row>
    <row r="815" spans="5:9" x14ac:dyDescent="0.25">
      <c r="E815">
        <v>10808</v>
      </c>
      <c r="F815" s="2">
        <v>42055.85533564815</v>
      </c>
      <c r="G815" t="s">
        <v>17</v>
      </c>
      <c r="H815" t="s">
        <v>205</v>
      </c>
      <c r="I815" s="6">
        <v>87037.4</v>
      </c>
    </row>
    <row r="816" spans="5:9" x14ac:dyDescent="0.25">
      <c r="E816">
        <v>10809</v>
      </c>
      <c r="F816" s="2">
        <v>42212.536238425928</v>
      </c>
      <c r="G816" t="s">
        <v>15</v>
      </c>
      <c r="H816" t="s">
        <v>128</v>
      </c>
      <c r="I816" s="6">
        <v>83378.7</v>
      </c>
    </row>
    <row r="817" spans="5:9" x14ac:dyDescent="0.25">
      <c r="E817">
        <v>10810</v>
      </c>
      <c r="F817" s="2">
        <v>42023.644270833334</v>
      </c>
      <c r="G817" t="s">
        <v>15</v>
      </c>
      <c r="H817" t="s">
        <v>357</v>
      </c>
      <c r="I817" s="6">
        <v>35650.46</v>
      </c>
    </row>
    <row r="818" spans="5:9" x14ac:dyDescent="0.25">
      <c r="E818">
        <v>10811</v>
      </c>
      <c r="F818" s="2">
        <v>42259.672071759262</v>
      </c>
      <c r="G818" t="s">
        <v>15</v>
      </c>
      <c r="H818" t="s">
        <v>149</v>
      </c>
      <c r="I818" s="6">
        <v>53743.19</v>
      </c>
    </row>
    <row r="819" spans="5:9" x14ac:dyDescent="0.25">
      <c r="E819">
        <v>10812</v>
      </c>
      <c r="F819" s="2">
        <v>42343.511319444442</v>
      </c>
      <c r="G819" t="s">
        <v>29</v>
      </c>
      <c r="H819" t="s">
        <v>22</v>
      </c>
      <c r="I819" s="6">
        <v>78917.289999999994</v>
      </c>
    </row>
    <row r="820" spans="5:9" x14ac:dyDescent="0.25">
      <c r="E820">
        <v>10813</v>
      </c>
      <c r="F820" s="2">
        <v>42175.951631944445</v>
      </c>
      <c r="G820" t="s">
        <v>17</v>
      </c>
      <c r="H820" t="s">
        <v>214</v>
      </c>
      <c r="I820" s="6">
        <v>64910.45</v>
      </c>
    </row>
    <row r="821" spans="5:9" x14ac:dyDescent="0.25">
      <c r="E821">
        <v>10814</v>
      </c>
      <c r="F821" s="2">
        <v>42320.803587962961</v>
      </c>
      <c r="G821" t="s">
        <v>5</v>
      </c>
      <c r="H821" t="s">
        <v>207</v>
      </c>
      <c r="I821" s="6">
        <v>96591.32</v>
      </c>
    </row>
    <row r="822" spans="5:9" x14ac:dyDescent="0.25">
      <c r="E822">
        <v>10815</v>
      </c>
      <c r="F822" s="2">
        <v>42109.874479166669</v>
      </c>
      <c r="G822" t="s">
        <v>17</v>
      </c>
      <c r="H822" t="s">
        <v>332</v>
      </c>
      <c r="I822" s="6">
        <v>63763.19</v>
      </c>
    </row>
    <row r="823" spans="5:9" x14ac:dyDescent="0.25">
      <c r="E823">
        <v>10816</v>
      </c>
      <c r="F823" s="2">
        <v>42166.072002314817</v>
      </c>
      <c r="G823" t="s">
        <v>20</v>
      </c>
      <c r="H823" t="s">
        <v>242</v>
      </c>
      <c r="I823" s="6">
        <v>73678.210000000006</v>
      </c>
    </row>
    <row r="824" spans="5:9" x14ac:dyDescent="0.25">
      <c r="E824">
        <v>10817</v>
      </c>
      <c r="F824" s="2">
        <v>42249.544999999998</v>
      </c>
      <c r="G824" t="s">
        <v>13</v>
      </c>
      <c r="H824" t="s">
        <v>358</v>
      </c>
      <c r="I824" s="6">
        <v>84449.600000000006</v>
      </c>
    </row>
    <row r="825" spans="5:9" x14ac:dyDescent="0.25">
      <c r="E825">
        <v>10818</v>
      </c>
      <c r="F825" s="2">
        <v>42204.107546296298</v>
      </c>
      <c r="G825" t="s">
        <v>7</v>
      </c>
      <c r="H825" t="s">
        <v>163</v>
      </c>
      <c r="I825" s="6">
        <v>22997.09</v>
      </c>
    </row>
    <row r="826" spans="5:9" x14ac:dyDescent="0.25">
      <c r="E826">
        <v>10819</v>
      </c>
      <c r="F826" s="2">
        <v>42259.177106481482</v>
      </c>
      <c r="G826" t="s">
        <v>35</v>
      </c>
      <c r="H826" t="s">
        <v>252</v>
      </c>
      <c r="I826" s="6">
        <v>53303.75</v>
      </c>
    </row>
    <row r="827" spans="5:9" x14ac:dyDescent="0.25">
      <c r="E827">
        <v>10820</v>
      </c>
      <c r="F827" s="2">
        <v>42091.701886574076</v>
      </c>
      <c r="G827" t="s">
        <v>45</v>
      </c>
      <c r="H827" t="s">
        <v>359</v>
      </c>
      <c r="I827" s="6">
        <v>43369.71</v>
      </c>
    </row>
    <row r="828" spans="5:9" x14ac:dyDescent="0.25">
      <c r="E828">
        <v>10821</v>
      </c>
      <c r="F828" s="2">
        <v>42219.223101851851</v>
      </c>
      <c r="G828" t="s">
        <v>52</v>
      </c>
      <c r="H828" t="s">
        <v>36</v>
      </c>
      <c r="I828" s="6">
        <v>51675.93</v>
      </c>
    </row>
    <row r="829" spans="5:9" x14ac:dyDescent="0.25">
      <c r="E829">
        <v>10822</v>
      </c>
      <c r="F829" s="2">
        <v>42334.290555555555</v>
      </c>
      <c r="G829" t="s">
        <v>26</v>
      </c>
      <c r="H829" t="s">
        <v>348</v>
      </c>
      <c r="I829" s="6">
        <v>76716.05</v>
      </c>
    </row>
    <row r="830" spans="5:9" x14ac:dyDescent="0.25">
      <c r="E830">
        <v>10823</v>
      </c>
      <c r="F830" s="2">
        <v>42083.360115740739</v>
      </c>
      <c r="G830" t="s">
        <v>38</v>
      </c>
      <c r="H830" t="s">
        <v>144</v>
      </c>
      <c r="I830" s="6">
        <v>20446.13</v>
      </c>
    </row>
    <row r="831" spans="5:9" x14ac:dyDescent="0.25">
      <c r="E831">
        <v>10824</v>
      </c>
      <c r="F831" s="2">
        <v>42154.770624999997</v>
      </c>
      <c r="G831" t="s">
        <v>45</v>
      </c>
      <c r="H831" t="s">
        <v>297</v>
      </c>
      <c r="I831" s="6">
        <v>93010.62</v>
      </c>
    </row>
    <row r="832" spans="5:9" x14ac:dyDescent="0.25">
      <c r="E832">
        <v>10825</v>
      </c>
      <c r="F832" s="2">
        <v>42328.828055555554</v>
      </c>
      <c r="G832" t="s">
        <v>23</v>
      </c>
      <c r="H832" t="s">
        <v>138</v>
      </c>
      <c r="I832" s="6">
        <v>95248.92</v>
      </c>
    </row>
    <row r="833" spans="5:9" x14ac:dyDescent="0.25">
      <c r="E833">
        <v>10826</v>
      </c>
      <c r="F833" s="2">
        <v>42199.190798611111</v>
      </c>
      <c r="G833" t="s">
        <v>35</v>
      </c>
      <c r="H833" t="s">
        <v>360</v>
      </c>
      <c r="I833" s="6">
        <v>42577.43</v>
      </c>
    </row>
    <row r="834" spans="5:9" x14ac:dyDescent="0.25">
      <c r="E834">
        <v>10827</v>
      </c>
      <c r="F834" s="2">
        <v>42131.842939814815</v>
      </c>
      <c r="G834" t="s">
        <v>13</v>
      </c>
      <c r="H834" t="s">
        <v>188</v>
      </c>
      <c r="I834" s="6">
        <v>42789.09</v>
      </c>
    </row>
    <row r="835" spans="5:9" x14ac:dyDescent="0.25">
      <c r="E835">
        <v>10828</v>
      </c>
      <c r="F835" s="2">
        <v>42165.628912037035</v>
      </c>
      <c r="G835" t="s">
        <v>35</v>
      </c>
      <c r="H835" t="s">
        <v>106</v>
      </c>
      <c r="I835" s="6">
        <v>42049.79</v>
      </c>
    </row>
    <row r="836" spans="5:9" x14ac:dyDescent="0.25">
      <c r="E836">
        <v>10829</v>
      </c>
      <c r="F836" s="2">
        <v>42063.821180555555</v>
      </c>
      <c r="G836" t="s">
        <v>29</v>
      </c>
      <c r="H836" t="s">
        <v>215</v>
      </c>
      <c r="I836" s="6">
        <v>28537.85</v>
      </c>
    </row>
    <row r="837" spans="5:9" x14ac:dyDescent="0.25">
      <c r="E837">
        <v>10830</v>
      </c>
      <c r="F837" s="2">
        <v>42130.974942129629</v>
      </c>
      <c r="G837" t="s">
        <v>52</v>
      </c>
      <c r="H837" t="s">
        <v>212</v>
      </c>
      <c r="I837" s="6">
        <v>7973.37</v>
      </c>
    </row>
    <row r="838" spans="5:9" x14ac:dyDescent="0.25">
      <c r="E838">
        <v>10831</v>
      </c>
      <c r="F838" s="2">
        <v>42261.352858796294</v>
      </c>
      <c r="G838" t="s">
        <v>38</v>
      </c>
      <c r="H838" t="s">
        <v>167</v>
      </c>
      <c r="I838" s="6">
        <v>53669.18</v>
      </c>
    </row>
    <row r="839" spans="5:9" x14ac:dyDescent="0.25">
      <c r="E839">
        <v>10832</v>
      </c>
      <c r="F839" s="2">
        <v>42050.49763888889</v>
      </c>
      <c r="G839" t="s">
        <v>13</v>
      </c>
      <c r="H839" t="s">
        <v>151</v>
      </c>
      <c r="I839" s="6">
        <v>88309.119999999995</v>
      </c>
    </row>
    <row r="840" spans="5:9" x14ac:dyDescent="0.25">
      <c r="E840">
        <v>10833</v>
      </c>
      <c r="F840" s="2">
        <v>42051.249386574076</v>
      </c>
      <c r="G840" t="s">
        <v>11</v>
      </c>
      <c r="H840" t="s">
        <v>59</v>
      </c>
      <c r="I840" s="6">
        <v>49463.07</v>
      </c>
    </row>
    <row r="841" spans="5:9" x14ac:dyDescent="0.25">
      <c r="E841">
        <v>10834</v>
      </c>
      <c r="F841" s="2">
        <v>42332.536817129629</v>
      </c>
      <c r="G841" t="s">
        <v>66</v>
      </c>
      <c r="H841" t="s">
        <v>316</v>
      </c>
      <c r="I841" s="6">
        <v>40393.25</v>
      </c>
    </row>
    <row r="842" spans="5:9" x14ac:dyDescent="0.25">
      <c r="E842">
        <v>10835</v>
      </c>
      <c r="F842" s="2">
        <v>42084.03974537037</v>
      </c>
      <c r="G842" t="s">
        <v>15</v>
      </c>
      <c r="H842" t="s">
        <v>361</v>
      </c>
      <c r="I842" s="6">
        <v>13721.81</v>
      </c>
    </row>
    <row r="843" spans="5:9" x14ac:dyDescent="0.25">
      <c r="E843">
        <v>10836</v>
      </c>
      <c r="F843" s="2">
        <v>42332.444837962961</v>
      </c>
      <c r="G843" t="s">
        <v>26</v>
      </c>
      <c r="H843" t="s">
        <v>322</v>
      </c>
      <c r="I843" s="6">
        <v>27616.42</v>
      </c>
    </row>
    <row r="844" spans="5:9" x14ac:dyDescent="0.25">
      <c r="E844">
        <v>10837</v>
      </c>
      <c r="F844" s="2">
        <v>42227.05096064815</v>
      </c>
      <c r="G844" t="s">
        <v>35</v>
      </c>
      <c r="H844" t="s">
        <v>130</v>
      </c>
      <c r="I844" s="6">
        <v>55714.89</v>
      </c>
    </row>
    <row r="845" spans="5:9" x14ac:dyDescent="0.25">
      <c r="E845">
        <v>10838</v>
      </c>
      <c r="F845" s="2">
        <v>42056.70648148148</v>
      </c>
      <c r="G845" t="s">
        <v>20</v>
      </c>
      <c r="H845" t="s">
        <v>341</v>
      </c>
      <c r="I845" s="6">
        <v>28585.4</v>
      </c>
    </row>
    <row r="846" spans="5:9" x14ac:dyDescent="0.25">
      <c r="E846">
        <v>10839</v>
      </c>
      <c r="F846" s="2">
        <v>42329.207175925927</v>
      </c>
      <c r="G846" t="s">
        <v>13</v>
      </c>
      <c r="H846" t="s">
        <v>279</v>
      </c>
      <c r="I846" s="6">
        <v>68107.679999999993</v>
      </c>
    </row>
    <row r="847" spans="5:9" x14ac:dyDescent="0.25">
      <c r="E847">
        <v>10840</v>
      </c>
      <c r="F847" s="2">
        <v>42062.065358796295</v>
      </c>
      <c r="G847" t="s">
        <v>5</v>
      </c>
      <c r="H847" t="s">
        <v>326</v>
      </c>
      <c r="I847" s="6">
        <v>17909.939999999999</v>
      </c>
    </row>
    <row r="848" spans="5:9" x14ac:dyDescent="0.25">
      <c r="E848">
        <v>10841</v>
      </c>
      <c r="F848" s="2">
        <v>42233.244097222225</v>
      </c>
      <c r="G848" t="s">
        <v>17</v>
      </c>
      <c r="H848" t="s">
        <v>225</v>
      </c>
      <c r="I848" s="6">
        <v>91404.85</v>
      </c>
    </row>
    <row r="849" spans="5:9" x14ac:dyDescent="0.25">
      <c r="E849">
        <v>10842</v>
      </c>
      <c r="F849" s="2">
        <v>42175.694363425922</v>
      </c>
      <c r="G849" t="s">
        <v>40</v>
      </c>
      <c r="H849" t="s">
        <v>197</v>
      </c>
      <c r="I849" s="6">
        <v>76984.240000000005</v>
      </c>
    </row>
    <row r="850" spans="5:9" x14ac:dyDescent="0.25">
      <c r="E850">
        <v>10843</v>
      </c>
      <c r="F850" s="2">
        <v>42310.570868055554</v>
      </c>
      <c r="G850" t="s">
        <v>17</v>
      </c>
      <c r="H850" t="s">
        <v>169</v>
      </c>
      <c r="I850" s="6">
        <v>68425.009999999995</v>
      </c>
    </row>
    <row r="851" spans="5:9" x14ac:dyDescent="0.25">
      <c r="E851">
        <v>10844</v>
      </c>
      <c r="F851" s="2">
        <v>42119.137037037035</v>
      </c>
      <c r="G851" t="s">
        <v>66</v>
      </c>
      <c r="H851" t="s">
        <v>209</v>
      </c>
      <c r="I851" s="6">
        <v>61380.800000000003</v>
      </c>
    </row>
    <row r="852" spans="5:9" x14ac:dyDescent="0.25">
      <c r="E852">
        <v>10845</v>
      </c>
      <c r="F852" s="2">
        <v>42284.54546296296</v>
      </c>
      <c r="G852" t="s">
        <v>9</v>
      </c>
      <c r="H852" t="s">
        <v>73</v>
      </c>
      <c r="I852" s="6">
        <v>69022.399999999994</v>
      </c>
    </row>
    <row r="853" spans="5:9" x14ac:dyDescent="0.25">
      <c r="E853">
        <v>10846</v>
      </c>
      <c r="F853" s="2">
        <v>42257.058599537035</v>
      </c>
      <c r="G853" t="s">
        <v>35</v>
      </c>
      <c r="H853" t="s">
        <v>305</v>
      </c>
      <c r="I853" s="6">
        <v>23319.51</v>
      </c>
    </row>
    <row r="854" spans="5:9" x14ac:dyDescent="0.25">
      <c r="E854">
        <v>10847</v>
      </c>
      <c r="F854" s="2">
        <v>42279.297627314816</v>
      </c>
      <c r="G854" t="s">
        <v>13</v>
      </c>
      <c r="H854" t="s">
        <v>50</v>
      </c>
      <c r="I854" s="6">
        <v>22803.79</v>
      </c>
    </row>
    <row r="855" spans="5:9" x14ac:dyDescent="0.25">
      <c r="E855">
        <v>10848</v>
      </c>
      <c r="F855" s="2">
        <v>42363.193703703706</v>
      </c>
      <c r="G855" t="s">
        <v>13</v>
      </c>
      <c r="H855" t="s">
        <v>250</v>
      </c>
      <c r="I855" s="6">
        <v>18076.330000000002</v>
      </c>
    </row>
    <row r="856" spans="5:9" x14ac:dyDescent="0.25">
      <c r="E856">
        <v>10849</v>
      </c>
      <c r="F856" s="2">
        <v>42257.544270833336</v>
      </c>
      <c r="G856" t="s">
        <v>23</v>
      </c>
      <c r="H856" t="s">
        <v>362</v>
      </c>
      <c r="I856" s="6">
        <v>84704.07</v>
      </c>
    </row>
    <row r="857" spans="5:9" x14ac:dyDescent="0.25">
      <c r="E857">
        <v>10850</v>
      </c>
      <c r="F857" s="2">
        <v>42106.660196759258</v>
      </c>
      <c r="G857" t="s">
        <v>15</v>
      </c>
      <c r="H857" t="s">
        <v>350</v>
      </c>
      <c r="I857" s="6">
        <v>59556.639999999999</v>
      </c>
    </row>
    <row r="858" spans="5:9" x14ac:dyDescent="0.25">
      <c r="E858">
        <v>10851</v>
      </c>
      <c r="F858" s="2">
        <v>42359.724386574075</v>
      </c>
      <c r="G858" t="s">
        <v>29</v>
      </c>
      <c r="H858" t="s">
        <v>105</v>
      </c>
      <c r="I858" s="6">
        <v>97076.19</v>
      </c>
    </row>
    <row r="859" spans="5:9" x14ac:dyDescent="0.25">
      <c r="E859">
        <v>10852</v>
      </c>
      <c r="F859" s="2">
        <v>42363.302291666667</v>
      </c>
      <c r="G859" t="s">
        <v>20</v>
      </c>
      <c r="H859" t="s">
        <v>277</v>
      </c>
      <c r="I859" s="6">
        <v>7222.04</v>
      </c>
    </row>
    <row r="860" spans="5:9" x14ac:dyDescent="0.25">
      <c r="E860">
        <v>10853</v>
      </c>
      <c r="F860" s="2">
        <v>42072.415636574071</v>
      </c>
      <c r="G860" t="s">
        <v>17</v>
      </c>
      <c r="H860" t="s">
        <v>224</v>
      </c>
      <c r="I860" s="6">
        <v>84445.57</v>
      </c>
    </row>
    <row r="861" spans="5:9" x14ac:dyDescent="0.25">
      <c r="E861">
        <v>10854</v>
      </c>
      <c r="F861" s="2">
        <v>42153.420266203706</v>
      </c>
      <c r="G861" t="s">
        <v>45</v>
      </c>
      <c r="H861" t="s">
        <v>62</v>
      </c>
      <c r="I861" s="6">
        <v>25486.15</v>
      </c>
    </row>
    <row r="862" spans="5:9" x14ac:dyDescent="0.25">
      <c r="E862">
        <v>10855</v>
      </c>
      <c r="F862" s="2">
        <v>42028.383067129631</v>
      </c>
      <c r="G862" t="s">
        <v>17</v>
      </c>
      <c r="H862" t="s">
        <v>259</v>
      </c>
      <c r="I862" s="6">
        <v>13713.14</v>
      </c>
    </row>
    <row r="863" spans="5:9" x14ac:dyDescent="0.25">
      <c r="E863">
        <v>10856</v>
      </c>
      <c r="F863" s="2">
        <v>42148.248611111114</v>
      </c>
      <c r="G863" t="s">
        <v>52</v>
      </c>
      <c r="H863" t="s">
        <v>296</v>
      </c>
      <c r="I863" s="6">
        <v>16988.32</v>
      </c>
    </row>
    <row r="864" spans="5:9" x14ac:dyDescent="0.25">
      <c r="E864">
        <v>10857</v>
      </c>
      <c r="F864" s="2">
        <v>42112.282777777778</v>
      </c>
      <c r="G864" t="s">
        <v>52</v>
      </c>
      <c r="H864" t="s">
        <v>180</v>
      </c>
      <c r="I864" s="6">
        <v>9348.16</v>
      </c>
    </row>
    <row r="865" spans="5:9" x14ac:dyDescent="0.25">
      <c r="E865">
        <v>10858</v>
      </c>
      <c r="F865" s="2">
        <v>42152.148032407407</v>
      </c>
      <c r="G865" t="s">
        <v>61</v>
      </c>
      <c r="H865" t="s">
        <v>136</v>
      </c>
      <c r="I865" s="6">
        <v>48512.12</v>
      </c>
    </row>
    <row r="866" spans="5:9" x14ac:dyDescent="0.25">
      <c r="E866">
        <v>10859</v>
      </c>
      <c r="F866" s="2">
        <v>42125.043414351851</v>
      </c>
      <c r="G866" t="s">
        <v>5</v>
      </c>
      <c r="H866" t="s">
        <v>121</v>
      </c>
      <c r="I866" s="6">
        <v>94796.29</v>
      </c>
    </row>
    <row r="867" spans="5:9" x14ac:dyDescent="0.25">
      <c r="E867">
        <v>10860</v>
      </c>
      <c r="F867" s="2">
        <v>42193.712164351855</v>
      </c>
      <c r="G867" t="s">
        <v>17</v>
      </c>
      <c r="H867" t="s">
        <v>249</v>
      </c>
      <c r="I867" s="6">
        <v>72127.649999999994</v>
      </c>
    </row>
    <row r="868" spans="5:9" x14ac:dyDescent="0.25">
      <c r="E868">
        <v>10861</v>
      </c>
      <c r="F868" s="2">
        <v>42350.552627314813</v>
      </c>
      <c r="G868" t="s">
        <v>29</v>
      </c>
      <c r="H868" t="s">
        <v>68</v>
      </c>
      <c r="I868" s="6">
        <v>35329.629999999997</v>
      </c>
    </row>
    <row r="869" spans="5:9" x14ac:dyDescent="0.25">
      <c r="E869">
        <v>10862</v>
      </c>
      <c r="F869" s="2">
        <v>42286.071342592593</v>
      </c>
      <c r="G869" t="s">
        <v>5</v>
      </c>
      <c r="H869" t="s">
        <v>130</v>
      </c>
      <c r="I869" s="6">
        <v>1113.28</v>
      </c>
    </row>
    <row r="870" spans="5:9" x14ac:dyDescent="0.25">
      <c r="E870">
        <v>10863</v>
      </c>
      <c r="F870" s="2">
        <v>42201.211053240739</v>
      </c>
      <c r="G870" t="s">
        <v>52</v>
      </c>
      <c r="H870" t="s">
        <v>166</v>
      </c>
      <c r="I870" s="6">
        <v>64170.9</v>
      </c>
    </row>
    <row r="871" spans="5:9" x14ac:dyDescent="0.25">
      <c r="E871">
        <v>10864</v>
      </c>
      <c r="F871" s="2">
        <v>42143.635879629626</v>
      </c>
      <c r="G871" t="s">
        <v>23</v>
      </c>
      <c r="H871" t="s">
        <v>155</v>
      </c>
      <c r="I871" s="6">
        <v>49826.67</v>
      </c>
    </row>
    <row r="872" spans="5:9" x14ac:dyDescent="0.25">
      <c r="E872">
        <v>10865</v>
      </c>
      <c r="F872" s="2">
        <v>42183.118333333332</v>
      </c>
      <c r="G872" t="s">
        <v>66</v>
      </c>
      <c r="H872" t="s">
        <v>47</v>
      </c>
      <c r="I872" s="6">
        <v>72940.55</v>
      </c>
    </row>
    <row r="873" spans="5:9" x14ac:dyDescent="0.25">
      <c r="E873">
        <v>10866</v>
      </c>
      <c r="F873" s="2">
        <v>42326.587523148148</v>
      </c>
      <c r="G873" t="s">
        <v>26</v>
      </c>
      <c r="H873" t="s">
        <v>363</v>
      </c>
      <c r="I873" s="6">
        <v>81961.460000000006</v>
      </c>
    </row>
    <row r="874" spans="5:9" x14ac:dyDescent="0.25">
      <c r="E874">
        <v>10867</v>
      </c>
      <c r="F874" s="2">
        <v>42106.549293981479</v>
      </c>
      <c r="G874" t="s">
        <v>38</v>
      </c>
      <c r="H874" t="s">
        <v>189</v>
      </c>
      <c r="I874" s="6">
        <v>23818.51</v>
      </c>
    </row>
    <row r="875" spans="5:9" x14ac:dyDescent="0.25">
      <c r="E875">
        <v>10868</v>
      </c>
      <c r="F875" s="2">
        <v>42155.1721875</v>
      </c>
      <c r="G875" t="s">
        <v>52</v>
      </c>
      <c r="H875" t="s">
        <v>216</v>
      </c>
      <c r="I875" s="6">
        <v>70273.27</v>
      </c>
    </row>
    <row r="876" spans="5:9" x14ac:dyDescent="0.25">
      <c r="E876">
        <v>10869</v>
      </c>
      <c r="F876" s="2">
        <v>42136.90247685185</v>
      </c>
      <c r="G876" t="s">
        <v>52</v>
      </c>
      <c r="H876" t="s">
        <v>25</v>
      </c>
      <c r="I876" s="6">
        <v>48276.3</v>
      </c>
    </row>
    <row r="877" spans="5:9" x14ac:dyDescent="0.25">
      <c r="E877">
        <v>10870</v>
      </c>
      <c r="F877" s="2">
        <v>42205.568148148152</v>
      </c>
      <c r="G877" t="s">
        <v>7</v>
      </c>
      <c r="H877" t="s">
        <v>122</v>
      </c>
      <c r="I877" s="6">
        <v>19116.63</v>
      </c>
    </row>
    <row r="878" spans="5:9" x14ac:dyDescent="0.25">
      <c r="E878">
        <v>10871</v>
      </c>
      <c r="F878" s="2">
        <v>42063.542534722219</v>
      </c>
      <c r="G878" t="s">
        <v>35</v>
      </c>
      <c r="H878" t="s">
        <v>331</v>
      </c>
      <c r="I878" s="6">
        <v>2802.06</v>
      </c>
    </row>
    <row r="879" spans="5:9" x14ac:dyDescent="0.25">
      <c r="E879">
        <v>10872</v>
      </c>
      <c r="F879" s="2">
        <v>42110.389907407407</v>
      </c>
      <c r="G879" t="s">
        <v>23</v>
      </c>
      <c r="H879" t="s">
        <v>141</v>
      </c>
      <c r="I879" s="6">
        <v>90947.88</v>
      </c>
    </row>
    <row r="880" spans="5:9" x14ac:dyDescent="0.25">
      <c r="E880">
        <v>10873</v>
      </c>
      <c r="F880" s="2">
        <v>42319.835532407407</v>
      </c>
      <c r="G880" t="s">
        <v>23</v>
      </c>
      <c r="H880" t="s">
        <v>216</v>
      </c>
      <c r="I880" s="6">
        <v>44417.279999999999</v>
      </c>
    </row>
    <row r="881" spans="5:9" x14ac:dyDescent="0.25">
      <c r="E881">
        <v>10874</v>
      </c>
      <c r="F881" s="2">
        <v>42228.816365740742</v>
      </c>
      <c r="G881" t="s">
        <v>11</v>
      </c>
      <c r="H881" t="s">
        <v>193</v>
      </c>
      <c r="I881" s="6">
        <v>78516.39</v>
      </c>
    </row>
    <row r="882" spans="5:9" x14ac:dyDescent="0.25">
      <c r="E882">
        <v>10875</v>
      </c>
      <c r="F882" s="2">
        <v>42014.298703703702</v>
      </c>
      <c r="G882" t="s">
        <v>29</v>
      </c>
      <c r="H882" t="s">
        <v>157</v>
      </c>
      <c r="I882" s="6">
        <v>11375.94</v>
      </c>
    </row>
    <row r="883" spans="5:9" x14ac:dyDescent="0.25">
      <c r="E883">
        <v>10876</v>
      </c>
      <c r="F883" s="2">
        <v>42081.444513888891</v>
      </c>
      <c r="G883" t="s">
        <v>13</v>
      </c>
      <c r="H883" t="s">
        <v>214</v>
      </c>
      <c r="I883" s="6">
        <v>70872.460000000006</v>
      </c>
    </row>
    <row r="884" spans="5:9" x14ac:dyDescent="0.25">
      <c r="E884">
        <v>10877</v>
      </c>
      <c r="F884" s="2">
        <v>42208.917083333334</v>
      </c>
      <c r="G884" t="s">
        <v>35</v>
      </c>
      <c r="H884" t="s">
        <v>18</v>
      </c>
      <c r="I884" s="6">
        <v>46706.13</v>
      </c>
    </row>
    <row r="885" spans="5:9" x14ac:dyDescent="0.25">
      <c r="E885">
        <v>10878</v>
      </c>
      <c r="F885" s="2">
        <v>42115.323055555556</v>
      </c>
      <c r="G885" t="s">
        <v>13</v>
      </c>
      <c r="H885" t="s">
        <v>279</v>
      </c>
      <c r="I885" s="6">
        <v>62417.23</v>
      </c>
    </row>
    <row r="886" spans="5:9" x14ac:dyDescent="0.25">
      <c r="E886">
        <v>10879</v>
      </c>
      <c r="F886" s="2">
        <v>42284.23778935185</v>
      </c>
      <c r="G886" t="s">
        <v>15</v>
      </c>
      <c r="H886" t="s">
        <v>228</v>
      </c>
      <c r="I886" s="6">
        <v>78314.36</v>
      </c>
    </row>
    <row r="887" spans="5:9" x14ac:dyDescent="0.25">
      <c r="E887">
        <v>10880</v>
      </c>
      <c r="F887" s="2">
        <v>42026.418090277781</v>
      </c>
      <c r="G887" t="s">
        <v>29</v>
      </c>
      <c r="H887" t="s">
        <v>200</v>
      </c>
      <c r="I887" s="6">
        <v>45412.76</v>
      </c>
    </row>
    <row r="888" spans="5:9" x14ac:dyDescent="0.25">
      <c r="E888">
        <v>10881</v>
      </c>
      <c r="F888" s="2">
        <v>42224.689108796294</v>
      </c>
      <c r="G888" t="s">
        <v>40</v>
      </c>
      <c r="H888" t="s">
        <v>197</v>
      </c>
      <c r="I888" s="6">
        <v>16807.490000000002</v>
      </c>
    </row>
    <row r="889" spans="5:9" x14ac:dyDescent="0.25">
      <c r="E889">
        <v>10882</v>
      </c>
      <c r="F889" s="2">
        <v>42010.285810185182</v>
      </c>
      <c r="G889" t="s">
        <v>35</v>
      </c>
      <c r="H889" t="s">
        <v>31</v>
      </c>
      <c r="I889" s="6">
        <v>86254.68</v>
      </c>
    </row>
    <row r="890" spans="5:9" x14ac:dyDescent="0.25">
      <c r="E890">
        <v>10883</v>
      </c>
      <c r="F890" s="2">
        <v>42247.249652777777</v>
      </c>
      <c r="G890" t="s">
        <v>40</v>
      </c>
      <c r="H890" t="s">
        <v>99</v>
      </c>
      <c r="I890" s="6">
        <v>85105.73</v>
      </c>
    </row>
    <row r="891" spans="5:9" x14ac:dyDescent="0.25">
      <c r="E891">
        <v>10884</v>
      </c>
      <c r="F891" s="2">
        <v>42300.786446759259</v>
      </c>
      <c r="G891" t="s">
        <v>23</v>
      </c>
      <c r="H891" t="s">
        <v>181</v>
      </c>
      <c r="I891" s="6">
        <v>31428.66</v>
      </c>
    </row>
    <row r="892" spans="5:9" x14ac:dyDescent="0.25">
      <c r="E892">
        <v>10885</v>
      </c>
      <c r="F892" s="2">
        <v>42336.121504629627</v>
      </c>
      <c r="G892" t="s">
        <v>15</v>
      </c>
      <c r="H892" t="s">
        <v>113</v>
      </c>
      <c r="I892" s="6">
        <v>42072.38</v>
      </c>
    </row>
    <row r="893" spans="5:9" x14ac:dyDescent="0.25">
      <c r="E893">
        <v>10886</v>
      </c>
      <c r="F893" s="2">
        <v>42175.040960648148</v>
      </c>
      <c r="G893" t="s">
        <v>17</v>
      </c>
      <c r="H893" t="s">
        <v>253</v>
      </c>
      <c r="I893" s="6">
        <v>56161.74</v>
      </c>
    </row>
    <row r="894" spans="5:9" x14ac:dyDescent="0.25">
      <c r="E894">
        <v>10887</v>
      </c>
      <c r="F894" s="2">
        <v>42222.952453703707</v>
      </c>
      <c r="G894" t="s">
        <v>66</v>
      </c>
      <c r="H894" t="s">
        <v>364</v>
      </c>
      <c r="I894" s="6">
        <v>15815.16</v>
      </c>
    </row>
    <row r="895" spans="5:9" x14ac:dyDescent="0.25">
      <c r="E895">
        <v>10888</v>
      </c>
      <c r="F895" s="2">
        <v>42322.968958333331</v>
      </c>
      <c r="G895" t="s">
        <v>52</v>
      </c>
      <c r="H895" t="s">
        <v>222</v>
      </c>
      <c r="I895" s="6">
        <v>50694.22</v>
      </c>
    </row>
    <row r="896" spans="5:9" x14ac:dyDescent="0.25">
      <c r="E896">
        <v>10889</v>
      </c>
      <c r="F896" s="2">
        <v>42048.295115740744</v>
      </c>
      <c r="G896" t="s">
        <v>7</v>
      </c>
      <c r="H896" t="s">
        <v>206</v>
      </c>
      <c r="I896" s="6">
        <v>38288.949999999997</v>
      </c>
    </row>
    <row r="897" spans="5:9" x14ac:dyDescent="0.25">
      <c r="E897">
        <v>10890</v>
      </c>
      <c r="F897" s="2">
        <v>42006.052268518521</v>
      </c>
      <c r="G897" t="s">
        <v>35</v>
      </c>
      <c r="H897" t="s">
        <v>229</v>
      </c>
      <c r="I897" s="6">
        <v>87767.42</v>
      </c>
    </row>
    <row r="898" spans="5:9" x14ac:dyDescent="0.25">
      <c r="E898">
        <v>10891</v>
      </c>
      <c r="F898" s="2">
        <v>42161.587881944448</v>
      </c>
      <c r="G898" t="s">
        <v>13</v>
      </c>
      <c r="H898" t="s">
        <v>239</v>
      </c>
      <c r="I898" s="6">
        <v>74328.81</v>
      </c>
    </row>
    <row r="899" spans="5:9" x14ac:dyDescent="0.25">
      <c r="E899">
        <v>10892</v>
      </c>
      <c r="F899" s="2">
        <v>42327.522013888891</v>
      </c>
      <c r="G899" t="s">
        <v>20</v>
      </c>
      <c r="H899" t="s">
        <v>37</v>
      </c>
      <c r="I899" s="6">
        <v>40119.56</v>
      </c>
    </row>
    <row r="900" spans="5:9" x14ac:dyDescent="0.25">
      <c r="E900">
        <v>10893</v>
      </c>
      <c r="F900" s="2">
        <v>42302.019490740742</v>
      </c>
      <c r="G900" t="s">
        <v>9</v>
      </c>
      <c r="H900" t="s">
        <v>194</v>
      </c>
      <c r="I900" s="6">
        <v>87566.77</v>
      </c>
    </row>
    <row r="901" spans="5:9" x14ac:dyDescent="0.25">
      <c r="E901">
        <v>10894</v>
      </c>
      <c r="F901" s="2">
        <v>42117.391805555555</v>
      </c>
      <c r="G901" t="s">
        <v>11</v>
      </c>
      <c r="H901" t="s">
        <v>36</v>
      </c>
      <c r="I901" s="6">
        <v>12076.88</v>
      </c>
    </row>
    <row r="902" spans="5:9" x14ac:dyDescent="0.25">
      <c r="E902">
        <v>10895</v>
      </c>
      <c r="F902" s="2">
        <v>42114.103530092594</v>
      </c>
      <c r="G902" t="s">
        <v>40</v>
      </c>
      <c r="H902" t="s">
        <v>121</v>
      </c>
      <c r="I902" s="6">
        <v>9713.09</v>
      </c>
    </row>
    <row r="903" spans="5:9" x14ac:dyDescent="0.25">
      <c r="E903">
        <v>10896</v>
      </c>
      <c r="F903" s="2">
        <v>42111.5940162037</v>
      </c>
      <c r="G903" t="s">
        <v>20</v>
      </c>
      <c r="H903" t="s">
        <v>365</v>
      </c>
      <c r="I903" s="6">
        <v>1314.79</v>
      </c>
    </row>
    <row r="904" spans="5:9" x14ac:dyDescent="0.25">
      <c r="E904">
        <v>10897</v>
      </c>
      <c r="F904" s="2">
        <v>42207.512013888889</v>
      </c>
      <c r="G904" t="s">
        <v>61</v>
      </c>
      <c r="H904" t="s">
        <v>153</v>
      </c>
      <c r="I904" s="6">
        <v>60449.71</v>
      </c>
    </row>
    <row r="905" spans="5:9" x14ac:dyDescent="0.25">
      <c r="E905">
        <v>10898</v>
      </c>
      <c r="F905" s="2">
        <v>42020.428263888891</v>
      </c>
      <c r="G905" t="s">
        <v>52</v>
      </c>
      <c r="H905" t="s">
        <v>363</v>
      </c>
      <c r="I905" s="6">
        <v>46465.56</v>
      </c>
    </row>
    <row r="906" spans="5:9" x14ac:dyDescent="0.25">
      <c r="E906">
        <v>10899</v>
      </c>
      <c r="F906" s="2">
        <v>42085.120358796295</v>
      </c>
      <c r="G906" t="s">
        <v>38</v>
      </c>
      <c r="H906" t="s">
        <v>182</v>
      </c>
      <c r="I906" s="6">
        <v>20367.669999999998</v>
      </c>
    </row>
    <row r="907" spans="5:9" x14ac:dyDescent="0.25">
      <c r="E907">
        <v>10900</v>
      </c>
      <c r="F907" s="2">
        <v>42272.801365740743</v>
      </c>
      <c r="G907" t="s">
        <v>5</v>
      </c>
      <c r="H907" t="s">
        <v>68</v>
      </c>
      <c r="I907" s="6">
        <v>49439.99</v>
      </c>
    </row>
    <row r="908" spans="5:9" x14ac:dyDescent="0.25">
      <c r="E908">
        <v>10901</v>
      </c>
      <c r="F908" s="2">
        <v>42051.22216435185</v>
      </c>
      <c r="G908" t="s">
        <v>40</v>
      </c>
      <c r="H908" t="s">
        <v>202</v>
      </c>
      <c r="I908" s="6">
        <v>29440.400000000001</v>
      </c>
    </row>
    <row r="909" spans="5:9" x14ac:dyDescent="0.25">
      <c r="E909">
        <v>10902</v>
      </c>
      <c r="F909" s="2">
        <v>42090.809386574074</v>
      </c>
      <c r="G909" t="s">
        <v>61</v>
      </c>
      <c r="H909" t="s">
        <v>158</v>
      </c>
      <c r="I909" s="6">
        <v>90733.9</v>
      </c>
    </row>
    <row r="910" spans="5:9" x14ac:dyDescent="0.25">
      <c r="E910">
        <v>10903</v>
      </c>
      <c r="F910" s="2">
        <v>42122.078043981484</v>
      </c>
      <c r="G910" t="s">
        <v>29</v>
      </c>
      <c r="H910" t="s">
        <v>91</v>
      </c>
      <c r="I910" s="6">
        <v>13103.28</v>
      </c>
    </row>
    <row r="911" spans="5:9" x14ac:dyDescent="0.25">
      <c r="E911">
        <v>10904</v>
      </c>
      <c r="F911" s="2">
        <v>42126.303784722222</v>
      </c>
      <c r="G911" t="s">
        <v>38</v>
      </c>
      <c r="H911" t="s">
        <v>286</v>
      </c>
      <c r="I911" s="6">
        <v>62744.19</v>
      </c>
    </row>
    <row r="912" spans="5:9" x14ac:dyDescent="0.25">
      <c r="E912">
        <v>10905</v>
      </c>
      <c r="F912" s="2">
        <v>42328.969074074077</v>
      </c>
      <c r="G912" t="s">
        <v>15</v>
      </c>
      <c r="H912" t="s">
        <v>294</v>
      </c>
      <c r="I912" s="6">
        <v>18241.02</v>
      </c>
    </row>
    <row r="913" spans="5:9" x14ac:dyDescent="0.25">
      <c r="E913">
        <v>10906</v>
      </c>
      <c r="F913" s="2">
        <v>42259.747245370374</v>
      </c>
      <c r="G913" t="s">
        <v>40</v>
      </c>
      <c r="H913" t="s">
        <v>352</v>
      </c>
      <c r="I913" s="6">
        <v>56390.49</v>
      </c>
    </row>
    <row r="914" spans="5:9" x14ac:dyDescent="0.25">
      <c r="E914">
        <v>10907</v>
      </c>
      <c r="F914" s="2">
        <v>42201.66510416667</v>
      </c>
      <c r="G914" t="s">
        <v>17</v>
      </c>
      <c r="H914" t="s">
        <v>290</v>
      </c>
      <c r="I914" s="6">
        <v>31057.89</v>
      </c>
    </row>
    <row r="915" spans="5:9" x14ac:dyDescent="0.25">
      <c r="E915">
        <v>10908</v>
      </c>
      <c r="F915" s="2">
        <v>42058.736631944441</v>
      </c>
      <c r="G915" t="s">
        <v>52</v>
      </c>
      <c r="H915" t="s">
        <v>254</v>
      </c>
      <c r="I915" s="6">
        <v>43627.65</v>
      </c>
    </row>
    <row r="916" spans="5:9" x14ac:dyDescent="0.25">
      <c r="E916">
        <v>10909</v>
      </c>
      <c r="F916" s="2">
        <v>42045.771874999999</v>
      </c>
      <c r="G916" t="s">
        <v>5</v>
      </c>
      <c r="H916" t="s">
        <v>69</v>
      </c>
      <c r="I916" s="6">
        <v>66940.67</v>
      </c>
    </row>
    <row r="917" spans="5:9" x14ac:dyDescent="0.25">
      <c r="E917">
        <v>10910</v>
      </c>
      <c r="F917" s="2">
        <v>42027.001481481479</v>
      </c>
      <c r="G917" t="s">
        <v>20</v>
      </c>
      <c r="H917" t="s">
        <v>124</v>
      </c>
      <c r="I917" s="6">
        <v>70653.919999999998</v>
      </c>
    </row>
    <row r="918" spans="5:9" x14ac:dyDescent="0.25">
      <c r="E918">
        <v>10911</v>
      </c>
      <c r="F918" s="2">
        <v>42314.607951388891</v>
      </c>
      <c r="G918" t="s">
        <v>23</v>
      </c>
      <c r="H918" t="s">
        <v>215</v>
      </c>
      <c r="I918" s="6">
        <v>19046.12</v>
      </c>
    </row>
    <row r="919" spans="5:9" x14ac:dyDescent="0.25">
      <c r="E919">
        <v>10912</v>
      </c>
      <c r="F919" s="2">
        <v>42248.667708333334</v>
      </c>
      <c r="G919" t="s">
        <v>13</v>
      </c>
      <c r="H919" t="s">
        <v>33</v>
      </c>
      <c r="I919" s="6">
        <v>48333.82</v>
      </c>
    </row>
    <row r="920" spans="5:9" x14ac:dyDescent="0.25">
      <c r="E920">
        <v>10913</v>
      </c>
      <c r="F920" s="2">
        <v>42275.489560185182</v>
      </c>
      <c r="G920" t="s">
        <v>9</v>
      </c>
      <c r="H920" t="s">
        <v>290</v>
      </c>
      <c r="I920" s="6">
        <v>98264.16</v>
      </c>
    </row>
    <row r="921" spans="5:9" x14ac:dyDescent="0.25">
      <c r="E921">
        <v>10914</v>
      </c>
      <c r="F921" s="2">
        <v>42344.972870370373</v>
      </c>
      <c r="G921" t="s">
        <v>26</v>
      </c>
      <c r="H921" t="s">
        <v>362</v>
      </c>
      <c r="I921" s="6">
        <v>91741.46</v>
      </c>
    </row>
    <row r="922" spans="5:9" x14ac:dyDescent="0.25">
      <c r="E922">
        <v>10915</v>
      </c>
      <c r="F922" s="2">
        <v>42085.05678240741</v>
      </c>
      <c r="G922" t="s">
        <v>40</v>
      </c>
      <c r="H922" t="s">
        <v>188</v>
      </c>
      <c r="I922" s="6">
        <v>74190.67</v>
      </c>
    </row>
    <row r="923" spans="5:9" x14ac:dyDescent="0.25">
      <c r="E923">
        <v>10916</v>
      </c>
      <c r="F923" s="2">
        <v>42318.750057870369</v>
      </c>
      <c r="G923" t="s">
        <v>26</v>
      </c>
      <c r="H923" t="s">
        <v>10</v>
      </c>
      <c r="I923" s="6">
        <v>4982.1099999999997</v>
      </c>
    </row>
    <row r="924" spans="5:9" x14ac:dyDescent="0.25">
      <c r="E924">
        <v>10917</v>
      </c>
      <c r="F924" s="2">
        <v>42059.25136574074</v>
      </c>
      <c r="G924" t="s">
        <v>52</v>
      </c>
      <c r="H924" t="s">
        <v>357</v>
      </c>
      <c r="I924" s="6">
        <v>85898.42</v>
      </c>
    </row>
    <row r="925" spans="5:9" x14ac:dyDescent="0.25">
      <c r="E925">
        <v>10918</v>
      </c>
      <c r="F925" s="2">
        <v>42228.075416666667</v>
      </c>
      <c r="G925" t="s">
        <v>35</v>
      </c>
      <c r="H925" t="s">
        <v>25</v>
      </c>
      <c r="I925" s="6">
        <v>88059.39</v>
      </c>
    </row>
    <row r="926" spans="5:9" x14ac:dyDescent="0.25">
      <c r="E926">
        <v>10919</v>
      </c>
      <c r="F926" s="2">
        <v>42059.733553240738</v>
      </c>
      <c r="G926" t="s">
        <v>35</v>
      </c>
      <c r="H926" t="s">
        <v>366</v>
      </c>
      <c r="I926" s="6">
        <v>68567.69</v>
      </c>
    </row>
    <row r="927" spans="5:9" x14ac:dyDescent="0.25">
      <c r="E927">
        <v>10920</v>
      </c>
      <c r="F927" s="2">
        <v>42122.726863425924</v>
      </c>
      <c r="G927" t="s">
        <v>38</v>
      </c>
      <c r="H927" t="s">
        <v>367</v>
      </c>
      <c r="I927" s="6">
        <v>57405.63</v>
      </c>
    </row>
    <row r="928" spans="5:9" x14ac:dyDescent="0.25">
      <c r="E928">
        <v>10921</v>
      </c>
      <c r="F928" s="2">
        <v>42172.931504629632</v>
      </c>
      <c r="G928" t="s">
        <v>38</v>
      </c>
      <c r="H928" t="s">
        <v>62</v>
      </c>
      <c r="I928" s="6">
        <v>91025.21</v>
      </c>
    </row>
    <row r="929" spans="5:9" x14ac:dyDescent="0.25">
      <c r="E929">
        <v>10922</v>
      </c>
      <c r="F929" s="2">
        <v>42354.491006944445</v>
      </c>
      <c r="G929" t="s">
        <v>23</v>
      </c>
      <c r="H929" t="s">
        <v>351</v>
      </c>
      <c r="I929" s="6">
        <v>97980.58</v>
      </c>
    </row>
    <row r="930" spans="5:9" x14ac:dyDescent="0.25">
      <c r="E930">
        <v>10923</v>
      </c>
      <c r="F930" s="2">
        <v>42202.122777777775</v>
      </c>
      <c r="G930" t="s">
        <v>5</v>
      </c>
      <c r="H930" t="s">
        <v>57</v>
      </c>
      <c r="I930" s="6">
        <v>34020.379999999997</v>
      </c>
    </row>
    <row r="931" spans="5:9" x14ac:dyDescent="0.25">
      <c r="E931">
        <v>10924</v>
      </c>
      <c r="F931" s="2">
        <v>42105.721898148149</v>
      </c>
      <c r="G931" t="s">
        <v>35</v>
      </c>
      <c r="H931" t="s">
        <v>339</v>
      </c>
      <c r="I931" s="6">
        <v>77250.259999999995</v>
      </c>
    </row>
    <row r="932" spans="5:9" x14ac:dyDescent="0.25">
      <c r="E932">
        <v>10925</v>
      </c>
      <c r="F932" s="2">
        <v>42127.819687499999</v>
      </c>
      <c r="G932" t="s">
        <v>17</v>
      </c>
      <c r="H932" t="s">
        <v>172</v>
      </c>
      <c r="I932" s="6">
        <v>41094.79</v>
      </c>
    </row>
    <row r="933" spans="5:9" x14ac:dyDescent="0.25">
      <c r="E933">
        <v>10926</v>
      </c>
      <c r="F933" s="2">
        <v>42217.7112037037</v>
      </c>
      <c r="G933" t="s">
        <v>17</v>
      </c>
      <c r="H933" t="s">
        <v>6</v>
      </c>
      <c r="I933" s="6">
        <v>5555.35</v>
      </c>
    </row>
    <row r="934" spans="5:9" x14ac:dyDescent="0.25">
      <c r="E934">
        <v>10927</v>
      </c>
      <c r="F934" s="2">
        <v>42122.878865740742</v>
      </c>
      <c r="G934" t="s">
        <v>23</v>
      </c>
      <c r="H934" t="s">
        <v>215</v>
      </c>
      <c r="I934" s="6">
        <v>59135.21</v>
      </c>
    </row>
    <row r="935" spans="5:9" x14ac:dyDescent="0.25">
      <c r="E935">
        <v>10928</v>
      </c>
      <c r="F935" s="2">
        <v>42347.179583333331</v>
      </c>
      <c r="G935" t="s">
        <v>5</v>
      </c>
      <c r="H935" t="s">
        <v>339</v>
      </c>
      <c r="I935" s="6">
        <v>31066.95</v>
      </c>
    </row>
    <row r="936" spans="5:9" x14ac:dyDescent="0.25">
      <c r="E936">
        <v>10929</v>
      </c>
      <c r="F936" s="2">
        <v>42131.164004629631</v>
      </c>
      <c r="G936" t="s">
        <v>38</v>
      </c>
      <c r="H936" t="s">
        <v>261</v>
      </c>
      <c r="I936" s="6">
        <v>70436.11</v>
      </c>
    </row>
    <row r="937" spans="5:9" x14ac:dyDescent="0.25">
      <c r="E937">
        <v>10930</v>
      </c>
      <c r="F937" s="2">
        <v>42305.771423611113</v>
      </c>
      <c r="G937" t="s">
        <v>35</v>
      </c>
      <c r="H937" t="s">
        <v>251</v>
      </c>
      <c r="I937" s="6">
        <v>39520.699999999997</v>
      </c>
    </row>
    <row r="938" spans="5:9" x14ac:dyDescent="0.25">
      <c r="E938">
        <v>10931</v>
      </c>
      <c r="F938" s="2">
        <v>42141.36446759259</v>
      </c>
      <c r="G938" t="s">
        <v>45</v>
      </c>
      <c r="H938" t="s">
        <v>319</v>
      </c>
      <c r="I938" s="6">
        <v>53014.13</v>
      </c>
    </row>
    <row r="939" spans="5:9" x14ac:dyDescent="0.25">
      <c r="E939">
        <v>10932</v>
      </c>
      <c r="F939" s="2">
        <v>42338.081400462965</v>
      </c>
      <c r="G939" t="s">
        <v>26</v>
      </c>
      <c r="H939" t="s">
        <v>33</v>
      </c>
      <c r="I939" s="6">
        <v>96782.83</v>
      </c>
    </row>
    <row r="940" spans="5:9" x14ac:dyDescent="0.25">
      <c r="E940">
        <v>10933</v>
      </c>
      <c r="F940" s="2">
        <v>42043.549120370371</v>
      </c>
      <c r="G940" t="s">
        <v>66</v>
      </c>
      <c r="H940" t="s">
        <v>230</v>
      </c>
      <c r="I940" s="6">
        <v>95905.29</v>
      </c>
    </row>
    <row r="941" spans="5:9" x14ac:dyDescent="0.25">
      <c r="E941">
        <v>10934</v>
      </c>
      <c r="F941" s="2">
        <v>42064.659525462965</v>
      </c>
      <c r="G941" t="s">
        <v>66</v>
      </c>
      <c r="H941" t="s">
        <v>194</v>
      </c>
      <c r="I941" s="6">
        <v>51343.64</v>
      </c>
    </row>
    <row r="942" spans="5:9" x14ac:dyDescent="0.25">
      <c r="E942">
        <v>10935</v>
      </c>
      <c r="F942" s="2">
        <v>42328.741527777776</v>
      </c>
      <c r="G942" t="s">
        <v>29</v>
      </c>
      <c r="H942" t="s">
        <v>368</v>
      </c>
      <c r="I942" s="6">
        <v>40606.550000000003</v>
      </c>
    </row>
    <row r="943" spans="5:9" x14ac:dyDescent="0.25">
      <c r="E943">
        <v>10936</v>
      </c>
      <c r="F943" s="2">
        <v>42261.098877314813</v>
      </c>
      <c r="G943" t="s">
        <v>5</v>
      </c>
      <c r="H943" t="s">
        <v>329</v>
      </c>
      <c r="I943" s="6">
        <v>73383.149999999994</v>
      </c>
    </row>
    <row r="944" spans="5:9" x14ac:dyDescent="0.25">
      <c r="E944">
        <v>10937</v>
      </c>
      <c r="F944" s="2">
        <v>42268.786238425928</v>
      </c>
      <c r="G944" t="s">
        <v>7</v>
      </c>
      <c r="H944" t="s">
        <v>304</v>
      </c>
      <c r="I944" s="6">
        <v>68636.820000000007</v>
      </c>
    </row>
    <row r="945" spans="5:9" x14ac:dyDescent="0.25">
      <c r="E945">
        <v>10938</v>
      </c>
      <c r="F945" s="2">
        <v>42149.739305555559</v>
      </c>
      <c r="G945" t="s">
        <v>15</v>
      </c>
      <c r="H945" t="s">
        <v>116</v>
      </c>
      <c r="I945" s="6">
        <v>15858.24</v>
      </c>
    </row>
    <row r="946" spans="5:9" x14ac:dyDescent="0.25">
      <c r="E946">
        <v>10939</v>
      </c>
      <c r="F946" s="2">
        <v>42311.8984837963</v>
      </c>
      <c r="G946" t="s">
        <v>7</v>
      </c>
      <c r="H946" t="s">
        <v>227</v>
      </c>
      <c r="I946" s="6">
        <v>49739.06</v>
      </c>
    </row>
    <row r="947" spans="5:9" x14ac:dyDescent="0.25">
      <c r="E947">
        <v>10940</v>
      </c>
      <c r="F947" s="2">
        <v>42347.277604166666</v>
      </c>
      <c r="G947" t="s">
        <v>5</v>
      </c>
      <c r="H947" t="s">
        <v>350</v>
      </c>
      <c r="I947" s="6">
        <v>23509.45</v>
      </c>
    </row>
    <row r="948" spans="5:9" x14ac:dyDescent="0.25">
      <c r="E948">
        <v>10941</v>
      </c>
      <c r="F948" s="2">
        <v>42121.986655092594</v>
      </c>
      <c r="G948" t="s">
        <v>61</v>
      </c>
      <c r="H948" t="s">
        <v>53</v>
      </c>
      <c r="I948" s="6">
        <v>50459.31</v>
      </c>
    </row>
    <row r="949" spans="5:9" x14ac:dyDescent="0.25">
      <c r="E949">
        <v>10942</v>
      </c>
      <c r="F949" s="2">
        <v>42308.718043981484</v>
      </c>
      <c r="G949" t="s">
        <v>5</v>
      </c>
      <c r="H949" t="s">
        <v>179</v>
      </c>
      <c r="I949" s="6">
        <v>34058.89</v>
      </c>
    </row>
    <row r="950" spans="5:9" x14ac:dyDescent="0.25">
      <c r="E950">
        <v>10943</v>
      </c>
      <c r="F950" s="2">
        <v>42112.108495370368</v>
      </c>
      <c r="G950" t="s">
        <v>20</v>
      </c>
      <c r="H950" t="s">
        <v>311</v>
      </c>
      <c r="I950" s="6">
        <v>17069.47</v>
      </c>
    </row>
    <row r="951" spans="5:9" x14ac:dyDescent="0.25">
      <c r="E951">
        <v>10944</v>
      </c>
      <c r="F951" s="2">
        <v>42037.924907407411</v>
      </c>
      <c r="G951" t="s">
        <v>61</v>
      </c>
      <c r="H951" t="s">
        <v>186</v>
      </c>
      <c r="I951" s="6">
        <v>65215.63</v>
      </c>
    </row>
    <row r="952" spans="5:9" x14ac:dyDescent="0.25">
      <c r="E952">
        <v>10945</v>
      </c>
      <c r="F952" s="2">
        <v>42166.468344907407</v>
      </c>
      <c r="G952" t="s">
        <v>29</v>
      </c>
      <c r="H952" t="s">
        <v>16</v>
      </c>
      <c r="I952" s="6">
        <v>49609.73</v>
      </c>
    </row>
    <row r="953" spans="5:9" x14ac:dyDescent="0.25">
      <c r="E953">
        <v>10946</v>
      </c>
      <c r="F953" s="2">
        <v>42101.899270833332</v>
      </c>
      <c r="G953" t="s">
        <v>66</v>
      </c>
      <c r="H953" t="s">
        <v>44</v>
      </c>
      <c r="I953" s="6">
        <v>31258.44</v>
      </c>
    </row>
    <row r="954" spans="5:9" x14ac:dyDescent="0.25">
      <c r="E954">
        <v>10947</v>
      </c>
      <c r="F954" s="2">
        <v>42249.693472222221</v>
      </c>
      <c r="G954" t="s">
        <v>9</v>
      </c>
      <c r="H954" t="s">
        <v>39</v>
      </c>
      <c r="I954" s="6">
        <v>87902.53</v>
      </c>
    </row>
    <row r="955" spans="5:9" x14ac:dyDescent="0.25">
      <c r="E955">
        <v>10948</v>
      </c>
      <c r="F955" s="2">
        <v>42319.092824074076</v>
      </c>
      <c r="G955" t="s">
        <v>45</v>
      </c>
      <c r="H955" t="s">
        <v>258</v>
      </c>
      <c r="I955" s="6">
        <v>6761.42</v>
      </c>
    </row>
    <row r="956" spans="5:9" x14ac:dyDescent="0.25">
      <c r="E956">
        <v>10949</v>
      </c>
      <c r="F956" s="2">
        <v>42048.830787037034</v>
      </c>
      <c r="G956" t="s">
        <v>29</v>
      </c>
      <c r="H956" t="s">
        <v>16</v>
      </c>
      <c r="I956" s="6">
        <v>61592.06</v>
      </c>
    </row>
    <row r="957" spans="5:9" x14ac:dyDescent="0.25">
      <c r="E957">
        <v>10950</v>
      </c>
      <c r="F957" s="2">
        <v>42357.91070601852</v>
      </c>
      <c r="G957" t="s">
        <v>7</v>
      </c>
      <c r="H957" t="s">
        <v>322</v>
      </c>
      <c r="I957" s="6">
        <v>75140.2</v>
      </c>
    </row>
    <row r="958" spans="5:9" x14ac:dyDescent="0.25">
      <c r="E958">
        <v>10951</v>
      </c>
      <c r="F958" s="2">
        <v>42078.964513888888</v>
      </c>
      <c r="G958" t="s">
        <v>17</v>
      </c>
      <c r="H958" t="s">
        <v>369</v>
      </c>
      <c r="I958" s="6">
        <v>72566.77</v>
      </c>
    </row>
    <row r="959" spans="5:9" x14ac:dyDescent="0.25">
      <c r="E959">
        <v>10952</v>
      </c>
      <c r="F959" s="2">
        <v>42203.317615740743</v>
      </c>
      <c r="G959" t="s">
        <v>29</v>
      </c>
      <c r="H959" t="s">
        <v>187</v>
      </c>
      <c r="I959" s="6">
        <v>6415.8</v>
      </c>
    </row>
    <row r="960" spans="5:9" x14ac:dyDescent="0.25">
      <c r="E960">
        <v>10953</v>
      </c>
      <c r="F960" s="2">
        <v>42275.128275462965</v>
      </c>
      <c r="G960" t="s">
        <v>38</v>
      </c>
      <c r="H960" t="s">
        <v>211</v>
      </c>
      <c r="I960" s="6">
        <v>30871.439999999999</v>
      </c>
    </row>
    <row r="961" spans="5:9" x14ac:dyDescent="0.25">
      <c r="E961">
        <v>10954</v>
      </c>
      <c r="F961" s="2">
        <v>42032.422685185185</v>
      </c>
      <c r="G961" t="s">
        <v>38</v>
      </c>
      <c r="H961" t="s">
        <v>370</v>
      </c>
      <c r="I961" s="6">
        <v>37246.980000000003</v>
      </c>
    </row>
    <row r="962" spans="5:9" x14ac:dyDescent="0.25">
      <c r="E962">
        <v>10955</v>
      </c>
      <c r="F962" s="2">
        <v>42123.237615740742</v>
      </c>
      <c r="G962" t="s">
        <v>7</v>
      </c>
      <c r="H962" t="s">
        <v>206</v>
      </c>
      <c r="I962" s="6">
        <v>38586.03</v>
      </c>
    </row>
    <row r="963" spans="5:9" x14ac:dyDescent="0.25">
      <c r="E963">
        <v>10956</v>
      </c>
      <c r="F963" s="2">
        <v>42314.091168981482</v>
      </c>
      <c r="G963" t="s">
        <v>40</v>
      </c>
      <c r="H963" t="s">
        <v>76</v>
      </c>
      <c r="I963" s="6">
        <v>46341.35</v>
      </c>
    </row>
    <row r="964" spans="5:9" x14ac:dyDescent="0.25">
      <c r="E964">
        <v>10957</v>
      </c>
      <c r="F964" s="2">
        <v>42067.660277777781</v>
      </c>
      <c r="G964" t="s">
        <v>9</v>
      </c>
      <c r="H964" t="s">
        <v>218</v>
      </c>
      <c r="I964" s="6">
        <v>80598.05</v>
      </c>
    </row>
    <row r="965" spans="5:9" x14ac:dyDescent="0.25">
      <c r="E965">
        <v>10958</v>
      </c>
      <c r="F965" s="2">
        <v>42239.080821759257</v>
      </c>
      <c r="G965" t="s">
        <v>5</v>
      </c>
      <c r="H965" t="s">
        <v>83</v>
      </c>
      <c r="I965" s="6">
        <v>77387.429999999993</v>
      </c>
    </row>
    <row r="966" spans="5:9" x14ac:dyDescent="0.25">
      <c r="E966">
        <v>10959</v>
      </c>
      <c r="F966" s="2">
        <v>42038.763182870367</v>
      </c>
      <c r="G966" t="s">
        <v>7</v>
      </c>
      <c r="H966" t="s">
        <v>132</v>
      </c>
      <c r="I966" s="6">
        <v>39284.839999999997</v>
      </c>
    </row>
    <row r="967" spans="5:9" x14ac:dyDescent="0.25">
      <c r="E967">
        <v>10960</v>
      </c>
      <c r="F967" s="2">
        <v>42177.200219907405</v>
      </c>
      <c r="G967" t="s">
        <v>45</v>
      </c>
      <c r="H967" t="s">
        <v>44</v>
      </c>
      <c r="I967" s="6">
        <v>51124.88</v>
      </c>
    </row>
    <row r="968" spans="5:9" x14ac:dyDescent="0.25">
      <c r="E968">
        <v>10961</v>
      </c>
      <c r="F968" s="2">
        <v>42108.457314814812</v>
      </c>
      <c r="G968" t="s">
        <v>7</v>
      </c>
      <c r="H968" t="s">
        <v>84</v>
      </c>
      <c r="I968" s="6">
        <v>87985.91</v>
      </c>
    </row>
    <row r="969" spans="5:9" x14ac:dyDescent="0.25">
      <c r="E969">
        <v>10962</v>
      </c>
      <c r="F969" s="2">
        <v>42191.324456018519</v>
      </c>
      <c r="G969" t="s">
        <v>61</v>
      </c>
      <c r="H969" t="s">
        <v>345</v>
      </c>
      <c r="I969" s="6">
        <v>76893.820000000007</v>
      </c>
    </row>
    <row r="970" spans="5:9" x14ac:dyDescent="0.25">
      <c r="E970">
        <v>10963</v>
      </c>
      <c r="F970" s="2">
        <v>42077.869722222225</v>
      </c>
      <c r="G970" t="s">
        <v>11</v>
      </c>
      <c r="H970" t="s">
        <v>101</v>
      </c>
      <c r="I970" s="6">
        <v>71634.31</v>
      </c>
    </row>
    <row r="971" spans="5:9" x14ac:dyDescent="0.25">
      <c r="E971">
        <v>10964</v>
      </c>
      <c r="F971" s="2">
        <v>42351.827962962961</v>
      </c>
      <c r="G971" t="s">
        <v>40</v>
      </c>
      <c r="H971" t="s">
        <v>271</v>
      </c>
      <c r="I971" s="6">
        <v>30577.71</v>
      </c>
    </row>
    <row r="972" spans="5:9" x14ac:dyDescent="0.25">
      <c r="E972">
        <v>10965</v>
      </c>
      <c r="F972" s="2">
        <v>42124.542025462964</v>
      </c>
      <c r="G972" t="s">
        <v>35</v>
      </c>
      <c r="H972" t="s">
        <v>301</v>
      </c>
      <c r="I972" s="6">
        <v>84453.26</v>
      </c>
    </row>
    <row r="973" spans="5:9" x14ac:dyDescent="0.25">
      <c r="E973">
        <v>10966</v>
      </c>
      <c r="F973" s="2">
        <v>42279.759664351855</v>
      </c>
      <c r="G973" t="s">
        <v>40</v>
      </c>
      <c r="H973" t="s">
        <v>56</v>
      </c>
      <c r="I973" s="6">
        <v>2104.34</v>
      </c>
    </row>
    <row r="974" spans="5:9" x14ac:dyDescent="0.25">
      <c r="E974">
        <v>10967</v>
      </c>
      <c r="F974" s="2">
        <v>42042.766365740739</v>
      </c>
      <c r="G974" t="s">
        <v>11</v>
      </c>
      <c r="H974" t="s">
        <v>285</v>
      </c>
      <c r="I974" s="6">
        <v>19551.990000000002</v>
      </c>
    </row>
    <row r="975" spans="5:9" x14ac:dyDescent="0.25">
      <c r="E975">
        <v>10968</v>
      </c>
      <c r="F975" s="2">
        <v>42267.298275462963</v>
      </c>
      <c r="G975" t="s">
        <v>66</v>
      </c>
      <c r="H975" t="s">
        <v>209</v>
      </c>
      <c r="I975" s="6">
        <v>70787.88</v>
      </c>
    </row>
    <row r="976" spans="5:9" x14ac:dyDescent="0.25">
      <c r="E976">
        <v>10969</v>
      </c>
      <c r="F976" s="2">
        <v>42060.725358796299</v>
      </c>
      <c r="G976" t="s">
        <v>15</v>
      </c>
      <c r="H976" t="s">
        <v>19</v>
      </c>
      <c r="I976" s="6">
        <v>88948.77</v>
      </c>
    </row>
    <row r="977" spans="5:9" x14ac:dyDescent="0.25">
      <c r="E977">
        <v>10970</v>
      </c>
      <c r="F977" s="2">
        <v>42315.40042824074</v>
      </c>
      <c r="G977" t="s">
        <v>40</v>
      </c>
      <c r="H977" t="s">
        <v>250</v>
      </c>
      <c r="I977" s="6">
        <v>11569.32</v>
      </c>
    </row>
    <row r="978" spans="5:9" x14ac:dyDescent="0.25">
      <c r="E978">
        <v>10971</v>
      </c>
      <c r="F978" s="2">
        <v>42276.793263888889</v>
      </c>
      <c r="G978" t="s">
        <v>15</v>
      </c>
      <c r="H978" t="s">
        <v>229</v>
      </c>
      <c r="I978" s="6">
        <v>47135.49</v>
      </c>
    </row>
    <row r="979" spans="5:9" x14ac:dyDescent="0.25">
      <c r="E979">
        <v>10972</v>
      </c>
      <c r="F979" s="2">
        <v>42035.672997685186</v>
      </c>
      <c r="G979" t="s">
        <v>66</v>
      </c>
      <c r="H979" t="s">
        <v>311</v>
      </c>
      <c r="I979" s="6">
        <v>9593.0499999999993</v>
      </c>
    </row>
    <row r="980" spans="5:9" x14ac:dyDescent="0.25">
      <c r="E980">
        <v>10973</v>
      </c>
      <c r="F980" s="2">
        <v>42227.030162037037</v>
      </c>
      <c r="G980" t="s">
        <v>13</v>
      </c>
      <c r="H980" t="s">
        <v>301</v>
      </c>
      <c r="I980" s="6">
        <v>69054.75</v>
      </c>
    </row>
    <row r="981" spans="5:9" x14ac:dyDescent="0.25">
      <c r="E981">
        <v>10974</v>
      </c>
      <c r="F981" s="2">
        <v>42141.513703703706</v>
      </c>
      <c r="G981" t="s">
        <v>11</v>
      </c>
      <c r="H981" t="s">
        <v>261</v>
      </c>
      <c r="I981" s="6">
        <v>19669.349999999999</v>
      </c>
    </row>
    <row r="982" spans="5:9" x14ac:dyDescent="0.25">
      <c r="E982">
        <v>10975</v>
      </c>
      <c r="F982" s="2">
        <v>42178.17627314815</v>
      </c>
      <c r="G982" t="s">
        <v>11</v>
      </c>
      <c r="H982" t="s">
        <v>298</v>
      </c>
      <c r="I982" s="6">
        <v>39806.75</v>
      </c>
    </row>
    <row r="983" spans="5:9" x14ac:dyDescent="0.25">
      <c r="E983">
        <v>10976</v>
      </c>
      <c r="F983" s="2">
        <v>42048.127291666664</v>
      </c>
      <c r="G983" t="s">
        <v>52</v>
      </c>
      <c r="H983" t="s">
        <v>233</v>
      </c>
      <c r="I983" s="6">
        <v>58725.39</v>
      </c>
    </row>
    <row r="984" spans="5:9" x14ac:dyDescent="0.25">
      <c r="E984">
        <v>10977</v>
      </c>
      <c r="F984" s="2">
        <v>42257.05300925926</v>
      </c>
      <c r="G984" t="s">
        <v>5</v>
      </c>
      <c r="H984" t="s">
        <v>107</v>
      </c>
      <c r="I984" s="6">
        <v>72211.360000000001</v>
      </c>
    </row>
    <row r="985" spans="5:9" x14ac:dyDescent="0.25">
      <c r="E985">
        <v>10978</v>
      </c>
      <c r="F985" s="2">
        <v>42213.012384259258</v>
      </c>
      <c r="G985" t="s">
        <v>5</v>
      </c>
      <c r="H985" t="s">
        <v>65</v>
      </c>
      <c r="I985" s="6">
        <v>44299.43</v>
      </c>
    </row>
    <row r="986" spans="5:9" x14ac:dyDescent="0.25">
      <c r="E986">
        <v>10979</v>
      </c>
      <c r="F986" s="2">
        <v>42079.976736111108</v>
      </c>
      <c r="G986" t="s">
        <v>20</v>
      </c>
      <c r="H986" t="s">
        <v>98</v>
      </c>
      <c r="I986" s="6">
        <v>10115.74</v>
      </c>
    </row>
    <row r="987" spans="5:9" x14ac:dyDescent="0.25">
      <c r="E987">
        <v>10980</v>
      </c>
      <c r="F987" s="2">
        <v>42343.5856712963</v>
      </c>
      <c r="G987" t="s">
        <v>11</v>
      </c>
      <c r="H987" t="s">
        <v>42</v>
      </c>
      <c r="I987" s="6">
        <v>83414.94</v>
      </c>
    </row>
    <row r="988" spans="5:9" x14ac:dyDescent="0.25">
      <c r="E988">
        <v>10981</v>
      </c>
      <c r="F988" s="2">
        <v>42135.07403935185</v>
      </c>
      <c r="G988" t="s">
        <v>38</v>
      </c>
      <c r="H988" t="s">
        <v>203</v>
      </c>
      <c r="I988" s="6">
        <v>86684.1</v>
      </c>
    </row>
    <row r="989" spans="5:9" x14ac:dyDescent="0.25">
      <c r="E989">
        <v>10982</v>
      </c>
      <c r="F989" s="2">
        <v>42136.074456018519</v>
      </c>
      <c r="G989" t="s">
        <v>29</v>
      </c>
      <c r="H989" t="s">
        <v>203</v>
      </c>
      <c r="I989" s="6">
        <v>56061.17</v>
      </c>
    </row>
    <row r="990" spans="5:9" x14ac:dyDescent="0.25">
      <c r="E990">
        <v>10983</v>
      </c>
      <c r="F990" s="2">
        <v>42197.412951388891</v>
      </c>
      <c r="G990" t="s">
        <v>13</v>
      </c>
      <c r="H990" t="s">
        <v>364</v>
      </c>
      <c r="I990" s="6">
        <v>34349.339999999997</v>
      </c>
    </row>
    <row r="991" spans="5:9" x14ac:dyDescent="0.25">
      <c r="E991">
        <v>10984</v>
      </c>
      <c r="F991" s="2">
        <v>42100.757951388892</v>
      </c>
      <c r="G991" t="s">
        <v>52</v>
      </c>
      <c r="H991" t="s">
        <v>197</v>
      </c>
      <c r="I991" s="6">
        <v>37396.57</v>
      </c>
    </row>
    <row r="992" spans="5:9" x14ac:dyDescent="0.25">
      <c r="E992">
        <v>10985</v>
      </c>
      <c r="F992" s="2">
        <v>42319.262372685182</v>
      </c>
      <c r="G992" t="s">
        <v>38</v>
      </c>
      <c r="H992" t="s">
        <v>291</v>
      </c>
      <c r="I992" s="6">
        <v>80934.17</v>
      </c>
    </row>
    <row r="993" spans="5:9" x14ac:dyDescent="0.25">
      <c r="E993">
        <v>10986</v>
      </c>
      <c r="F993" s="2">
        <v>42225.163495370369</v>
      </c>
      <c r="G993" t="s">
        <v>52</v>
      </c>
      <c r="H993" t="s">
        <v>371</v>
      </c>
      <c r="I993" s="6">
        <v>19880.37</v>
      </c>
    </row>
    <row r="994" spans="5:9" x14ac:dyDescent="0.25">
      <c r="E994">
        <v>10987</v>
      </c>
      <c r="F994" s="2">
        <v>42163.231261574074</v>
      </c>
      <c r="G994" t="s">
        <v>26</v>
      </c>
      <c r="H994" t="s">
        <v>353</v>
      </c>
      <c r="I994" s="6">
        <v>91863.5</v>
      </c>
    </row>
    <row r="995" spans="5:9" x14ac:dyDescent="0.25">
      <c r="E995">
        <v>10988</v>
      </c>
      <c r="F995" s="2">
        <v>42027.446759259263</v>
      </c>
      <c r="G995" t="s">
        <v>5</v>
      </c>
      <c r="H995" t="s">
        <v>173</v>
      </c>
      <c r="I995" s="6">
        <v>53314.99</v>
      </c>
    </row>
    <row r="996" spans="5:9" x14ac:dyDescent="0.25">
      <c r="E996">
        <v>10989</v>
      </c>
      <c r="F996" s="2">
        <v>42346.154502314814</v>
      </c>
      <c r="G996" t="s">
        <v>5</v>
      </c>
      <c r="H996" t="s">
        <v>258</v>
      </c>
      <c r="I996" s="6">
        <v>50157.57</v>
      </c>
    </row>
    <row r="997" spans="5:9" x14ac:dyDescent="0.25">
      <c r="E997">
        <v>10990</v>
      </c>
      <c r="F997" s="2">
        <v>42359.843877314815</v>
      </c>
      <c r="G997" t="s">
        <v>35</v>
      </c>
      <c r="H997" t="s">
        <v>250</v>
      </c>
      <c r="I997" s="6">
        <v>73110.33</v>
      </c>
    </row>
    <row r="998" spans="5:9" x14ac:dyDescent="0.25">
      <c r="E998">
        <v>10991</v>
      </c>
      <c r="F998" s="2">
        <v>42165.991724537038</v>
      </c>
      <c r="G998" t="s">
        <v>7</v>
      </c>
      <c r="H998" t="s">
        <v>303</v>
      </c>
      <c r="I998" s="6">
        <v>6270.01</v>
      </c>
    </row>
    <row r="999" spans="5:9" x14ac:dyDescent="0.25">
      <c r="E999">
        <v>10992</v>
      </c>
      <c r="F999" s="2">
        <v>42205.770925925928</v>
      </c>
      <c r="G999" t="s">
        <v>45</v>
      </c>
      <c r="H999" t="s">
        <v>291</v>
      </c>
      <c r="I999" s="6">
        <v>47255.12</v>
      </c>
    </row>
    <row r="1000" spans="5:9" x14ac:dyDescent="0.25">
      <c r="E1000">
        <v>10993</v>
      </c>
      <c r="F1000" s="2">
        <v>42279.390740740739</v>
      </c>
      <c r="G1000" t="s">
        <v>23</v>
      </c>
      <c r="H1000" t="s">
        <v>298</v>
      </c>
      <c r="I1000" s="6">
        <v>50029.43</v>
      </c>
    </row>
    <row r="1001" spans="5:9" x14ac:dyDescent="0.25">
      <c r="E1001">
        <v>10994</v>
      </c>
      <c r="F1001" s="2">
        <v>42353.763854166667</v>
      </c>
      <c r="G1001" t="s">
        <v>45</v>
      </c>
      <c r="H1001" t="s">
        <v>160</v>
      </c>
      <c r="I1001" s="6">
        <v>28739.79</v>
      </c>
    </row>
    <row r="1002" spans="5:9" x14ac:dyDescent="0.25">
      <c r="E1002">
        <v>10995</v>
      </c>
      <c r="F1002" s="2">
        <v>42127.213506944441</v>
      </c>
      <c r="G1002" t="s">
        <v>35</v>
      </c>
      <c r="H1002" t="s">
        <v>167</v>
      </c>
      <c r="I1002" s="6">
        <v>47315.47</v>
      </c>
    </row>
    <row r="1003" spans="5:9" x14ac:dyDescent="0.25">
      <c r="E1003">
        <v>10996</v>
      </c>
      <c r="F1003" s="2">
        <v>42009.290173611109</v>
      </c>
      <c r="G1003" t="s">
        <v>11</v>
      </c>
      <c r="H1003" t="s">
        <v>187</v>
      </c>
      <c r="I1003" s="6">
        <v>57298.31</v>
      </c>
    </row>
    <row r="1004" spans="5:9" x14ac:dyDescent="0.25">
      <c r="E1004">
        <v>10997</v>
      </c>
      <c r="F1004" s="2">
        <v>42154.006215277775</v>
      </c>
      <c r="G1004" t="s">
        <v>13</v>
      </c>
      <c r="H1004" t="s">
        <v>93</v>
      </c>
      <c r="I1004" s="6">
        <v>29765.75</v>
      </c>
    </row>
    <row r="1005" spans="5:9" x14ac:dyDescent="0.25">
      <c r="E1005">
        <v>10998</v>
      </c>
      <c r="F1005" s="2">
        <v>42355.913622685184</v>
      </c>
      <c r="G1005" t="s">
        <v>66</v>
      </c>
      <c r="H1005" t="s">
        <v>307</v>
      </c>
      <c r="I1005" s="6">
        <v>73080.679999999993</v>
      </c>
    </row>
    <row r="1006" spans="5:9" x14ac:dyDescent="0.25">
      <c r="E1006">
        <v>10999</v>
      </c>
      <c r="F1006" s="2">
        <v>42140.343981481485</v>
      </c>
      <c r="G1006" t="s">
        <v>40</v>
      </c>
      <c r="H1006" t="s">
        <v>172</v>
      </c>
      <c r="I1006" s="6">
        <v>97978.11</v>
      </c>
    </row>
    <row r="1007" spans="5:9" x14ac:dyDescent="0.25">
      <c r="E1007">
        <v>11000</v>
      </c>
      <c r="F1007" s="2">
        <v>42089.397870370369</v>
      </c>
      <c r="G1007" t="s">
        <v>66</v>
      </c>
      <c r="H1007" t="s">
        <v>198</v>
      </c>
      <c r="I1007" s="6">
        <v>20539.52</v>
      </c>
    </row>
  </sheetData>
  <pageMargins left="0.7" right="0.7" top="0.75" bottom="0.75" header="0.3" footer="0.3"/>
  <pageSetup orientation="portrait" r:id="rId1"/>
  <drawing r:id="rId2"/>
  <tableParts count="2">
    <tablePart r:id="rId3"/>
    <tablePart r:id="rId4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F39D9-76F3-4DF6-84E8-969B624B70D1}">
  <dimension ref="A1:M1010"/>
  <sheetViews>
    <sheetView showGridLines="0" workbookViewId="0">
      <selection activeCell="C9" sqref="C9"/>
    </sheetView>
  </sheetViews>
  <sheetFormatPr defaultRowHeight="15" x14ac:dyDescent="0.25"/>
  <cols>
    <col min="1" max="1" width="1.7109375" customWidth="1"/>
    <col min="2" max="2" width="9.140625" customWidth="1"/>
    <col min="3" max="3" width="16.140625" bestFit="1" customWidth="1"/>
    <col min="4" max="4" width="17.28515625" customWidth="1"/>
    <col min="5" max="5" width="6.7109375" customWidth="1"/>
    <col min="6" max="6" width="10.28515625" bestFit="1" customWidth="1"/>
    <col min="7" max="7" width="20" bestFit="1" customWidth="1"/>
    <col min="8" max="8" width="9.28515625" bestFit="1" customWidth="1"/>
    <col min="9" max="9" width="7.5703125" bestFit="1" customWidth="1"/>
    <col min="10" max="10" width="18.5703125" bestFit="1" customWidth="1"/>
    <col min="11" max="11" width="18.140625" bestFit="1" customWidth="1"/>
    <col min="12" max="12" width="14.5703125" bestFit="1" customWidth="1"/>
    <col min="13" max="13" width="11.5703125" bestFit="1" customWidth="1"/>
  </cols>
  <sheetData>
    <row r="1" spans="1:13" s="4" customFormat="1" ht="24" customHeight="1" x14ac:dyDescent="0.3">
      <c r="A1" s="3" t="s">
        <v>372</v>
      </c>
      <c r="J1" s="5" t="s">
        <v>376</v>
      </c>
    </row>
    <row r="3" spans="1:13" x14ac:dyDescent="0.25">
      <c r="B3" s="1" t="s">
        <v>373</v>
      </c>
      <c r="C3" s="1"/>
    </row>
    <row r="4" spans="1:13" x14ac:dyDescent="0.25">
      <c r="B4" s="7" t="s">
        <v>375</v>
      </c>
      <c r="C4" s="7"/>
    </row>
    <row r="5" spans="1:13" x14ac:dyDescent="0.25">
      <c r="B5" s="7" t="s">
        <v>377</v>
      </c>
      <c r="C5" s="7"/>
    </row>
    <row r="8" spans="1:13" x14ac:dyDescent="0.25">
      <c r="B8" t="s">
        <v>409</v>
      </c>
      <c r="C8" s="22">
        <v>1</v>
      </c>
    </row>
    <row r="10" spans="1:13" x14ac:dyDescent="0.25">
      <c r="B10" t="s">
        <v>374</v>
      </c>
      <c r="C10" t="s">
        <v>408</v>
      </c>
      <c r="D10" t="s">
        <v>2</v>
      </c>
      <c r="F10" t="s">
        <v>0</v>
      </c>
      <c r="G10" t="s">
        <v>1</v>
      </c>
      <c r="H10" t="s">
        <v>374</v>
      </c>
      <c r="I10" t="s">
        <v>407</v>
      </c>
      <c r="J10" t="s">
        <v>408</v>
      </c>
      <c r="K10" t="s">
        <v>2</v>
      </c>
      <c r="L10" t="s">
        <v>3</v>
      </c>
      <c r="M10" t="s">
        <v>4</v>
      </c>
    </row>
    <row r="11" spans="1:13" x14ac:dyDescent="0.25">
      <c r="B11">
        <v>1</v>
      </c>
      <c r="C11" t="str">
        <f>tblFirstSale817[[#This Row],[Month]]&amp;"-"&amp;$C$8</f>
        <v>1-1</v>
      </c>
      <c r="D11" t="str">
        <f>VLOOKUP(tblFirstSale817[[#This Row],[Month &amp; Rank]],tblSales921[[Month &amp; Rank]:[Sales Person]],2,FALSE)</f>
        <v>Teresa Snyder</v>
      </c>
      <c r="F11">
        <v>10001</v>
      </c>
      <c r="G11" s="2">
        <v>42106.874930555554</v>
      </c>
      <c r="H11" s="20">
        <f>MONTH(tblSales921[[#This Row],[Date]])</f>
        <v>4</v>
      </c>
      <c r="I11" s="21">
        <f>1+COUNTIFS(tblSales921[Date],"&lt;"&amp;tblSales921[[#This Row],[Date]],tblSales921[Month],tblSales921[[#This Row],[Month]])+COUNTIFS($G$11:G11,G11,$H$11:H11,H11)-1</f>
        <v>33</v>
      </c>
      <c r="J11" t="str">
        <f>tblSales921[[#This Row],[Month]]&amp;"-"&amp;tblSales921[[#This Row],[Rank]]</f>
        <v>4-33</v>
      </c>
      <c r="K11" t="s">
        <v>5</v>
      </c>
      <c r="L11" t="s">
        <v>6</v>
      </c>
      <c r="M11" s="6">
        <v>45912.74</v>
      </c>
    </row>
    <row r="12" spans="1:13" x14ac:dyDescent="0.25">
      <c r="B12">
        <v>2</v>
      </c>
      <c r="C12" t="str">
        <f>tblFirstSale817[[#This Row],[Month]]&amp;"-"&amp;$C$8</f>
        <v>2-1</v>
      </c>
      <c r="D12" t="str">
        <f>VLOOKUP(tblFirstSale817[[#This Row],[Month &amp; Rank]],tblSales921[[Month &amp; Rank]:[Sales Person]],2,FALSE)</f>
        <v>Jane Lawson</v>
      </c>
      <c r="F12">
        <v>10002</v>
      </c>
      <c r="G12" s="2">
        <v>42108.824687499997</v>
      </c>
      <c r="H12" s="20">
        <f>MONTH(tblSales921[[#This Row],[Date]])</f>
        <v>4</v>
      </c>
      <c r="I12" s="21">
        <f>1+COUNTIFS(tblSales921[Date],"&lt;"&amp;tblSales921[[#This Row],[Date]],tblSales921[Month],tblSales921[[#This Row],[Month]])+COUNTIFS($G$11:G12,G12,$H$11:H12,H12)-1</f>
        <v>44</v>
      </c>
      <c r="J12" t="str">
        <f>tblSales921[[#This Row],[Month]]&amp;"-"&amp;tblSales921[[#This Row],[Rank]]</f>
        <v>4-44</v>
      </c>
      <c r="K12" t="s">
        <v>7</v>
      </c>
      <c r="L12" t="s">
        <v>8</v>
      </c>
      <c r="M12" s="6">
        <v>9464.89</v>
      </c>
    </row>
    <row r="13" spans="1:13" x14ac:dyDescent="0.25">
      <c r="B13">
        <v>3</v>
      </c>
      <c r="C13" t="str">
        <f>tblFirstSale817[[#This Row],[Month]]&amp;"-"&amp;$C$8</f>
        <v>3-1</v>
      </c>
      <c r="D13" t="str">
        <f>VLOOKUP(tblFirstSale817[[#This Row],[Month &amp; Rank]],tblSales921[[Month &amp; Rank]:[Sales Person]],2,FALSE)</f>
        <v>Jane Lawson</v>
      </c>
      <c r="F13">
        <v>10003</v>
      </c>
      <c r="G13" s="2">
        <v>42347.5934837963</v>
      </c>
      <c r="H13" s="20">
        <f>MONTH(tblSales921[[#This Row],[Date]])</f>
        <v>12</v>
      </c>
      <c r="I13" s="21">
        <f>1+COUNTIFS(tblSales921[Date],"&lt;"&amp;tblSales921[[#This Row],[Date]],tblSales921[Month],tblSales921[[#This Row],[Month]])+COUNTIFS($G$11:G13,G13,$H$11:H13,H13)-1</f>
        <v>26</v>
      </c>
      <c r="J13" t="str">
        <f>tblSales921[[#This Row],[Month]]&amp;"-"&amp;tblSales921[[#This Row],[Rank]]</f>
        <v>12-26</v>
      </c>
      <c r="K13" t="s">
        <v>9</v>
      </c>
      <c r="L13" t="s">
        <v>10</v>
      </c>
      <c r="M13" s="6">
        <v>18259.45</v>
      </c>
    </row>
    <row r="14" spans="1:13" x14ac:dyDescent="0.25">
      <c r="B14">
        <v>4</v>
      </c>
      <c r="C14" t="str">
        <f>tblFirstSale817[[#This Row],[Month]]&amp;"-"&amp;$C$8</f>
        <v>4-1</v>
      </c>
      <c r="D14" t="str">
        <f>VLOOKUP(tblFirstSale817[[#This Row],[Month &amp; Rank]],tblSales921[[Month &amp; Rank]:[Sales Person]],2,FALSE)</f>
        <v>Antonio Palmer</v>
      </c>
      <c r="F14">
        <v>10004</v>
      </c>
      <c r="G14" s="2">
        <v>42160.577407407407</v>
      </c>
      <c r="H14" s="20">
        <f>MONTH(tblSales921[[#This Row],[Date]])</f>
        <v>6</v>
      </c>
      <c r="I14" s="21">
        <f>1+COUNTIFS(tblSales921[Date],"&lt;"&amp;tblSales921[[#This Row],[Date]],tblSales921[Month],tblSales921[[#This Row],[Month]])+COUNTIFS($G$11:G14,G14,$H$11:H14,H14)-1</f>
        <v>15</v>
      </c>
      <c r="J14" t="str">
        <f>tblSales921[[#This Row],[Month]]&amp;"-"&amp;tblSales921[[#This Row],[Rank]]</f>
        <v>6-15</v>
      </c>
      <c r="K14" t="s">
        <v>11</v>
      </c>
      <c r="L14" t="s">
        <v>12</v>
      </c>
      <c r="M14" s="6">
        <v>54377.01</v>
      </c>
    </row>
    <row r="15" spans="1:13" x14ac:dyDescent="0.25">
      <c r="B15">
        <v>5</v>
      </c>
      <c r="C15" t="str">
        <f>tblFirstSale817[[#This Row],[Month]]&amp;"-"&amp;$C$8</f>
        <v>5-1</v>
      </c>
      <c r="D15" t="str">
        <f>VLOOKUP(tblFirstSale817[[#This Row],[Month &amp; Rank]],tblSales921[[Month &amp; Rank]:[Sales Person]],2,FALSE)</f>
        <v>Peter Bell</v>
      </c>
      <c r="F15">
        <v>10005</v>
      </c>
      <c r="G15" s="2">
        <v>42133.455185185187</v>
      </c>
      <c r="H15" s="20">
        <f>MONTH(tblSales921[[#This Row],[Date]])</f>
        <v>5</v>
      </c>
      <c r="I15" s="21">
        <f>1+COUNTIFS(tblSales921[Date],"&lt;"&amp;tblSales921[[#This Row],[Date]],tblSales921[Month],tblSales921[[#This Row],[Month]])+COUNTIFS($G$11:G15,G15,$H$11:H15,H15)-1</f>
        <v>28</v>
      </c>
      <c r="J15" t="str">
        <f>tblSales921[[#This Row],[Month]]&amp;"-"&amp;tblSales921[[#This Row],[Rank]]</f>
        <v>5-28</v>
      </c>
      <c r="K15" t="s">
        <v>13</v>
      </c>
      <c r="L15" t="s">
        <v>14</v>
      </c>
      <c r="M15" s="6">
        <v>1673.84</v>
      </c>
    </row>
    <row r="16" spans="1:13" x14ac:dyDescent="0.25">
      <c r="B16">
        <v>6</v>
      </c>
      <c r="C16" t="str">
        <f>tblFirstSale817[[#This Row],[Month]]&amp;"-"&amp;$C$8</f>
        <v>6-1</v>
      </c>
      <c r="D16" t="str">
        <f>VLOOKUP(tblFirstSale817[[#This Row],[Month &amp; Rank]],tblSales921[[Month &amp; Rank]:[Sales Person]],2,FALSE)</f>
        <v>Edward Harvey</v>
      </c>
      <c r="F16">
        <v>10006</v>
      </c>
      <c r="G16" s="2">
        <v>42351.509027777778</v>
      </c>
      <c r="H16" s="20">
        <f>MONTH(tblSales921[[#This Row],[Date]])</f>
        <v>12</v>
      </c>
      <c r="I16" s="21">
        <f>1+COUNTIFS(tblSales921[Date],"&lt;"&amp;tblSales921[[#This Row],[Date]],tblSales921[Month],tblSales921[[#This Row],[Month]])+COUNTIFS($G$11:G16,G16,$H$11:H16,H16)-1</f>
        <v>35</v>
      </c>
      <c r="J16" t="str">
        <f>tblSales921[[#This Row],[Month]]&amp;"-"&amp;tblSales921[[#This Row],[Rank]]</f>
        <v>12-35</v>
      </c>
      <c r="K16" t="s">
        <v>15</v>
      </c>
      <c r="L16" t="s">
        <v>16</v>
      </c>
      <c r="M16" s="6">
        <v>56321.3</v>
      </c>
    </row>
    <row r="17" spans="2:13" x14ac:dyDescent="0.25">
      <c r="B17">
        <v>7</v>
      </c>
      <c r="C17" t="str">
        <f>tblFirstSale817[[#This Row],[Month]]&amp;"-"&amp;$C$8</f>
        <v>7-1</v>
      </c>
      <c r="D17" t="str">
        <f>VLOOKUP(tblFirstSale817[[#This Row],[Month &amp; Rank]],tblSales921[[Month &amp; Rank]:[Sales Person]],2,FALSE)</f>
        <v>Jimmy Bailey</v>
      </c>
      <c r="F17">
        <v>10007</v>
      </c>
      <c r="G17" s="2">
        <v>42055.244212962964</v>
      </c>
      <c r="H17" s="20">
        <f>MONTH(tblSales921[[#This Row],[Date]])</f>
        <v>2</v>
      </c>
      <c r="I17" s="21">
        <f>1+COUNTIFS(tblSales921[Date],"&lt;"&amp;tblSales921[[#This Row],[Date]],tblSales921[Month],tblSales921[[#This Row],[Month]])+COUNTIFS($G$11:G17,G17,$H$11:H17,H17)-1</f>
        <v>64</v>
      </c>
      <c r="J17" t="str">
        <f>tblSales921[[#This Row],[Month]]&amp;"-"&amp;tblSales921[[#This Row],[Rank]]</f>
        <v>2-64</v>
      </c>
      <c r="K17" t="s">
        <v>17</v>
      </c>
      <c r="L17" t="s">
        <v>18</v>
      </c>
      <c r="M17" s="6">
        <v>86340.2</v>
      </c>
    </row>
    <row r="18" spans="2:13" x14ac:dyDescent="0.25">
      <c r="B18">
        <v>8</v>
      </c>
      <c r="C18" t="str">
        <f>tblFirstSale817[[#This Row],[Month]]&amp;"-"&amp;$C$8</f>
        <v>8-1</v>
      </c>
      <c r="D18" t="str">
        <f>VLOOKUP(tblFirstSale817[[#This Row],[Month &amp; Rank]],tblSales921[[Month &amp; Rank]:[Sales Person]],2,FALSE)</f>
        <v>Eric Garcia</v>
      </c>
      <c r="F18">
        <v>10008</v>
      </c>
      <c r="G18" s="2">
        <v>42263.847581018519</v>
      </c>
      <c r="H18" s="20">
        <f>MONTH(tblSales921[[#This Row],[Date]])</f>
        <v>9</v>
      </c>
      <c r="I18" s="21">
        <f>1+COUNTIFS(tblSales921[Date],"&lt;"&amp;tblSales921[[#This Row],[Date]],tblSales921[Month],tblSales921[[#This Row],[Month]])+COUNTIFS($G$11:G18,G18,$H$11:H18,H18)-1</f>
        <v>49</v>
      </c>
      <c r="J18" t="str">
        <f>tblSales921[[#This Row],[Month]]&amp;"-"&amp;tblSales921[[#This Row],[Rank]]</f>
        <v>9-49</v>
      </c>
      <c r="K18" t="s">
        <v>7</v>
      </c>
      <c r="L18" t="s">
        <v>19</v>
      </c>
      <c r="M18" s="6">
        <v>99576.35</v>
      </c>
    </row>
    <row r="19" spans="2:13" x14ac:dyDescent="0.25">
      <c r="B19">
        <v>9</v>
      </c>
      <c r="C19" t="str">
        <f>tblFirstSale817[[#This Row],[Month]]&amp;"-"&amp;$C$8</f>
        <v>9-1</v>
      </c>
      <c r="D19" t="str">
        <f>VLOOKUP(tblFirstSale817[[#This Row],[Month &amp; Rank]],tblSales921[[Month &amp; Rank]:[Sales Person]],2,FALSE)</f>
        <v>Martin Gilbert</v>
      </c>
      <c r="F19">
        <v>10009</v>
      </c>
      <c r="G19" s="2">
        <v>42089.456412037034</v>
      </c>
      <c r="H19" s="20">
        <f>MONTH(tblSales921[[#This Row],[Date]])</f>
        <v>3</v>
      </c>
      <c r="I19" s="21">
        <f>1+COUNTIFS(tblSales921[Date],"&lt;"&amp;tblSales921[[#This Row],[Date]],tblSales921[Month],tblSales921[[#This Row],[Month]])+COUNTIFS($G$11:G19,G19,$H$11:H19,H19)-1</f>
        <v>66</v>
      </c>
      <c r="J19" t="str">
        <f>tblSales921[[#This Row],[Month]]&amp;"-"&amp;tblSales921[[#This Row],[Rank]]</f>
        <v>3-66</v>
      </c>
      <c r="K19" t="s">
        <v>20</v>
      </c>
      <c r="L19" t="s">
        <v>21</v>
      </c>
      <c r="M19" s="6">
        <v>88985.07</v>
      </c>
    </row>
    <row r="20" spans="2:13" x14ac:dyDescent="0.25">
      <c r="B20">
        <v>10</v>
      </c>
      <c r="C20" t="str">
        <f>tblFirstSale817[[#This Row],[Month]]&amp;"-"&amp;$C$8</f>
        <v>10-1</v>
      </c>
      <c r="D20" t="str">
        <f>VLOOKUP(tblFirstSale817[[#This Row],[Month &amp; Rank]],tblSales921[[Month &amp; Rank]:[Sales Person]],2,FALSE)</f>
        <v>Kelly Harper</v>
      </c>
      <c r="F20">
        <v>10010</v>
      </c>
      <c r="G20" s="2">
        <v>42209.582604166666</v>
      </c>
      <c r="H20" s="20">
        <f>MONTH(tblSales921[[#This Row],[Date]])</f>
        <v>7</v>
      </c>
      <c r="I20" s="21">
        <f>1+COUNTIFS(tblSales921[Date],"&lt;"&amp;tblSales921[[#This Row],[Date]],tblSales921[Month],tblSales921[[#This Row],[Month]])+COUNTIFS($G$11:G20,G20,$H$11:H20,H20)-1</f>
        <v>65</v>
      </c>
      <c r="J20" t="str">
        <f>tblSales921[[#This Row],[Month]]&amp;"-"&amp;tblSales921[[#This Row],[Rank]]</f>
        <v>7-65</v>
      </c>
      <c r="K20" t="s">
        <v>9</v>
      </c>
      <c r="L20" t="s">
        <v>22</v>
      </c>
      <c r="M20" s="6">
        <v>94315.47</v>
      </c>
    </row>
    <row r="21" spans="2:13" x14ac:dyDescent="0.25">
      <c r="B21">
        <v>11</v>
      </c>
      <c r="C21" t="str">
        <f>tblFirstSale817[[#This Row],[Month]]&amp;"-"&amp;$C$8</f>
        <v>11-1</v>
      </c>
      <c r="D21" t="str">
        <f>VLOOKUP(tblFirstSale817[[#This Row],[Month &amp; Rank]],tblSales921[[Month &amp; Rank]:[Sales Person]],2,FALSE)</f>
        <v>Evelyn Ford</v>
      </c>
      <c r="F21">
        <v>10011</v>
      </c>
      <c r="G21" s="2">
        <v>42288.243854166663</v>
      </c>
      <c r="H21" s="20">
        <f>MONTH(tblSales921[[#This Row],[Date]])</f>
        <v>10</v>
      </c>
      <c r="I21" s="21">
        <f>1+COUNTIFS(tblSales921[Date],"&lt;"&amp;tblSales921[[#This Row],[Date]],tblSales921[Month],tblSales921[[#This Row],[Month]])+COUNTIFS($G$11:G21,G21,$H$11:H21,H21)-1</f>
        <v>25</v>
      </c>
      <c r="J21" t="str">
        <f>tblSales921[[#This Row],[Month]]&amp;"-"&amp;tblSales921[[#This Row],[Rank]]</f>
        <v>10-25</v>
      </c>
      <c r="K21" t="s">
        <v>23</v>
      </c>
      <c r="L21" t="s">
        <v>24</v>
      </c>
      <c r="M21" s="6">
        <v>43426.11</v>
      </c>
    </row>
    <row r="22" spans="2:13" x14ac:dyDescent="0.25">
      <c r="B22">
        <v>12</v>
      </c>
      <c r="C22" t="str">
        <f>tblFirstSale817[[#This Row],[Month]]&amp;"-"&amp;$C$8</f>
        <v>12-1</v>
      </c>
      <c r="D22" t="str">
        <f>VLOOKUP(tblFirstSale817[[#This Row],[Month &amp; Rank]],tblSales921[[Month &amp; Rank]:[Sales Person]],2,FALSE)</f>
        <v>Jimmy Bailey</v>
      </c>
      <c r="F22">
        <v>10012</v>
      </c>
      <c r="G22" s="2">
        <v>42038.002847222226</v>
      </c>
      <c r="H22" s="20">
        <f>MONTH(tblSales921[[#This Row],[Date]])</f>
        <v>2</v>
      </c>
      <c r="I22" s="21">
        <f>1+COUNTIFS(tblSales921[Date],"&lt;"&amp;tblSales921[[#This Row],[Date]],tblSales921[Month],tblSales921[[#This Row],[Month]])+COUNTIFS($G$11:G22,G22,$H$11:H22,H22)-1</f>
        <v>10</v>
      </c>
      <c r="J22" t="str">
        <f>tblSales921[[#This Row],[Month]]&amp;"-"&amp;tblSales921[[#This Row],[Rank]]</f>
        <v>2-10</v>
      </c>
      <c r="K22" t="s">
        <v>9</v>
      </c>
      <c r="L22" t="s">
        <v>25</v>
      </c>
      <c r="M22" s="6">
        <v>79598.86</v>
      </c>
    </row>
    <row r="23" spans="2:13" x14ac:dyDescent="0.25">
      <c r="F23">
        <v>10013</v>
      </c>
      <c r="G23" s="2">
        <v>42134.24962962963</v>
      </c>
      <c r="H23" s="20">
        <f>MONTH(tblSales921[[#This Row],[Date]])</f>
        <v>5</v>
      </c>
      <c r="I23" s="21">
        <f>1+COUNTIFS(tblSales921[Date],"&lt;"&amp;tblSales921[[#This Row],[Date]],tblSales921[Month],tblSales921[[#This Row],[Month]])+COUNTIFS($G$11:G23,G23,$H$11:H23,H23)-1</f>
        <v>29</v>
      </c>
      <c r="J23" t="str">
        <f>tblSales921[[#This Row],[Month]]&amp;"-"&amp;tblSales921[[#This Row],[Rank]]</f>
        <v>5-29</v>
      </c>
      <c r="K23" t="s">
        <v>26</v>
      </c>
      <c r="L23" t="s">
        <v>27</v>
      </c>
      <c r="M23" s="6">
        <v>20768.87</v>
      </c>
    </row>
    <row r="24" spans="2:13" x14ac:dyDescent="0.25">
      <c r="F24">
        <v>10014</v>
      </c>
      <c r="G24" s="2">
        <v>42300.721655092595</v>
      </c>
      <c r="H24" s="20">
        <f>MONTH(tblSales921[[#This Row],[Date]])</f>
        <v>10</v>
      </c>
      <c r="I24" s="21">
        <f>1+COUNTIFS(tblSales921[Date],"&lt;"&amp;tblSales921[[#This Row],[Date]],tblSales921[Month],tblSales921[[#This Row],[Month]])+COUNTIFS($G$11:G24,G24,$H$11:H24,H24)-1</f>
        <v>53</v>
      </c>
      <c r="J24" t="str">
        <f>tblSales921[[#This Row],[Month]]&amp;"-"&amp;tblSales921[[#This Row],[Rank]]</f>
        <v>10-53</v>
      </c>
      <c r="K24" t="s">
        <v>9</v>
      </c>
      <c r="L24" t="s">
        <v>21</v>
      </c>
      <c r="M24" s="6">
        <v>73083.38</v>
      </c>
    </row>
    <row r="25" spans="2:13" x14ac:dyDescent="0.25">
      <c r="F25">
        <v>10015</v>
      </c>
      <c r="G25" s="2">
        <v>42227.90116898148</v>
      </c>
      <c r="H25" s="20">
        <f>MONTH(tblSales921[[#This Row],[Date]])</f>
        <v>8</v>
      </c>
      <c r="I25" s="21">
        <f>1+COUNTIFS(tblSales921[Date],"&lt;"&amp;tblSales921[[#This Row],[Date]],tblSales921[Month],tblSales921[[#This Row],[Month]])+COUNTIFS($G$11:G25,G25,$H$11:H25,H25)-1</f>
        <v>30</v>
      </c>
      <c r="J25" t="str">
        <f>tblSales921[[#This Row],[Month]]&amp;"-"&amp;tblSales921[[#This Row],[Rank]]</f>
        <v>8-30</v>
      </c>
      <c r="K25" t="s">
        <v>9</v>
      </c>
      <c r="L25" t="s">
        <v>28</v>
      </c>
      <c r="M25" s="6">
        <v>59445.8</v>
      </c>
    </row>
    <row r="26" spans="2:13" x14ac:dyDescent="0.25">
      <c r="F26">
        <v>10016</v>
      </c>
      <c r="G26" s="2">
        <v>42021.871064814812</v>
      </c>
      <c r="H26" s="20">
        <f>MONTH(tblSales921[[#This Row],[Date]])</f>
        <v>1</v>
      </c>
      <c r="I26" s="21">
        <f>1+COUNTIFS(tblSales921[Date],"&lt;"&amp;tblSales921[[#This Row],[Date]],tblSales921[Month],tblSales921[[#This Row],[Month]])+COUNTIFS($G$11:G26,G26,$H$11:H26,H26)-1</f>
        <v>38</v>
      </c>
      <c r="J26" t="str">
        <f>tblSales921[[#This Row],[Month]]&amp;"-"&amp;tblSales921[[#This Row],[Rank]]</f>
        <v>1-38</v>
      </c>
      <c r="K26" t="s">
        <v>29</v>
      </c>
      <c r="L26" t="s">
        <v>30</v>
      </c>
      <c r="M26" s="6">
        <v>5145.53</v>
      </c>
    </row>
    <row r="27" spans="2:13" x14ac:dyDescent="0.25">
      <c r="F27">
        <v>10017</v>
      </c>
      <c r="G27" s="2">
        <v>42242.175740740742</v>
      </c>
      <c r="H27" s="20">
        <f>MONTH(tblSales921[[#This Row],[Date]])</f>
        <v>8</v>
      </c>
      <c r="I27" s="21">
        <f>1+COUNTIFS(tblSales921[Date],"&lt;"&amp;tblSales921[[#This Row],[Date]],tblSales921[Month],tblSales921[[#This Row],[Month]])+COUNTIFS($G$11:G27,G27,$H$11:H27,H27)-1</f>
        <v>75</v>
      </c>
      <c r="J27" t="str">
        <f>tblSales921[[#This Row],[Month]]&amp;"-"&amp;tblSales921[[#This Row],[Rank]]</f>
        <v>8-75</v>
      </c>
      <c r="K27" t="s">
        <v>29</v>
      </c>
      <c r="L27" t="s">
        <v>31</v>
      </c>
      <c r="M27" s="6">
        <v>25194.6</v>
      </c>
    </row>
    <row r="28" spans="2:13" x14ac:dyDescent="0.25">
      <c r="F28">
        <v>10018</v>
      </c>
      <c r="G28" s="2">
        <v>42095.735335648147</v>
      </c>
      <c r="H28" s="20">
        <f>MONTH(tblSales921[[#This Row],[Date]])</f>
        <v>4</v>
      </c>
      <c r="I28" s="21">
        <f>1+COUNTIFS(tblSales921[Date],"&lt;"&amp;tblSales921[[#This Row],[Date]],tblSales921[Month],tblSales921[[#This Row],[Month]])+COUNTIFS($G$11:G28,G28,$H$11:H28,H28)-1</f>
        <v>1</v>
      </c>
      <c r="J28" t="str">
        <f>tblSales921[[#This Row],[Month]]&amp;"-"&amp;tblSales921[[#This Row],[Rank]]</f>
        <v>4-1</v>
      </c>
      <c r="K28" t="s">
        <v>26</v>
      </c>
      <c r="L28" t="s">
        <v>32</v>
      </c>
      <c r="M28" s="6">
        <v>72960.95</v>
      </c>
    </row>
    <row r="29" spans="2:13" x14ac:dyDescent="0.25">
      <c r="F29">
        <v>10019</v>
      </c>
      <c r="G29" s="2">
        <v>42310.556956018518</v>
      </c>
      <c r="H29" s="20">
        <f>MONTH(tblSales921[[#This Row],[Date]])</f>
        <v>11</v>
      </c>
      <c r="I29" s="21">
        <f>1+COUNTIFS(tblSales921[Date],"&lt;"&amp;tblSales921[[#This Row],[Date]],tblSales921[Month],tblSales921[[#This Row],[Month]])+COUNTIFS($G$11:G29,G29,$H$11:H29,H29)-1</f>
        <v>6</v>
      </c>
      <c r="J29" t="str">
        <f>tblSales921[[#This Row],[Month]]&amp;"-"&amp;tblSales921[[#This Row],[Rank]]</f>
        <v>11-6</v>
      </c>
      <c r="K29" t="s">
        <v>5</v>
      </c>
      <c r="L29" t="s">
        <v>33</v>
      </c>
      <c r="M29" s="6">
        <v>87176.36</v>
      </c>
    </row>
    <row r="30" spans="2:13" x14ac:dyDescent="0.25">
      <c r="F30">
        <v>10020</v>
      </c>
      <c r="G30" s="2">
        <v>42222.7</v>
      </c>
      <c r="H30" s="20">
        <f>MONTH(tblSales921[[#This Row],[Date]])</f>
        <v>8</v>
      </c>
      <c r="I30" s="21">
        <f>1+COUNTIFS(tblSales921[Date],"&lt;"&amp;tblSales921[[#This Row],[Date]],tblSales921[Month],tblSales921[[#This Row],[Month]])+COUNTIFS($G$11:G30,G30,$H$11:H30,H30)-1</f>
        <v>12</v>
      </c>
      <c r="J30" t="str">
        <f>tblSales921[[#This Row],[Month]]&amp;"-"&amp;tblSales921[[#This Row],[Rank]]</f>
        <v>8-12</v>
      </c>
      <c r="K30" t="s">
        <v>11</v>
      </c>
      <c r="L30" t="s">
        <v>34</v>
      </c>
      <c r="M30" s="6">
        <v>21411.46</v>
      </c>
    </row>
    <row r="31" spans="2:13" x14ac:dyDescent="0.25">
      <c r="F31">
        <v>10021</v>
      </c>
      <c r="G31" s="2">
        <v>42292.315138888887</v>
      </c>
      <c r="H31" s="20">
        <f>MONTH(tblSales921[[#This Row],[Date]])</f>
        <v>10</v>
      </c>
      <c r="I31" s="21">
        <f>1+COUNTIFS(tblSales921[Date],"&lt;"&amp;tblSales921[[#This Row],[Date]],tblSales921[Month],tblSales921[[#This Row],[Month]])+COUNTIFS($G$11:G31,G31,$H$11:H31,H31)-1</f>
        <v>34</v>
      </c>
      <c r="J31" t="str">
        <f>tblSales921[[#This Row],[Month]]&amp;"-"&amp;tblSales921[[#This Row],[Rank]]</f>
        <v>10-34</v>
      </c>
      <c r="K31" t="s">
        <v>35</v>
      </c>
      <c r="L31" t="s">
        <v>36</v>
      </c>
      <c r="M31" s="6">
        <v>44977.03</v>
      </c>
    </row>
    <row r="32" spans="2:13" x14ac:dyDescent="0.25">
      <c r="F32">
        <v>10022</v>
      </c>
      <c r="G32" s="2">
        <v>42146.056863425925</v>
      </c>
      <c r="H32" s="20">
        <f>MONTH(tblSales921[[#This Row],[Date]])</f>
        <v>5</v>
      </c>
      <c r="I32" s="21">
        <f>1+COUNTIFS(tblSales921[Date],"&lt;"&amp;tblSales921[[#This Row],[Date]],tblSales921[Month],tblSales921[[#This Row],[Month]])+COUNTIFS($G$11:G32,G32,$H$11:H32,H32)-1</f>
        <v>61</v>
      </c>
      <c r="J32" t="str">
        <f>tblSales921[[#This Row],[Month]]&amp;"-"&amp;tblSales921[[#This Row],[Rank]]</f>
        <v>5-61</v>
      </c>
      <c r="K32" t="s">
        <v>17</v>
      </c>
      <c r="L32" t="s">
        <v>37</v>
      </c>
      <c r="M32" s="6">
        <v>43118.2</v>
      </c>
    </row>
    <row r="33" spans="6:13" x14ac:dyDescent="0.25">
      <c r="F33">
        <v>10023</v>
      </c>
      <c r="G33" s="2">
        <v>42095.735335648147</v>
      </c>
      <c r="H33" s="20">
        <f>MONTH(tblSales921[[#This Row],[Date]])</f>
        <v>4</v>
      </c>
      <c r="I33" s="21">
        <f>1+COUNTIFS(tblSales921[Date],"&lt;"&amp;tblSales921[[#This Row],[Date]],tblSales921[Month],tblSales921[[#This Row],[Month]])+COUNTIFS($G$11:G33,G33,$H$11:H33,H33)-1</f>
        <v>2</v>
      </c>
      <c r="J33" t="str">
        <f>tblSales921[[#This Row],[Month]]&amp;"-"&amp;tblSales921[[#This Row],[Rank]]</f>
        <v>4-2</v>
      </c>
      <c r="K33" t="s">
        <v>38</v>
      </c>
      <c r="L33" t="s">
        <v>39</v>
      </c>
      <c r="M33" s="6">
        <v>42462.42</v>
      </c>
    </row>
    <row r="34" spans="6:13" x14ac:dyDescent="0.25">
      <c r="F34">
        <v>10024</v>
      </c>
      <c r="G34" s="2">
        <v>42082.030231481483</v>
      </c>
      <c r="H34" s="20">
        <f>MONTH(tblSales921[[#This Row],[Date]])</f>
        <v>3</v>
      </c>
      <c r="I34" s="21">
        <f>1+COUNTIFS(tblSales921[Date],"&lt;"&amp;tblSales921[[#This Row],[Date]],tblSales921[Month],tblSales921[[#This Row],[Month]])+COUNTIFS($G$11:G34,G34,$H$11:H34,H34)-1</f>
        <v>47</v>
      </c>
      <c r="J34" t="str">
        <f>tblSales921[[#This Row],[Month]]&amp;"-"&amp;tblSales921[[#This Row],[Rank]]</f>
        <v>3-47</v>
      </c>
      <c r="K34" t="s">
        <v>11</v>
      </c>
      <c r="L34" t="s">
        <v>27</v>
      </c>
      <c r="M34" s="6">
        <v>51761.98</v>
      </c>
    </row>
    <row r="35" spans="6:13" x14ac:dyDescent="0.25">
      <c r="F35">
        <v>10025</v>
      </c>
      <c r="G35" s="2">
        <v>42074.135046296295</v>
      </c>
      <c r="H35" s="20">
        <f>MONTH(tblSales921[[#This Row],[Date]])</f>
        <v>3</v>
      </c>
      <c r="I35" s="21">
        <f>1+COUNTIFS(tblSales921[Date],"&lt;"&amp;tblSales921[[#This Row],[Date]],tblSales921[Month],tblSales921[[#This Row],[Month]])+COUNTIFS($G$11:G35,G35,$H$11:H35,H35)-1</f>
        <v>20</v>
      </c>
      <c r="J35" t="str">
        <f>tblSales921[[#This Row],[Month]]&amp;"-"&amp;tblSales921[[#This Row],[Rank]]</f>
        <v>3-20</v>
      </c>
      <c r="K35" t="s">
        <v>20</v>
      </c>
      <c r="L35" t="s">
        <v>33</v>
      </c>
      <c r="M35" s="6">
        <v>55897.45</v>
      </c>
    </row>
    <row r="36" spans="6:13" x14ac:dyDescent="0.25">
      <c r="F36">
        <v>10026</v>
      </c>
      <c r="G36" s="2">
        <v>42127.935023148151</v>
      </c>
      <c r="H36" s="20">
        <f>MONTH(tblSales921[[#This Row],[Date]])</f>
        <v>5</v>
      </c>
      <c r="I36" s="21">
        <f>1+COUNTIFS(tblSales921[Date],"&lt;"&amp;tblSales921[[#This Row],[Date]],tblSales921[Month],tblSales921[[#This Row],[Month]])+COUNTIFS($G$11:G36,G36,$H$11:H36,H36)-1</f>
        <v>10</v>
      </c>
      <c r="J36" t="str">
        <f>tblSales921[[#This Row],[Month]]&amp;"-"&amp;tblSales921[[#This Row],[Rank]]</f>
        <v>5-10</v>
      </c>
      <c r="K36" t="s">
        <v>40</v>
      </c>
      <c r="L36" t="s">
        <v>41</v>
      </c>
      <c r="M36" s="6">
        <v>25131.759999999998</v>
      </c>
    </row>
    <row r="37" spans="6:13" x14ac:dyDescent="0.25">
      <c r="F37">
        <v>10027</v>
      </c>
      <c r="G37" s="2">
        <v>42247.669039351851</v>
      </c>
      <c r="H37" s="20">
        <f>MONTH(tblSales921[[#This Row],[Date]])</f>
        <v>8</v>
      </c>
      <c r="I37" s="21">
        <f>1+COUNTIFS(tblSales921[Date],"&lt;"&amp;tblSales921[[#This Row],[Date]],tblSales921[Month],tblSales921[[#This Row],[Month]])+COUNTIFS($G$11:G37,G37,$H$11:H37,H37)-1</f>
        <v>89</v>
      </c>
      <c r="J37" t="str">
        <f>tblSales921[[#This Row],[Month]]&amp;"-"&amp;tblSales921[[#This Row],[Rank]]</f>
        <v>8-89</v>
      </c>
      <c r="K37" t="s">
        <v>5</v>
      </c>
      <c r="L37" t="s">
        <v>42</v>
      </c>
      <c r="M37" s="6">
        <v>97359.23</v>
      </c>
    </row>
    <row r="38" spans="6:13" x14ac:dyDescent="0.25">
      <c r="F38">
        <v>10028</v>
      </c>
      <c r="G38" s="2">
        <v>42209.15148148148</v>
      </c>
      <c r="H38" s="20">
        <f>MONTH(tblSales921[[#This Row],[Date]])</f>
        <v>7</v>
      </c>
      <c r="I38" s="21">
        <f>1+COUNTIFS(tblSales921[Date],"&lt;"&amp;tblSales921[[#This Row],[Date]],tblSales921[Month],tblSales921[[#This Row],[Month]])+COUNTIFS($G$11:G38,G38,$H$11:H38,H38)-1</f>
        <v>64</v>
      </c>
      <c r="J38" t="str">
        <f>tblSales921[[#This Row],[Month]]&amp;"-"&amp;tblSales921[[#This Row],[Rank]]</f>
        <v>7-64</v>
      </c>
      <c r="K38" t="s">
        <v>11</v>
      </c>
      <c r="L38" t="s">
        <v>43</v>
      </c>
      <c r="M38" s="6">
        <v>56647.95</v>
      </c>
    </row>
    <row r="39" spans="6:13" x14ac:dyDescent="0.25">
      <c r="F39">
        <v>10029</v>
      </c>
      <c r="G39" s="2">
        <v>42188.632789351854</v>
      </c>
      <c r="H39" s="20">
        <f>MONTH(tblSales921[[#This Row],[Date]])</f>
        <v>7</v>
      </c>
      <c r="I39" s="21">
        <f>1+COUNTIFS(tblSales921[Date],"&lt;"&amp;tblSales921[[#This Row],[Date]],tblSales921[Month],tblSales921[[#This Row],[Month]])+COUNTIFS($G$11:G39,G39,$H$11:H39,H39)-1</f>
        <v>12</v>
      </c>
      <c r="J39" t="str">
        <f>tblSales921[[#This Row],[Month]]&amp;"-"&amp;tblSales921[[#This Row],[Rank]]</f>
        <v>7-12</v>
      </c>
      <c r="K39" t="s">
        <v>20</v>
      </c>
      <c r="L39" t="s">
        <v>44</v>
      </c>
      <c r="M39" s="6">
        <v>72399.37</v>
      </c>
    </row>
    <row r="40" spans="6:13" x14ac:dyDescent="0.25">
      <c r="F40">
        <v>10030</v>
      </c>
      <c r="G40" s="2">
        <v>42064.76253472222</v>
      </c>
      <c r="H40" s="20">
        <f>MONTH(tblSales921[[#This Row],[Date]])</f>
        <v>3</v>
      </c>
      <c r="I40" s="21">
        <f>1+COUNTIFS(tblSales921[Date],"&lt;"&amp;tblSales921[[#This Row],[Date]],tblSales921[Month],tblSales921[[#This Row],[Month]])+COUNTIFS($G$11:G40,G40,$H$11:H40,H40)-1</f>
        <v>2</v>
      </c>
      <c r="J40" t="str">
        <f>tblSales921[[#This Row],[Month]]&amp;"-"&amp;tblSales921[[#This Row],[Rank]]</f>
        <v>3-2</v>
      </c>
      <c r="K40" t="s">
        <v>45</v>
      </c>
      <c r="L40" t="s">
        <v>46</v>
      </c>
      <c r="M40" s="6">
        <v>58234.73</v>
      </c>
    </row>
    <row r="41" spans="6:13" x14ac:dyDescent="0.25">
      <c r="F41">
        <v>10031</v>
      </c>
      <c r="G41" s="2">
        <v>42281.845914351848</v>
      </c>
      <c r="H41" s="20">
        <f>MONTH(tblSales921[[#This Row],[Date]])</f>
        <v>10</v>
      </c>
      <c r="I41" s="21">
        <f>1+COUNTIFS(tblSales921[Date],"&lt;"&amp;tblSales921[[#This Row],[Date]],tblSales921[Month],tblSales921[[#This Row],[Month]])+COUNTIFS($G$11:G41,G41,$H$11:H41,H41)-1</f>
        <v>12</v>
      </c>
      <c r="J41" t="str">
        <f>tblSales921[[#This Row],[Month]]&amp;"-"&amp;tblSales921[[#This Row],[Rank]]</f>
        <v>10-12</v>
      </c>
      <c r="K41" t="s">
        <v>17</v>
      </c>
      <c r="L41" t="s">
        <v>47</v>
      </c>
      <c r="M41" s="6">
        <v>59828.91</v>
      </c>
    </row>
    <row r="42" spans="6:13" x14ac:dyDescent="0.25">
      <c r="F42">
        <v>10032</v>
      </c>
      <c r="G42" s="2">
        <v>42172.347986111112</v>
      </c>
      <c r="H42" s="20">
        <f>MONTH(tblSales921[[#This Row],[Date]])</f>
        <v>6</v>
      </c>
      <c r="I42" s="21">
        <f>1+COUNTIFS(tblSales921[Date],"&lt;"&amp;tblSales921[[#This Row],[Date]],tblSales921[Month],tblSales921[[#This Row],[Month]])+COUNTIFS($G$11:G42,G42,$H$11:H42,H42)-1</f>
        <v>49</v>
      </c>
      <c r="J42" t="str">
        <f>tblSales921[[#This Row],[Month]]&amp;"-"&amp;tblSales921[[#This Row],[Rank]]</f>
        <v>6-49</v>
      </c>
      <c r="K42" t="s">
        <v>20</v>
      </c>
      <c r="L42" t="s">
        <v>18</v>
      </c>
      <c r="M42" s="6">
        <v>60105.68</v>
      </c>
    </row>
    <row r="43" spans="6:13" x14ac:dyDescent="0.25">
      <c r="F43">
        <v>10033</v>
      </c>
      <c r="G43" s="2">
        <v>42301.145567129628</v>
      </c>
      <c r="H43" s="20">
        <f>MONTH(tblSales921[[#This Row],[Date]])</f>
        <v>10</v>
      </c>
      <c r="I43" s="21">
        <f>1+COUNTIFS(tblSales921[Date],"&lt;"&amp;tblSales921[[#This Row],[Date]],tblSales921[Month],tblSales921[[#This Row],[Month]])+COUNTIFS($G$11:G43,G43,$H$11:H43,H43)-1</f>
        <v>55</v>
      </c>
      <c r="J43" t="str">
        <f>tblSales921[[#This Row],[Month]]&amp;"-"&amp;tblSales921[[#This Row],[Rank]]</f>
        <v>10-55</v>
      </c>
      <c r="K43" t="s">
        <v>38</v>
      </c>
      <c r="L43" t="s">
        <v>48</v>
      </c>
      <c r="M43" s="6">
        <v>14761.55</v>
      </c>
    </row>
    <row r="44" spans="6:13" x14ac:dyDescent="0.25">
      <c r="F44">
        <v>10034</v>
      </c>
      <c r="G44" s="2">
        <v>42343.193923611114</v>
      </c>
      <c r="H44" s="20">
        <f>MONTH(tblSales921[[#This Row],[Date]])</f>
        <v>12</v>
      </c>
      <c r="I44" s="21">
        <f>1+COUNTIFS(tblSales921[Date],"&lt;"&amp;tblSales921[[#This Row],[Date]],tblSales921[Month],tblSales921[[#This Row],[Month]])+COUNTIFS($G$11:G44,G44,$H$11:H44,H44)-1</f>
        <v>10</v>
      </c>
      <c r="J44" t="str">
        <f>tblSales921[[#This Row],[Month]]&amp;"-"&amp;tblSales921[[#This Row],[Rank]]</f>
        <v>12-10</v>
      </c>
      <c r="K44" t="s">
        <v>20</v>
      </c>
      <c r="L44" t="s">
        <v>49</v>
      </c>
      <c r="M44" s="6">
        <v>17605</v>
      </c>
    </row>
    <row r="45" spans="6:13" x14ac:dyDescent="0.25">
      <c r="F45">
        <v>10035</v>
      </c>
      <c r="G45" s="2">
        <v>42305.918703703705</v>
      </c>
      <c r="H45" s="20">
        <f>MONTH(tblSales921[[#This Row],[Date]])</f>
        <v>10</v>
      </c>
      <c r="I45" s="21">
        <f>1+COUNTIFS(tblSales921[Date],"&lt;"&amp;tblSales921[[#This Row],[Date]],tblSales921[Month],tblSales921[[#This Row],[Month]])+COUNTIFS($G$11:G45,G45,$H$11:H45,H45)-1</f>
        <v>66</v>
      </c>
      <c r="J45" t="str">
        <f>tblSales921[[#This Row],[Month]]&amp;"-"&amp;tblSales921[[#This Row],[Rank]]</f>
        <v>10-66</v>
      </c>
      <c r="K45" t="s">
        <v>11</v>
      </c>
      <c r="L45" t="s">
        <v>50</v>
      </c>
      <c r="M45" s="6">
        <v>22191.18</v>
      </c>
    </row>
    <row r="46" spans="6:13" x14ac:dyDescent="0.25">
      <c r="F46">
        <v>10036</v>
      </c>
      <c r="G46" s="2">
        <v>42200.667523148149</v>
      </c>
      <c r="H46" s="20">
        <f>MONTH(tblSales921[[#This Row],[Date]])</f>
        <v>7</v>
      </c>
      <c r="I46" s="21">
        <f>1+COUNTIFS(tblSales921[Date],"&lt;"&amp;tblSales921[[#This Row],[Date]],tblSales921[Month],tblSales921[[#This Row],[Month]])+COUNTIFS($G$11:G46,G46,$H$11:H46,H46)-1</f>
        <v>32</v>
      </c>
      <c r="J46" t="str">
        <f>tblSales921[[#This Row],[Month]]&amp;"-"&amp;tblSales921[[#This Row],[Rank]]</f>
        <v>7-32</v>
      </c>
      <c r="K46" t="s">
        <v>9</v>
      </c>
      <c r="L46" t="s">
        <v>51</v>
      </c>
      <c r="M46" s="6">
        <v>73944.66</v>
      </c>
    </row>
    <row r="47" spans="6:13" x14ac:dyDescent="0.25">
      <c r="F47">
        <v>10037</v>
      </c>
      <c r="G47" s="2">
        <v>42170.702557870369</v>
      </c>
      <c r="H47" s="20">
        <f>MONTH(tblSales921[[#This Row],[Date]])</f>
        <v>6</v>
      </c>
      <c r="I47" s="21">
        <f>1+COUNTIFS(tblSales921[Date],"&lt;"&amp;tblSales921[[#This Row],[Date]],tblSales921[Month],tblSales921[[#This Row],[Month]])+COUNTIFS($G$11:G47,G47,$H$11:H47,H47)-1</f>
        <v>44</v>
      </c>
      <c r="J47" t="str">
        <f>tblSales921[[#This Row],[Month]]&amp;"-"&amp;tblSales921[[#This Row],[Rank]]</f>
        <v>6-44</v>
      </c>
      <c r="K47" t="s">
        <v>52</v>
      </c>
      <c r="L47" t="s">
        <v>53</v>
      </c>
      <c r="M47" s="6">
        <v>21494.7</v>
      </c>
    </row>
    <row r="48" spans="6:13" x14ac:dyDescent="0.25">
      <c r="F48">
        <v>10038</v>
      </c>
      <c r="G48" s="2">
        <v>42042.140428240738</v>
      </c>
      <c r="H48" s="20">
        <f>MONTH(tblSales921[[#This Row],[Date]])</f>
        <v>2</v>
      </c>
      <c r="I48" s="21">
        <f>1+COUNTIFS(tblSales921[Date],"&lt;"&amp;tblSales921[[#This Row],[Date]],tblSales921[Month],tblSales921[[#This Row],[Month]])+COUNTIFS($G$11:G48,G48,$H$11:H48,H48)-1</f>
        <v>19</v>
      </c>
      <c r="J48" t="str">
        <f>tblSales921[[#This Row],[Month]]&amp;"-"&amp;tblSales921[[#This Row],[Rank]]</f>
        <v>2-19</v>
      </c>
      <c r="K48" t="s">
        <v>23</v>
      </c>
      <c r="L48" t="s">
        <v>54</v>
      </c>
      <c r="M48" s="6">
        <v>64127.96</v>
      </c>
    </row>
    <row r="49" spans="6:13" x14ac:dyDescent="0.25">
      <c r="F49">
        <v>10039</v>
      </c>
      <c r="G49" s="2">
        <v>42085.269212962965</v>
      </c>
      <c r="H49" s="20">
        <f>MONTH(tblSales921[[#This Row],[Date]])</f>
        <v>3</v>
      </c>
      <c r="I49" s="21">
        <f>1+COUNTIFS(tblSales921[Date],"&lt;"&amp;tblSales921[[#This Row],[Date]],tblSales921[Month],tblSales921[[#This Row],[Month]])+COUNTIFS($G$11:G49,G49,$H$11:H49,H49)-1</f>
        <v>57</v>
      </c>
      <c r="J49" t="str">
        <f>tblSales921[[#This Row],[Month]]&amp;"-"&amp;tblSales921[[#This Row],[Rank]]</f>
        <v>3-57</v>
      </c>
      <c r="K49" t="s">
        <v>13</v>
      </c>
      <c r="L49" t="s">
        <v>55</v>
      </c>
      <c r="M49" s="6">
        <v>47714.79</v>
      </c>
    </row>
    <row r="50" spans="6:13" x14ac:dyDescent="0.25">
      <c r="F50">
        <v>10040</v>
      </c>
      <c r="G50" s="2">
        <v>42098.170960648145</v>
      </c>
      <c r="H50" s="20">
        <f>MONTH(tblSales921[[#This Row],[Date]])</f>
        <v>4</v>
      </c>
      <c r="I50" s="21">
        <f>1+COUNTIFS(tblSales921[Date],"&lt;"&amp;tblSales921[[#This Row],[Date]],tblSales921[Month],tblSales921[[#This Row],[Month]])+COUNTIFS($G$11:G50,G50,$H$11:H50,H50)-1</f>
        <v>9</v>
      </c>
      <c r="J50" t="str">
        <f>tblSales921[[#This Row],[Month]]&amp;"-"&amp;tblSales921[[#This Row],[Rank]]</f>
        <v>4-9</v>
      </c>
      <c r="K50" t="s">
        <v>15</v>
      </c>
      <c r="L50" t="s">
        <v>56</v>
      </c>
      <c r="M50" s="6">
        <v>3713.03</v>
      </c>
    </row>
    <row r="51" spans="6:13" x14ac:dyDescent="0.25">
      <c r="F51">
        <v>10041</v>
      </c>
      <c r="G51" s="2">
        <v>42182.629699074074</v>
      </c>
      <c r="H51" s="20">
        <f>MONTH(tblSales921[[#This Row],[Date]])</f>
        <v>6</v>
      </c>
      <c r="I51" s="21">
        <f>1+COUNTIFS(tblSales921[Date],"&lt;"&amp;tblSales921[[#This Row],[Date]],tblSales921[Month],tblSales921[[#This Row],[Month]])+COUNTIFS($G$11:G51,G51,$H$11:H51,H51)-1</f>
        <v>71</v>
      </c>
      <c r="J51" t="str">
        <f>tblSales921[[#This Row],[Month]]&amp;"-"&amp;tblSales921[[#This Row],[Rank]]</f>
        <v>6-71</v>
      </c>
      <c r="K51" t="s">
        <v>45</v>
      </c>
      <c r="L51" t="s">
        <v>57</v>
      </c>
      <c r="M51" s="6">
        <v>57210.74</v>
      </c>
    </row>
    <row r="52" spans="6:13" x14ac:dyDescent="0.25">
      <c r="F52">
        <v>10042</v>
      </c>
      <c r="G52" s="2">
        <v>42099.852187500001</v>
      </c>
      <c r="H52" s="20">
        <f>MONTH(tblSales921[[#This Row],[Date]])</f>
        <v>4</v>
      </c>
      <c r="I52" s="21">
        <f>1+COUNTIFS(tblSales921[Date],"&lt;"&amp;tblSales921[[#This Row],[Date]],tblSales921[Month],tblSales921[[#This Row],[Month]])+COUNTIFS($G$11:G52,G52,$H$11:H52,H52)-1</f>
        <v>14</v>
      </c>
      <c r="J52" t="str">
        <f>tblSales921[[#This Row],[Month]]&amp;"-"&amp;tblSales921[[#This Row],[Rank]]</f>
        <v>4-14</v>
      </c>
      <c r="K52" t="s">
        <v>17</v>
      </c>
      <c r="L52" t="s">
        <v>58</v>
      </c>
      <c r="M52" s="6">
        <v>78795.64</v>
      </c>
    </row>
    <row r="53" spans="6:13" x14ac:dyDescent="0.25">
      <c r="F53">
        <v>10043</v>
      </c>
      <c r="G53" s="2">
        <v>42135.839884259258</v>
      </c>
      <c r="H53" s="20">
        <f>MONTH(tblSales921[[#This Row],[Date]])</f>
        <v>5</v>
      </c>
      <c r="I53" s="21">
        <f>1+COUNTIFS(tblSales921[Date],"&lt;"&amp;tblSales921[[#This Row],[Date]],tblSales921[Month],tblSales921[[#This Row],[Month]])+COUNTIFS($G$11:G53,G53,$H$11:H53,H53)-1</f>
        <v>31</v>
      </c>
      <c r="J53" t="str">
        <f>tblSales921[[#This Row],[Month]]&amp;"-"&amp;tblSales921[[#This Row],[Rank]]</f>
        <v>5-31</v>
      </c>
      <c r="K53" t="s">
        <v>11</v>
      </c>
      <c r="L53" t="s">
        <v>59</v>
      </c>
      <c r="M53" s="6">
        <v>58747.97</v>
      </c>
    </row>
    <row r="54" spans="6:13" x14ac:dyDescent="0.25">
      <c r="F54">
        <v>10044</v>
      </c>
      <c r="G54" s="2">
        <v>42117.301898148151</v>
      </c>
      <c r="H54" s="20">
        <f>MONTH(tblSales921[[#This Row],[Date]])</f>
        <v>4</v>
      </c>
      <c r="I54" s="21">
        <f>1+COUNTIFS(tblSales921[Date],"&lt;"&amp;tblSales921[[#This Row],[Date]],tblSales921[Month],tblSales921[[#This Row],[Month]])+COUNTIFS($G$11:G54,G54,$H$11:H54,H54)-1</f>
        <v>73</v>
      </c>
      <c r="J54" t="str">
        <f>tblSales921[[#This Row],[Month]]&amp;"-"&amp;tblSales921[[#This Row],[Rank]]</f>
        <v>4-73</v>
      </c>
      <c r="K54" t="s">
        <v>7</v>
      </c>
      <c r="L54" t="s">
        <v>60</v>
      </c>
      <c r="M54" s="6">
        <v>81690.89</v>
      </c>
    </row>
    <row r="55" spans="6:13" x14ac:dyDescent="0.25">
      <c r="F55">
        <v>10045</v>
      </c>
      <c r="G55" s="2">
        <v>42250.009641203702</v>
      </c>
      <c r="H55" s="20">
        <f>MONTH(tblSales921[[#This Row],[Date]])</f>
        <v>9</v>
      </c>
      <c r="I55" s="21">
        <f>1+COUNTIFS(tblSales921[Date],"&lt;"&amp;tblSales921[[#This Row],[Date]],tblSales921[Month],tblSales921[[#This Row],[Month]])+COUNTIFS($G$11:G55,G55,$H$11:H55,H55)-1</f>
        <v>10</v>
      </c>
      <c r="J55" t="str">
        <f>tblSales921[[#This Row],[Month]]&amp;"-"&amp;tblSales921[[#This Row],[Rank]]</f>
        <v>9-10</v>
      </c>
      <c r="K55" t="s">
        <v>61</v>
      </c>
      <c r="L55" t="s">
        <v>62</v>
      </c>
      <c r="M55" s="6">
        <v>87950.36</v>
      </c>
    </row>
    <row r="56" spans="6:13" x14ac:dyDescent="0.25">
      <c r="F56">
        <v>10046</v>
      </c>
      <c r="G56" s="2">
        <v>42223.367337962962</v>
      </c>
      <c r="H56" s="20">
        <f>MONTH(tblSales921[[#This Row],[Date]])</f>
        <v>8</v>
      </c>
      <c r="I56" s="21">
        <f>1+COUNTIFS(tblSales921[Date],"&lt;"&amp;tblSales921[[#This Row],[Date]],tblSales921[Month],tblSales921[[#This Row],[Month]])+COUNTIFS($G$11:G56,G56,$H$11:H56,H56)-1</f>
        <v>16</v>
      </c>
      <c r="J56" t="str">
        <f>tblSales921[[#This Row],[Month]]&amp;"-"&amp;tblSales921[[#This Row],[Rank]]</f>
        <v>8-16</v>
      </c>
      <c r="K56" t="s">
        <v>7</v>
      </c>
      <c r="L56" t="s">
        <v>63</v>
      </c>
      <c r="M56" s="6">
        <v>43688.75</v>
      </c>
    </row>
    <row r="57" spans="6:13" x14ac:dyDescent="0.25">
      <c r="F57">
        <v>10047</v>
      </c>
      <c r="G57" s="2">
        <v>42062.025266203702</v>
      </c>
      <c r="H57" s="20">
        <f>MONTH(tblSales921[[#This Row],[Date]])</f>
        <v>2</v>
      </c>
      <c r="I57" s="21">
        <f>1+COUNTIFS(tblSales921[Date],"&lt;"&amp;tblSales921[[#This Row],[Date]],tblSales921[Month],tblSales921[[#This Row],[Month]])+COUNTIFS($G$11:G57,G57,$H$11:H57,H57)-1</f>
        <v>85</v>
      </c>
      <c r="J57" t="str">
        <f>tblSales921[[#This Row],[Month]]&amp;"-"&amp;tblSales921[[#This Row],[Rank]]</f>
        <v>2-85</v>
      </c>
      <c r="K57" t="s">
        <v>52</v>
      </c>
      <c r="L57" t="s">
        <v>64</v>
      </c>
      <c r="M57" s="6">
        <v>88930.52</v>
      </c>
    </row>
    <row r="58" spans="6:13" x14ac:dyDescent="0.25">
      <c r="F58">
        <v>10048</v>
      </c>
      <c r="G58" s="2">
        <v>42189.578472222223</v>
      </c>
      <c r="H58" s="20">
        <f>MONTH(tblSales921[[#This Row],[Date]])</f>
        <v>7</v>
      </c>
      <c r="I58" s="21">
        <f>1+COUNTIFS(tblSales921[Date],"&lt;"&amp;tblSales921[[#This Row],[Date]],tblSales921[Month],tblSales921[[#This Row],[Month]])+COUNTIFS($G$11:G58,G58,$H$11:H58,H58)-1</f>
        <v>14</v>
      </c>
      <c r="J58" t="str">
        <f>tblSales921[[#This Row],[Month]]&amp;"-"&amp;tblSales921[[#This Row],[Rank]]</f>
        <v>7-14</v>
      </c>
      <c r="K58" t="s">
        <v>35</v>
      </c>
      <c r="L58" t="s">
        <v>65</v>
      </c>
      <c r="M58" s="6">
        <v>38944.75</v>
      </c>
    </row>
    <row r="59" spans="6:13" x14ac:dyDescent="0.25">
      <c r="F59">
        <v>10049</v>
      </c>
      <c r="G59" s="2">
        <v>42307.01457175926</v>
      </c>
      <c r="H59" s="20">
        <f>MONTH(tblSales921[[#This Row],[Date]])</f>
        <v>10</v>
      </c>
      <c r="I59" s="21">
        <f>1+COUNTIFS(tblSales921[Date],"&lt;"&amp;tblSales921[[#This Row],[Date]],tblSales921[Month],tblSales921[[#This Row],[Month]])+COUNTIFS($G$11:G59,G59,$H$11:H59,H59)-1</f>
        <v>71</v>
      </c>
      <c r="J59" t="str">
        <f>tblSales921[[#This Row],[Month]]&amp;"-"&amp;tblSales921[[#This Row],[Rank]]</f>
        <v>10-71</v>
      </c>
      <c r="K59" t="s">
        <v>66</v>
      </c>
      <c r="L59" t="s">
        <v>67</v>
      </c>
      <c r="M59" s="6">
        <v>95060.08</v>
      </c>
    </row>
    <row r="60" spans="6:13" x14ac:dyDescent="0.25">
      <c r="F60">
        <v>10050</v>
      </c>
      <c r="G60" s="2">
        <v>42355.584918981483</v>
      </c>
      <c r="H60" s="20">
        <f>MONTH(tblSales921[[#This Row],[Date]])</f>
        <v>12</v>
      </c>
      <c r="I60" s="21">
        <f>1+COUNTIFS(tblSales921[Date],"&lt;"&amp;tblSales921[[#This Row],[Date]],tblSales921[Month],tblSales921[[#This Row],[Month]])+COUNTIFS($G$11:G60,G60,$H$11:H60,H60)-1</f>
        <v>45</v>
      </c>
      <c r="J60" t="str">
        <f>tblSales921[[#This Row],[Month]]&amp;"-"&amp;tblSales921[[#This Row],[Rank]]</f>
        <v>12-45</v>
      </c>
      <c r="K60" t="s">
        <v>26</v>
      </c>
      <c r="L60" t="s">
        <v>12</v>
      </c>
      <c r="M60" s="6">
        <v>34238.68</v>
      </c>
    </row>
    <row r="61" spans="6:13" x14ac:dyDescent="0.25">
      <c r="F61">
        <v>10051</v>
      </c>
      <c r="G61" s="2">
        <v>42278.367256944446</v>
      </c>
      <c r="H61" s="20">
        <f>MONTH(tblSales921[[#This Row],[Date]])</f>
        <v>10</v>
      </c>
      <c r="I61" s="21">
        <f>1+COUNTIFS(tblSales921[Date],"&lt;"&amp;tblSales921[[#This Row],[Date]],tblSales921[Month],tblSales921[[#This Row],[Month]])+COUNTIFS($G$11:G61,G61,$H$11:H61,H61)-1</f>
        <v>1</v>
      </c>
      <c r="J61" t="str">
        <f>tblSales921[[#This Row],[Month]]&amp;"-"&amp;tblSales921[[#This Row],[Rank]]</f>
        <v>10-1</v>
      </c>
      <c r="K61" t="s">
        <v>45</v>
      </c>
      <c r="L61" t="s">
        <v>68</v>
      </c>
      <c r="M61" s="6">
        <v>17486.39</v>
      </c>
    </row>
    <row r="62" spans="6:13" x14ac:dyDescent="0.25">
      <c r="F62">
        <v>10052</v>
      </c>
      <c r="G62" s="2">
        <v>42180.183935185189</v>
      </c>
      <c r="H62" s="20">
        <f>MONTH(tblSales921[[#This Row],[Date]])</f>
        <v>6</v>
      </c>
      <c r="I62" s="21">
        <f>1+COUNTIFS(tblSales921[Date],"&lt;"&amp;tblSales921[[#This Row],[Date]],tblSales921[Month],tblSales921[[#This Row],[Month]])+COUNTIFS($G$11:G62,G62,$H$11:H62,H62)-1</f>
        <v>67</v>
      </c>
      <c r="J62" t="str">
        <f>tblSales921[[#This Row],[Month]]&amp;"-"&amp;tblSales921[[#This Row],[Rank]]</f>
        <v>6-67</v>
      </c>
      <c r="K62" t="s">
        <v>66</v>
      </c>
      <c r="L62" t="s">
        <v>69</v>
      </c>
      <c r="M62" s="6">
        <v>79800.39</v>
      </c>
    </row>
    <row r="63" spans="6:13" x14ac:dyDescent="0.25">
      <c r="F63">
        <v>10053</v>
      </c>
      <c r="G63" s="2">
        <v>42300.618842592594</v>
      </c>
      <c r="H63" s="20">
        <f>MONTH(tblSales921[[#This Row],[Date]])</f>
        <v>10</v>
      </c>
      <c r="I63" s="21">
        <f>1+COUNTIFS(tblSales921[Date],"&lt;"&amp;tblSales921[[#This Row],[Date]],tblSales921[Month],tblSales921[[#This Row],[Month]])+COUNTIFS($G$11:G63,G63,$H$11:H63,H63)-1</f>
        <v>51</v>
      </c>
      <c r="J63" t="str">
        <f>tblSales921[[#This Row],[Month]]&amp;"-"&amp;tblSales921[[#This Row],[Rank]]</f>
        <v>10-51</v>
      </c>
      <c r="K63" t="s">
        <v>35</v>
      </c>
      <c r="L63" t="s">
        <v>70</v>
      </c>
      <c r="M63" s="6">
        <v>11423.94</v>
      </c>
    </row>
    <row r="64" spans="6:13" x14ac:dyDescent="0.25">
      <c r="F64">
        <v>10054</v>
      </c>
      <c r="G64" s="2">
        <v>42347.688726851855</v>
      </c>
      <c r="H64" s="20">
        <f>MONTH(tblSales921[[#This Row],[Date]])</f>
        <v>12</v>
      </c>
      <c r="I64" s="21">
        <f>1+COUNTIFS(tblSales921[Date],"&lt;"&amp;tblSales921[[#This Row],[Date]],tblSales921[Month],tblSales921[[#This Row],[Month]])+COUNTIFS($G$11:G64,G64,$H$11:H64,H64)-1</f>
        <v>27</v>
      </c>
      <c r="J64" t="str">
        <f>tblSales921[[#This Row],[Month]]&amp;"-"&amp;tblSales921[[#This Row],[Rank]]</f>
        <v>12-27</v>
      </c>
      <c r="K64" t="s">
        <v>5</v>
      </c>
      <c r="L64" t="s">
        <v>71</v>
      </c>
      <c r="M64" s="6">
        <v>43308.07</v>
      </c>
    </row>
    <row r="65" spans="6:13" x14ac:dyDescent="0.25">
      <c r="F65">
        <v>10055</v>
      </c>
      <c r="G65" s="2">
        <v>42274.847511574073</v>
      </c>
      <c r="H65" s="20">
        <f>MONTH(tblSales921[[#This Row],[Date]])</f>
        <v>9</v>
      </c>
      <c r="I65" s="21">
        <f>1+COUNTIFS(tblSales921[Date],"&lt;"&amp;tblSales921[[#This Row],[Date]],tblSales921[Month],tblSales921[[#This Row],[Month]])+COUNTIFS($G$11:G65,G65,$H$11:H65,H65)-1</f>
        <v>77</v>
      </c>
      <c r="J65" t="str">
        <f>tblSales921[[#This Row],[Month]]&amp;"-"&amp;tblSales921[[#This Row],[Rank]]</f>
        <v>9-77</v>
      </c>
      <c r="K65" t="s">
        <v>15</v>
      </c>
      <c r="L65" t="s">
        <v>72</v>
      </c>
      <c r="M65" s="6">
        <v>90501.06</v>
      </c>
    </row>
    <row r="66" spans="6:13" x14ac:dyDescent="0.25">
      <c r="F66">
        <v>10056</v>
      </c>
      <c r="G66" s="2">
        <v>42143.738865740743</v>
      </c>
      <c r="H66" s="20">
        <f>MONTH(tblSales921[[#This Row],[Date]])</f>
        <v>5</v>
      </c>
      <c r="I66" s="21">
        <f>1+COUNTIFS(tblSales921[Date],"&lt;"&amp;tblSales921[[#This Row],[Date]],tblSales921[Month],tblSales921[[#This Row],[Month]])+COUNTIFS($G$11:G66,G66,$H$11:H66,H66)-1</f>
        <v>55</v>
      </c>
      <c r="J66" t="str">
        <f>tblSales921[[#This Row],[Month]]&amp;"-"&amp;tblSales921[[#This Row],[Rank]]</f>
        <v>5-55</v>
      </c>
      <c r="K66" t="s">
        <v>23</v>
      </c>
      <c r="L66" t="s">
        <v>73</v>
      </c>
      <c r="M66" s="6">
        <v>17664.3</v>
      </c>
    </row>
    <row r="67" spans="6:13" x14ac:dyDescent="0.25">
      <c r="F67">
        <v>10057</v>
      </c>
      <c r="G67" s="2">
        <v>42214.057858796295</v>
      </c>
      <c r="H67" s="20">
        <f>MONTH(tblSales921[[#This Row],[Date]])</f>
        <v>7</v>
      </c>
      <c r="I67" s="21">
        <f>1+COUNTIFS(tblSales921[Date],"&lt;"&amp;tblSales921[[#This Row],[Date]],tblSales921[Month],tblSales921[[#This Row],[Month]])+COUNTIFS($G$11:G67,G67,$H$11:H67,H67)-1</f>
        <v>76</v>
      </c>
      <c r="J67" t="str">
        <f>tblSales921[[#This Row],[Month]]&amp;"-"&amp;tblSales921[[#This Row],[Rank]]</f>
        <v>7-76</v>
      </c>
      <c r="K67" t="s">
        <v>15</v>
      </c>
      <c r="L67" t="s">
        <v>74</v>
      </c>
      <c r="M67" s="6">
        <v>10378.18</v>
      </c>
    </row>
    <row r="68" spans="6:13" x14ac:dyDescent="0.25">
      <c r="F68">
        <v>10058</v>
      </c>
      <c r="G68" s="2">
        <v>42262.941712962966</v>
      </c>
      <c r="H68" s="20">
        <f>MONTH(tblSales921[[#This Row],[Date]])</f>
        <v>9</v>
      </c>
      <c r="I68" s="21">
        <f>1+COUNTIFS(tblSales921[Date],"&lt;"&amp;tblSales921[[#This Row],[Date]],tblSales921[Month],tblSales921[[#This Row],[Month]])+COUNTIFS($G$11:G68,G68,$H$11:H68,H68)-1</f>
        <v>45</v>
      </c>
      <c r="J68" t="str">
        <f>tblSales921[[#This Row],[Month]]&amp;"-"&amp;tblSales921[[#This Row],[Rank]]</f>
        <v>9-45</v>
      </c>
      <c r="K68" t="s">
        <v>66</v>
      </c>
      <c r="L68" t="s">
        <v>75</v>
      </c>
      <c r="M68" s="6">
        <v>65398.82</v>
      </c>
    </row>
    <row r="69" spans="6:13" x14ac:dyDescent="0.25">
      <c r="F69">
        <v>10059</v>
      </c>
      <c r="G69" s="2">
        <v>42137.677245370367</v>
      </c>
      <c r="H69" s="20">
        <f>MONTH(tblSales921[[#This Row],[Date]])</f>
        <v>5</v>
      </c>
      <c r="I69" s="21">
        <f>1+COUNTIFS(tblSales921[Date],"&lt;"&amp;tblSales921[[#This Row],[Date]],tblSales921[Month],tblSales921[[#This Row],[Month]])+COUNTIFS($G$11:G69,G69,$H$11:H69,H69)-1</f>
        <v>41</v>
      </c>
      <c r="J69" t="str">
        <f>tblSales921[[#This Row],[Month]]&amp;"-"&amp;tblSales921[[#This Row],[Rank]]</f>
        <v>5-41</v>
      </c>
      <c r="K69" t="s">
        <v>40</v>
      </c>
      <c r="L69" t="s">
        <v>76</v>
      </c>
      <c r="M69" s="6">
        <v>32815.199999999997</v>
      </c>
    </row>
    <row r="70" spans="6:13" x14ac:dyDescent="0.25">
      <c r="F70">
        <v>10060</v>
      </c>
      <c r="G70" s="2">
        <v>42132.023506944446</v>
      </c>
      <c r="H70" s="20">
        <f>MONTH(tblSales921[[#This Row],[Date]])</f>
        <v>5</v>
      </c>
      <c r="I70" s="21">
        <f>1+COUNTIFS(tblSales921[Date],"&lt;"&amp;tblSales921[[#This Row],[Date]],tblSales921[Month],tblSales921[[#This Row],[Month]])+COUNTIFS($G$11:G70,G70,$H$11:H70,H70)-1</f>
        <v>23</v>
      </c>
      <c r="J70" t="str">
        <f>tblSales921[[#This Row],[Month]]&amp;"-"&amp;tblSales921[[#This Row],[Rank]]</f>
        <v>5-23</v>
      </c>
      <c r="K70" t="s">
        <v>35</v>
      </c>
      <c r="L70" t="s">
        <v>77</v>
      </c>
      <c r="M70" s="6">
        <v>24824.11</v>
      </c>
    </row>
    <row r="71" spans="6:13" x14ac:dyDescent="0.25">
      <c r="F71">
        <v>10061</v>
      </c>
      <c r="G71" s="2">
        <v>42358.782962962963</v>
      </c>
      <c r="H71" s="20">
        <f>MONTH(tblSales921[[#This Row],[Date]])</f>
        <v>12</v>
      </c>
      <c r="I71" s="21">
        <f>1+COUNTIFS(tblSales921[Date],"&lt;"&amp;tblSales921[[#This Row],[Date]],tblSales921[Month],tblSales921[[#This Row],[Month]])+COUNTIFS($G$11:G71,G71,$H$11:H71,H71)-1</f>
        <v>56</v>
      </c>
      <c r="J71" t="str">
        <f>tblSales921[[#This Row],[Month]]&amp;"-"&amp;tblSales921[[#This Row],[Rank]]</f>
        <v>12-56</v>
      </c>
      <c r="K71" t="s">
        <v>40</v>
      </c>
      <c r="L71" t="s">
        <v>78</v>
      </c>
      <c r="M71" s="6">
        <v>62313.51</v>
      </c>
    </row>
    <row r="72" spans="6:13" x14ac:dyDescent="0.25">
      <c r="F72">
        <v>10062</v>
      </c>
      <c r="G72" s="2">
        <v>42263.651018518518</v>
      </c>
      <c r="H72" s="20">
        <f>MONTH(tblSales921[[#This Row],[Date]])</f>
        <v>9</v>
      </c>
      <c r="I72" s="21">
        <f>1+COUNTIFS(tblSales921[Date],"&lt;"&amp;tblSales921[[#This Row],[Date]],tblSales921[Month],tblSales921[[#This Row],[Month]])+COUNTIFS($G$11:G72,G72,$H$11:H72,H72)-1</f>
        <v>47</v>
      </c>
      <c r="J72" t="str">
        <f>tblSales921[[#This Row],[Month]]&amp;"-"&amp;tblSales921[[#This Row],[Rank]]</f>
        <v>9-47</v>
      </c>
      <c r="K72" t="s">
        <v>66</v>
      </c>
      <c r="L72" t="s">
        <v>79</v>
      </c>
      <c r="M72" s="6">
        <v>89948.39</v>
      </c>
    </row>
    <row r="73" spans="6:13" x14ac:dyDescent="0.25">
      <c r="F73">
        <v>10063</v>
      </c>
      <c r="G73" s="2">
        <v>42348.304583333331</v>
      </c>
      <c r="H73" s="20">
        <f>MONTH(tblSales921[[#This Row],[Date]])</f>
        <v>12</v>
      </c>
      <c r="I73" s="21">
        <f>1+COUNTIFS(tblSales921[Date],"&lt;"&amp;tblSales921[[#This Row],[Date]],tblSales921[Month],tblSales921[[#This Row],[Month]])+COUNTIFS($G$11:G73,G73,$H$11:H73,H73)-1</f>
        <v>29</v>
      </c>
      <c r="J73" t="str">
        <f>tblSales921[[#This Row],[Month]]&amp;"-"&amp;tblSales921[[#This Row],[Rank]]</f>
        <v>12-29</v>
      </c>
      <c r="K73" t="s">
        <v>26</v>
      </c>
      <c r="L73" t="s">
        <v>80</v>
      </c>
      <c r="M73" s="6">
        <v>52385.440000000002</v>
      </c>
    </row>
    <row r="74" spans="6:13" x14ac:dyDescent="0.25">
      <c r="F74">
        <v>10064</v>
      </c>
      <c r="G74" s="2">
        <v>42120.777928240743</v>
      </c>
      <c r="H74" s="20">
        <f>MONTH(tblSales921[[#This Row],[Date]])</f>
        <v>4</v>
      </c>
      <c r="I74" s="21">
        <f>1+COUNTIFS(tblSales921[Date],"&lt;"&amp;tblSales921[[#This Row],[Date]],tblSales921[Month],tblSales921[[#This Row],[Month]])+COUNTIFS($G$11:G74,G74,$H$11:H74,H74)-1</f>
        <v>80</v>
      </c>
      <c r="J74" t="str">
        <f>tblSales921[[#This Row],[Month]]&amp;"-"&amp;tblSales921[[#This Row],[Rank]]</f>
        <v>4-80</v>
      </c>
      <c r="K74" t="s">
        <v>61</v>
      </c>
      <c r="L74" t="s">
        <v>81</v>
      </c>
      <c r="M74" s="6">
        <v>1142.24</v>
      </c>
    </row>
    <row r="75" spans="6:13" x14ac:dyDescent="0.25">
      <c r="F75">
        <v>10065</v>
      </c>
      <c r="G75" s="2">
        <v>42296.397199074076</v>
      </c>
      <c r="H75" s="20">
        <f>MONTH(tblSales921[[#This Row],[Date]])</f>
        <v>10</v>
      </c>
      <c r="I75" s="21">
        <f>1+COUNTIFS(tblSales921[Date],"&lt;"&amp;tblSales921[[#This Row],[Date]],tblSales921[Month],tblSales921[[#This Row],[Month]])+COUNTIFS($G$11:G75,G75,$H$11:H75,H75)-1</f>
        <v>40</v>
      </c>
      <c r="J75" t="str">
        <f>tblSales921[[#This Row],[Month]]&amp;"-"&amp;tblSales921[[#This Row],[Rank]]</f>
        <v>10-40</v>
      </c>
      <c r="K75" t="s">
        <v>45</v>
      </c>
      <c r="L75" t="s">
        <v>82</v>
      </c>
      <c r="M75" s="6">
        <v>87360.72</v>
      </c>
    </row>
    <row r="76" spans="6:13" x14ac:dyDescent="0.25">
      <c r="F76">
        <v>10066</v>
      </c>
      <c r="G76" s="2">
        <v>42281.083113425928</v>
      </c>
      <c r="H76" s="20">
        <f>MONTH(tblSales921[[#This Row],[Date]])</f>
        <v>10</v>
      </c>
      <c r="I76" s="21">
        <f>1+COUNTIFS(tblSales921[Date],"&lt;"&amp;tblSales921[[#This Row],[Date]],tblSales921[Month],tblSales921[[#This Row],[Month]])+COUNTIFS($G$11:G76,G76,$H$11:H76,H76)-1</f>
        <v>8</v>
      </c>
      <c r="J76" t="str">
        <f>tblSales921[[#This Row],[Month]]&amp;"-"&amp;tblSales921[[#This Row],[Rank]]</f>
        <v>10-8</v>
      </c>
      <c r="K76" t="s">
        <v>5</v>
      </c>
      <c r="L76" t="s">
        <v>62</v>
      </c>
      <c r="M76" s="6">
        <v>39646.29</v>
      </c>
    </row>
    <row r="77" spans="6:13" x14ac:dyDescent="0.25">
      <c r="F77">
        <v>10067</v>
      </c>
      <c r="G77" s="2">
        <v>42028.165636574071</v>
      </c>
      <c r="H77" s="20">
        <f>MONTH(tblSales921[[#This Row],[Date]])</f>
        <v>1</v>
      </c>
      <c r="I77" s="21">
        <f>1+COUNTIFS(tblSales921[Date],"&lt;"&amp;tblSales921[[#This Row],[Date]],tblSales921[Month],tblSales921[[#This Row],[Month]])+COUNTIFS($G$11:G77,G77,$H$11:H77,H77)-1</f>
        <v>61</v>
      </c>
      <c r="J77" t="str">
        <f>tblSales921[[#This Row],[Month]]&amp;"-"&amp;tblSales921[[#This Row],[Rank]]</f>
        <v>1-61</v>
      </c>
      <c r="K77" t="s">
        <v>45</v>
      </c>
      <c r="L77" t="s">
        <v>83</v>
      </c>
      <c r="M77" s="6">
        <v>38109.25</v>
      </c>
    </row>
    <row r="78" spans="6:13" x14ac:dyDescent="0.25">
      <c r="F78">
        <v>10068</v>
      </c>
      <c r="G78" s="2">
        <v>42289.1174537037</v>
      </c>
      <c r="H78" s="20">
        <f>MONTH(tblSales921[[#This Row],[Date]])</f>
        <v>10</v>
      </c>
      <c r="I78" s="21">
        <f>1+COUNTIFS(tblSales921[Date],"&lt;"&amp;tblSales921[[#This Row],[Date]],tblSales921[Month],tblSales921[[#This Row],[Month]])+COUNTIFS($G$11:G78,G78,$H$11:H78,H78)-1</f>
        <v>28</v>
      </c>
      <c r="J78" t="str">
        <f>tblSales921[[#This Row],[Month]]&amp;"-"&amp;tblSales921[[#This Row],[Rank]]</f>
        <v>10-28</v>
      </c>
      <c r="K78" t="s">
        <v>23</v>
      </c>
      <c r="L78" t="s">
        <v>84</v>
      </c>
      <c r="M78" s="6">
        <v>90836</v>
      </c>
    </row>
    <row r="79" spans="6:13" x14ac:dyDescent="0.25">
      <c r="F79">
        <v>10069</v>
      </c>
      <c r="G79" s="2">
        <v>42212.297731481478</v>
      </c>
      <c r="H79" s="20">
        <f>MONTH(tblSales921[[#This Row],[Date]])</f>
        <v>7</v>
      </c>
      <c r="I79" s="21">
        <f>1+COUNTIFS(tblSales921[Date],"&lt;"&amp;tblSales921[[#This Row],[Date]],tblSales921[Month],tblSales921[[#This Row],[Month]])+COUNTIFS($G$11:G79,G79,$H$11:H79,H79)-1</f>
        <v>72</v>
      </c>
      <c r="J79" t="str">
        <f>tblSales921[[#This Row],[Month]]&amp;"-"&amp;tblSales921[[#This Row],[Rank]]</f>
        <v>7-72</v>
      </c>
      <c r="K79" t="s">
        <v>52</v>
      </c>
      <c r="L79" t="s">
        <v>85</v>
      </c>
      <c r="M79" s="6">
        <v>46802.78</v>
      </c>
    </row>
    <row r="80" spans="6:13" x14ac:dyDescent="0.25">
      <c r="F80">
        <v>10070</v>
      </c>
      <c r="G80" s="2">
        <v>42185.610520833332</v>
      </c>
      <c r="H80" s="20">
        <f>MONTH(tblSales921[[#This Row],[Date]])</f>
        <v>6</v>
      </c>
      <c r="I80" s="21">
        <f>1+COUNTIFS(tblSales921[Date],"&lt;"&amp;tblSales921[[#This Row],[Date]],tblSales921[Month],tblSales921[[#This Row],[Month]])+COUNTIFS($G$11:G80,G80,$H$11:H80,H80)-1</f>
        <v>77</v>
      </c>
      <c r="J80" t="str">
        <f>tblSales921[[#This Row],[Month]]&amp;"-"&amp;tblSales921[[#This Row],[Rank]]</f>
        <v>6-77</v>
      </c>
      <c r="K80" t="s">
        <v>17</v>
      </c>
      <c r="L80" t="s">
        <v>86</v>
      </c>
      <c r="M80" s="6">
        <v>42156.94</v>
      </c>
    </row>
    <row r="81" spans="6:13" x14ac:dyDescent="0.25">
      <c r="F81">
        <v>10071</v>
      </c>
      <c r="G81" s="2">
        <v>42251.811782407407</v>
      </c>
      <c r="H81" s="20">
        <f>MONTH(tblSales921[[#This Row],[Date]])</f>
        <v>9</v>
      </c>
      <c r="I81" s="21">
        <f>1+COUNTIFS(tblSales921[Date],"&lt;"&amp;tblSales921[[#This Row],[Date]],tblSales921[Month],tblSales921[[#This Row],[Month]])+COUNTIFS($G$11:G81,G81,$H$11:H81,H81)-1</f>
        <v>14</v>
      </c>
      <c r="J81" t="str">
        <f>tblSales921[[#This Row],[Month]]&amp;"-"&amp;tblSales921[[#This Row],[Rank]]</f>
        <v>9-14</v>
      </c>
      <c r="K81" t="s">
        <v>9</v>
      </c>
      <c r="L81" t="s">
        <v>87</v>
      </c>
      <c r="M81" s="6">
        <v>51196.01</v>
      </c>
    </row>
    <row r="82" spans="6:13" x14ac:dyDescent="0.25">
      <c r="F82">
        <v>10072</v>
      </c>
      <c r="G82" s="2">
        <v>42168.831886574073</v>
      </c>
      <c r="H82" s="20">
        <f>MONTH(tblSales921[[#This Row],[Date]])</f>
        <v>6</v>
      </c>
      <c r="I82" s="21">
        <f>1+COUNTIFS(tblSales921[Date],"&lt;"&amp;tblSales921[[#This Row],[Date]],tblSales921[Month],tblSales921[[#This Row],[Month]])+COUNTIFS($G$11:G82,G82,$H$11:H82,H82)-1</f>
        <v>39</v>
      </c>
      <c r="J82" t="str">
        <f>tblSales921[[#This Row],[Month]]&amp;"-"&amp;tblSales921[[#This Row],[Rank]]</f>
        <v>6-39</v>
      </c>
      <c r="K82" t="s">
        <v>29</v>
      </c>
      <c r="L82" t="s">
        <v>88</v>
      </c>
      <c r="M82" s="6">
        <v>81480.429999999993</v>
      </c>
    </row>
    <row r="83" spans="6:13" x14ac:dyDescent="0.25">
      <c r="F83">
        <v>10073</v>
      </c>
      <c r="G83" s="2">
        <v>42319.504120370373</v>
      </c>
      <c r="H83" s="20">
        <f>MONTH(tblSales921[[#This Row],[Date]])</f>
        <v>11</v>
      </c>
      <c r="I83" s="21">
        <f>1+COUNTIFS(tblSales921[Date],"&lt;"&amp;tblSales921[[#This Row],[Date]],tblSales921[Month],tblSales921[[#This Row],[Month]])+COUNTIFS($G$11:G83,G83,$H$11:H83,H83)-1</f>
        <v>30</v>
      </c>
      <c r="J83" t="str">
        <f>tblSales921[[#This Row],[Month]]&amp;"-"&amp;tblSales921[[#This Row],[Rank]]</f>
        <v>11-30</v>
      </c>
      <c r="K83" t="s">
        <v>29</v>
      </c>
      <c r="L83" t="s">
        <v>89</v>
      </c>
      <c r="M83" s="6">
        <v>19727.400000000001</v>
      </c>
    </row>
    <row r="84" spans="6:13" x14ac:dyDescent="0.25">
      <c r="F84">
        <v>10074</v>
      </c>
      <c r="G84" s="2">
        <v>42354.470347222225</v>
      </c>
      <c r="H84" s="20">
        <f>MONTH(tblSales921[[#This Row],[Date]])</f>
        <v>12</v>
      </c>
      <c r="I84" s="21">
        <f>1+COUNTIFS(tblSales921[Date],"&lt;"&amp;tblSales921[[#This Row],[Date]],tblSales921[Month],tblSales921[[#This Row],[Month]])+COUNTIFS($G$11:G84,G84,$H$11:H84,H84)-1</f>
        <v>43</v>
      </c>
      <c r="J84" t="str">
        <f>tblSales921[[#This Row],[Month]]&amp;"-"&amp;tblSales921[[#This Row],[Rank]]</f>
        <v>12-43</v>
      </c>
      <c r="K84" t="s">
        <v>23</v>
      </c>
      <c r="L84" t="s">
        <v>67</v>
      </c>
      <c r="M84" s="6">
        <v>96099.55</v>
      </c>
    </row>
    <row r="85" spans="6:13" x14ac:dyDescent="0.25">
      <c r="F85">
        <v>10075</v>
      </c>
      <c r="G85" s="2">
        <v>42081.575925925928</v>
      </c>
      <c r="H85" s="20">
        <f>MONTH(tblSales921[[#This Row],[Date]])</f>
        <v>3</v>
      </c>
      <c r="I85" s="21">
        <f>1+COUNTIFS(tblSales921[Date],"&lt;"&amp;tblSales921[[#This Row],[Date]],tblSales921[Month],tblSales921[[#This Row],[Month]])+COUNTIFS($G$11:G85,G85,$H$11:H85,H85)-1</f>
        <v>45</v>
      </c>
      <c r="J85" t="str">
        <f>tblSales921[[#This Row],[Month]]&amp;"-"&amp;tblSales921[[#This Row],[Rank]]</f>
        <v>3-45</v>
      </c>
      <c r="K85" t="s">
        <v>7</v>
      </c>
      <c r="L85" t="s">
        <v>90</v>
      </c>
      <c r="M85" s="6">
        <v>70935.12</v>
      </c>
    </row>
    <row r="86" spans="6:13" x14ac:dyDescent="0.25">
      <c r="F86">
        <v>10076</v>
      </c>
      <c r="G86" s="2">
        <v>42327.58148148148</v>
      </c>
      <c r="H86" s="20">
        <f>MONTH(tblSales921[[#This Row],[Date]])</f>
        <v>11</v>
      </c>
      <c r="I86" s="21">
        <f>1+COUNTIFS(tblSales921[Date],"&lt;"&amp;tblSales921[[#This Row],[Date]],tblSales921[Month],tblSales921[[#This Row],[Month]])+COUNTIFS($G$11:G86,G86,$H$11:H86,H86)-1</f>
        <v>56</v>
      </c>
      <c r="J86" t="str">
        <f>tblSales921[[#This Row],[Month]]&amp;"-"&amp;tblSales921[[#This Row],[Rank]]</f>
        <v>11-56</v>
      </c>
      <c r="K86" t="s">
        <v>38</v>
      </c>
      <c r="L86" t="s">
        <v>91</v>
      </c>
      <c r="M86" s="6">
        <v>10358.02</v>
      </c>
    </row>
    <row r="87" spans="6:13" x14ac:dyDescent="0.25">
      <c r="F87">
        <v>10077</v>
      </c>
      <c r="G87" s="2">
        <v>42258.626539351855</v>
      </c>
      <c r="H87" s="20">
        <f>MONTH(tblSales921[[#This Row],[Date]])</f>
        <v>9</v>
      </c>
      <c r="I87" s="21">
        <f>1+COUNTIFS(tblSales921[Date],"&lt;"&amp;tblSales921[[#This Row],[Date]],tblSales921[Month],tblSales921[[#This Row],[Month]])+COUNTIFS($G$11:G87,G87,$H$11:H87,H87)-1</f>
        <v>30</v>
      </c>
      <c r="J87" t="str">
        <f>tblSales921[[#This Row],[Month]]&amp;"-"&amp;tblSales921[[#This Row],[Rank]]</f>
        <v>9-30</v>
      </c>
      <c r="K87" t="s">
        <v>7</v>
      </c>
      <c r="L87" t="s">
        <v>92</v>
      </c>
      <c r="M87" s="6">
        <v>83878.41</v>
      </c>
    </row>
    <row r="88" spans="6:13" x14ac:dyDescent="0.25">
      <c r="F88">
        <v>10078</v>
      </c>
      <c r="G88" s="2">
        <v>42190.350289351853</v>
      </c>
      <c r="H88" s="20">
        <f>MONTH(tblSales921[[#This Row],[Date]])</f>
        <v>7</v>
      </c>
      <c r="I88" s="21">
        <f>1+COUNTIFS(tblSales921[Date],"&lt;"&amp;tblSales921[[#This Row],[Date]],tblSales921[Month],tblSales921[[#This Row],[Month]])+COUNTIFS($G$11:G88,G88,$H$11:H88,H88)-1</f>
        <v>16</v>
      </c>
      <c r="J88" t="str">
        <f>tblSales921[[#This Row],[Month]]&amp;"-"&amp;tblSales921[[#This Row],[Rank]]</f>
        <v>7-16</v>
      </c>
      <c r="K88" t="s">
        <v>9</v>
      </c>
      <c r="L88" t="s">
        <v>93</v>
      </c>
      <c r="M88" s="6">
        <v>1179.26</v>
      </c>
    </row>
    <row r="89" spans="6:13" x14ac:dyDescent="0.25">
      <c r="F89">
        <v>10079</v>
      </c>
      <c r="G89" s="2">
        <v>42276.61550925926</v>
      </c>
      <c r="H89" s="20">
        <f>MONTH(tblSales921[[#This Row],[Date]])</f>
        <v>9</v>
      </c>
      <c r="I89" s="21">
        <f>1+COUNTIFS(tblSales921[Date],"&lt;"&amp;tblSales921[[#This Row],[Date]],tblSales921[Month],tblSales921[[#This Row],[Month]])+COUNTIFS($G$11:G89,G89,$H$11:H89,H89)-1</f>
        <v>82</v>
      </c>
      <c r="J89" t="str">
        <f>tblSales921[[#This Row],[Month]]&amp;"-"&amp;tblSales921[[#This Row],[Rank]]</f>
        <v>9-82</v>
      </c>
      <c r="K89" t="s">
        <v>5</v>
      </c>
      <c r="L89" t="s">
        <v>94</v>
      </c>
      <c r="M89" s="6">
        <v>39406.29</v>
      </c>
    </row>
    <row r="90" spans="6:13" x14ac:dyDescent="0.25">
      <c r="F90">
        <v>10080</v>
      </c>
      <c r="G90" s="2">
        <v>42214.074467592596</v>
      </c>
      <c r="H90" s="20">
        <f>MONTH(tblSales921[[#This Row],[Date]])</f>
        <v>7</v>
      </c>
      <c r="I90" s="21">
        <f>1+COUNTIFS(tblSales921[Date],"&lt;"&amp;tblSales921[[#This Row],[Date]],tblSales921[Month],tblSales921[[#This Row],[Month]])+COUNTIFS($G$11:G90,G90,$H$11:H90,H90)-1</f>
        <v>77</v>
      </c>
      <c r="J90" t="str">
        <f>tblSales921[[#This Row],[Month]]&amp;"-"&amp;tblSales921[[#This Row],[Rank]]</f>
        <v>7-77</v>
      </c>
      <c r="K90" t="s">
        <v>11</v>
      </c>
      <c r="L90" t="s">
        <v>95</v>
      </c>
      <c r="M90" s="6">
        <v>48373.89</v>
      </c>
    </row>
    <row r="91" spans="6:13" x14ac:dyDescent="0.25">
      <c r="F91">
        <v>10081</v>
      </c>
      <c r="G91" s="2">
        <v>42067.946006944447</v>
      </c>
      <c r="H91" s="20">
        <f>MONTH(tblSales921[[#This Row],[Date]])</f>
        <v>3</v>
      </c>
      <c r="I91" s="21">
        <f>1+COUNTIFS(tblSales921[Date],"&lt;"&amp;tblSales921[[#This Row],[Date]],tblSales921[Month],tblSales921[[#This Row],[Month]])+COUNTIFS($G$11:G91,G91,$H$11:H91,H91)-1</f>
        <v>7</v>
      </c>
      <c r="J91" t="str">
        <f>tblSales921[[#This Row],[Month]]&amp;"-"&amp;tblSales921[[#This Row],[Rank]]</f>
        <v>3-7</v>
      </c>
      <c r="K91" t="s">
        <v>52</v>
      </c>
      <c r="L91" t="s">
        <v>96</v>
      </c>
      <c r="M91" s="6">
        <v>15330.56</v>
      </c>
    </row>
    <row r="92" spans="6:13" x14ac:dyDescent="0.25">
      <c r="F92">
        <v>10082</v>
      </c>
      <c r="G92" s="2">
        <v>42104.710543981484</v>
      </c>
      <c r="H92" s="20">
        <f>MONTH(tblSales921[[#This Row],[Date]])</f>
        <v>4</v>
      </c>
      <c r="I92" s="21">
        <f>1+COUNTIFS(tblSales921[Date],"&lt;"&amp;tblSales921[[#This Row],[Date]],tblSales921[Month],tblSales921[[#This Row],[Month]])+COUNTIFS($G$11:G92,G92,$H$11:H92,H92)-1</f>
        <v>23</v>
      </c>
      <c r="J92" t="str">
        <f>tblSales921[[#This Row],[Month]]&amp;"-"&amp;tblSales921[[#This Row],[Rank]]</f>
        <v>4-23</v>
      </c>
      <c r="K92" t="s">
        <v>17</v>
      </c>
      <c r="L92" t="s">
        <v>97</v>
      </c>
      <c r="M92" s="6">
        <v>59967.7</v>
      </c>
    </row>
    <row r="93" spans="6:13" x14ac:dyDescent="0.25">
      <c r="F93">
        <v>10083</v>
      </c>
      <c r="G93" s="2">
        <v>42039.271921296298</v>
      </c>
      <c r="H93" s="20">
        <f>MONTH(tblSales921[[#This Row],[Date]])</f>
        <v>2</v>
      </c>
      <c r="I93" s="21">
        <f>1+COUNTIFS(tblSales921[Date],"&lt;"&amp;tblSales921[[#This Row],[Date]],tblSales921[Month],tblSales921[[#This Row],[Month]])+COUNTIFS($G$11:G93,G93,$H$11:H93,H93)-1</f>
        <v>15</v>
      </c>
      <c r="J93" t="str">
        <f>tblSales921[[#This Row],[Month]]&amp;"-"&amp;tblSales921[[#This Row],[Rank]]</f>
        <v>2-15</v>
      </c>
      <c r="K93" t="s">
        <v>9</v>
      </c>
      <c r="L93" t="s">
        <v>98</v>
      </c>
      <c r="M93" s="6">
        <v>83743.38</v>
      </c>
    </row>
    <row r="94" spans="6:13" x14ac:dyDescent="0.25">
      <c r="F94">
        <v>10084</v>
      </c>
      <c r="G94" s="2">
        <v>42069.024571759262</v>
      </c>
      <c r="H94" s="20">
        <f>MONTH(tblSales921[[#This Row],[Date]])</f>
        <v>3</v>
      </c>
      <c r="I94" s="21">
        <f>1+COUNTIFS(tblSales921[Date],"&lt;"&amp;tblSales921[[#This Row],[Date]],tblSales921[Month],tblSales921[[#This Row],[Month]])+COUNTIFS($G$11:G94,G94,$H$11:H94,H94)-1</f>
        <v>9</v>
      </c>
      <c r="J94" t="str">
        <f>tblSales921[[#This Row],[Month]]&amp;"-"&amp;tblSales921[[#This Row],[Rank]]</f>
        <v>3-9</v>
      </c>
      <c r="K94" t="s">
        <v>23</v>
      </c>
      <c r="L94" t="s">
        <v>99</v>
      </c>
      <c r="M94" s="6">
        <v>86851.23</v>
      </c>
    </row>
    <row r="95" spans="6:13" x14ac:dyDescent="0.25">
      <c r="F95">
        <v>10085</v>
      </c>
      <c r="G95" s="2">
        <v>42362.816493055558</v>
      </c>
      <c r="H95" s="20">
        <f>MONTH(tblSales921[[#This Row],[Date]])</f>
        <v>12</v>
      </c>
      <c r="I95" s="21">
        <f>1+COUNTIFS(tblSales921[Date],"&lt;"&amp;tblSales921[[#This Row],[Date]],tblSales921[Month],tblSales921[[#This Row],[Month]])+COUNTIFS($G$11:G95,G95,$H$11:H95,H95)-1</f>
        <v>65</v>
      </c>
      <c r="J95" t="str">
        <f>tblSales921[[#This Row],[Month]]&amp;"-"&amp;tblSales921[[#This Row],[Rank]]</f>
        <v>12-65</v>
      </c>
      <c r="K95" t="s">
        <v>29</v>
      </c>
      <c r="L95" t="s">
        <v>100</v>
      </c>
      <c r="M95" s="6">
        <v>34219.919999999998</v>
      </c>
    </row>
    <row r="96" spans="6:13" x14ac:dyDescent="0.25">
      <c r="F96">
        <v>10086</v>
      </c>
      <c r="G96" s="2">
        <v>42341.00509259259</v>
      </c>
      <c r="H96" s="20">
        <f>MONTH(tblSales921[[#This Row],[Date]])</f>
        <v>12</v>
      </c>
      <c r="I96" s="21">
        <f>1+COUNTIFS(tblSales921[Date],"&lt;"&amp;tblSales921[[#This Row],[Date]],tblSales921[Month],tblSales921[[#This Row],[Month]])+COUNTIFS($G$11:G96,G96,$H$11:H96,H96)-1</f>
        <v>6</v>
      </c>
      <c r="J96" t="str">
        <f>tblSales921[[#This Row],[Month]]&amp;"-"&amp;tblSales921[[#This Row],[Rank]]</f>
        <v>12-6</v>
      </c>
      <c r="K96" t="s">
        <v>7</v>
      </c>
      <c r="L96" t="s">
        <v>101</v>
      </c>
      <c r="M96" s="6">
        <v>18085.88</v>
      </c>
    </row>
    <row r="97" spans="6:13" x14ac:dyDescent="0.25">
      <c r="F97">
        <v>10087</v>
      </c>
      <c r="G97" s="2">
        <v>42028.134363425925</v>
      </c>
      <c r="H97" s="20">
        <f>MONTH(tblSales921[[#This Row],[Date]])</f>
        <v>1</v>
      </c>
      <c r="I97" s="21">
        <f>1+COUNTIFS(tblSales921[Date],"&lt;"&amp;tblSales921[[#This Row],[Date]],tblSales921[Month],tblSales921[[#This Row],[Month]])+COUNTIFS($G$11:G97,G97,$H$11:H97,H97)-1</f>
        <v>60</v>
      </c>
      <c r="J97" t="str">
        <f>tblSales921[[#This Row],[Month]]&amp;"-"&amp;tblSales921[[#This Row],[Rank]]</f>
        <v>1-60</v>
      </c>
      <c r="K97" t="s">
        <v>7</v>
      </c>
      <c r="L97" t="s">
        <v>102</v>
      </c>
      <c r="M97" s="6">
        <v>81348.63</v>
      </c>
    </row>
    <row r="98" spans="6:13" x14ac:dyDescent="0.25">
      <c r="F98">
        <v>10088</v>
      </c>
      <c r="G98" s="2">
        <v>42225.368287037039</v>
      </c>
      <c r="H98" s="20">
        <f>MONTH(tblSales921[[#This Row],[Date]])</f>
        <v>8</v>
      </c>
      <c r="I98" s="21">
        <f>1+COUNTIFS(tblSales921[Date],"&lt;"&amp;tblSales921[[#This Row],[Date]],tblSales921[Month],tblSales921[[#This Row],[Month]])+COUNTIFS($G$11:G98,G98,$H$11:H98,H98)-1</f>
        <v>21</v>
      </c>
      <c r="J98" t="str">
        <f>tblSales921[[#This Row],[Month]]&amp;"-"&amp;tblSales921[[#This Row],[Rank]]</f>
        <v>8-21</v>
      </c>
      <c r="K98" t="s">
        <v>35</v>
      </c>
      <c r="L98" t="s">
        <v>103</v>
      </c>
      <c r="M98" s="6">
        <v>13547.13</v>
      </c>
    </row>
    <row r="99" spans="6:13" x14ac:dyDescent="0.25">
      <c r="F99">
        <v>10089</v>
      </c>
      <c r="G99" s="2">
        <v>42357.33425925926</v>
      </c>
      <c r="H99" s="20">
        <f>MONTH(tblSales921[[#This Row],[Date]])</f>
        <v>12</v>
      </c>
      <c r="I99" s="21">
        <f>1+COUNTIFS(tblSales921[Date],"&lt;"&amp;tblSales921[[#This Row],[Date]],tblSales921[Month],tblSales921[[#This Row],[Month]])+COUNTIFS($G$11:G99,G99,$H$11:H99,H99)-1</f>
        <v>50</v>
      </c>
      <c r="J99" t="str">
        <f>tblSales921[[#This Row],[Month]]&amp;"-"&amp;tblSales921[[#This Row],[Rank]]</f>
        <v>12-50</v>
      </c>
      <c r="K99" t="s">
        <v>29</v>
      </c>
      <c r="L99" t="s">
        <v>104</v>
      </c>
      <c r="M99" s="6">
        <v>67224.17</v>
      </c>
    </row>
    <row r="100" spans="6:13" x14ac:dyDescent="0.25">
      <c r="F100">
        <v>10090</v>
      </c>
      <c r="G100" s="2">
        <v>42128.623518518521</v>
      </c>
      <c r="H100" s="20">
        <f>MONTH(tblSales921[[#This Row],[Date]])</f>
        <v>5</v>
      </c>
      <c r="I100" s="21">
        <f>1+COUNTIFS(tblSales921[Date],"&lt;"&amp;tblSales921[[#This Row],[Date]],tblSales921[Month],tblSales921[[#This Row],[Month]])+COUNTIFS($G$11:G100,G100,$H$11:H100,H100)-1</f>
        <v>12</v>
      </c>
      <c r="J100" t="str">
        <f>tblSales921[[#This Row],[Month]]&amp;"-"&amp;tblSales921[[#This Row],[Rank]]</f>
        <v>5-12</v>
      </c>
      <c r="K100" t="s">
        <v>35</v>
      </c>
      <c r="L100" t="s">
        <v>105</v>
      </c>
      <c r="M100" s="6">
        <v>75344.05</v>
      </c>
    </row>
    <row r="101" spans="6:13" x14ac:dyDescent="0.25">
      <c r="F101">
        <v>10091</v>
      </c>
      <c r="G101" s="2">
        <v>42351.988009259258</v>
      </c>
      <c r="H101" s="20">
        <f>MONTH(tblSales921[[#This Row],[Date]])</f>
        <v>12</v>
      </c>
      <c r="I101" s="21">
        <f>1+COUNTIFS(tblSales921[Date],"&lt;"&amp;tblSales921[[#This Row],[Date]],tblSales921[Month],tblSales921[[#This Row],[Month]])+COUNTIFS($G$11:G101,G101,$H$11:H101,H101)-1</f>
        <v>39</v>
      </c>
      <c r="J101" t="str">
        <f>tblSales921[[#This Row],[Month]]&amp;"-"&amp;tblSales921[[#This Row],[Rank]]</f>
        <v>12-39</v>
      </c>
      <c r="K101" t="s">
        <v>29</v>
      </c>
      <c r="L101" t="s">
        <v>106</v>
      </c>
      <c r="M101" s="6">
        <v>8302.73</v>
      </c>
    </row>
    <row r="102" spans="6:13" x14ac:dyDescent="0.25">
      <c r="F102">
        <v>10092</v>
      </c>
      <c r="G102" s="2">
        <v>42043.303310185183</v>
      </c>
      <c r="H102" s="20">
        <f>MONTH(tblSales921[[#This Row],[Date]])</f>
        <v>2</v>
      </c>
      <c r="I102" s="21">
        <f>1+COUNTIFS(tblSales921[Date],"&lt;"&amp;tblSales921[[#This Row],[Date]],tblSales921[Month],tblSales921[[#This Row],[Month]])+COUNTIFS($G$11:G102,G102,$H$11:H102,H102)-1</f>
        <v>23</v>
      </c>
      <c r="J102" t="str">
        <f>tblSales921[[#This Row],[Month]]&amp;"-"&amp;tblSales921[[#This Row],[Rank]]</f>
        <v>2-23</v>
      </c>
      <c r="K102" t="s">
        <v>66</v>
      </c>
      <c r="L102" t="s">
        <v>107</v>
      </c>
      <c r="M102" s="6">
        <v>22101</v>
      </c>
    </row>
    <row r="103" spans="6:13" x14ac:dyDescent="0.25">
      <c r="F103">
        <v>10093</v>
      </c>
      <c r="G103" s="2">
        <v>42234.260266203702</v>
      </c>
      <c r="H103" s="20">
        <f>MONTH(tblSales921[[#This Row],[Date]])</f>
        <v>8</v>
      </c>
      <c r="I103" s="21">
        <f>1+COUNTIFS(tblSales921[Date],"&lt;"&amp;tblSales921[[#This Row],[Date]],tblSales921[Month],tblSales921[[#This Row],[Month]])+COUNTIFS($G$11:G103,G103,$H$11:H103,H103)-1</f>
        <v>50</v>
      </c>
      <c r="J103" t="str">
        <f>tblSales921[[#This Row],[Month]]&amp;"-"&amp;tblSales921[[#This Row],[Rank]]</f>
        <v>8-50</v>
      </c>
      <c r="K103" t="s">
        <v>29</v>
      </c>
      <c r="L103" t="s">
        <v>81</v>
      </c>
      <c r="M103" s="6">
        <v>22140.25</v>
      </c>
    </row>
    <row r="104" spans="6:13" x14ac:dyDescent="0.25">
      <c r="F104">
        <v>10094</v>
      </c>
      <c r="G104" s="2">
        <v>42180.852627314816</v>
      </c>
      <c r="H104" s="20">
        <f>MONTH(tblSales921[[#This Row],[Date]])</f>
        <v>6</v>
      </c>
      <c r="I104" s="21">
        <f>1+COUNTIFS(tblSales921[Date],"&lt;"&amp;tblSales921[[#This Row],[Date]],tblSales921[Month],tblSales921[[#This Row],[Month]])+COUNTIFS($G$11:G104,G104,$H$11:H104,H104)-1</f>
        <v>69</v>
      </c>
      <c r="J104" t="str">
        <f>tblSales921[[#This Row],[Month]]&amp;"-"&amp;tblSales921[[#This Row],[Rank]]</f>
        <v>6-69</v>
      </c>
      <c r="K104" t="s">
        <v>15</v>
      </c>
      <c r="L104" t="s">
        <v>108</v>
      </c>
      <c r="M104" s="6">
        <v>71734.73</v>
      </c>
    </row>
    <row r="105" spans="6:13" x14ac:dyDescent="0.25">
      <c r="F105">
        <v>10095</v>
      </c>
      <c r="G105" s="2">
        <v>42073.686886574076</v>
      </c>
      <c r="H105" s="20">
        <f>MONTH(tblSales921[[#This Row],[Date]])</f>
        <v>3</v>
      </c>
      <c r="I105" s="21">
        <f>1+COUNTIFS(tblSales921[Date],"&lt;"&amp;tblSales921[[#This Row],[Date]],tblSales921[Month],tblSales921[[#This Row],[Month]])+COUNTIFS($G$11:G105,G105,$H$11:H105,H105)-1</f>
        <v>17</v>
      </c>
      <c r="J105" t="str">
        <f>tblSales921[[#This Row],[Month]]&amp;"-"&amp;tblSales921[[#This Row],[Rank]]</f>
        <v>3-17</v>
      </c>
      <c r="K105" t="s">
        <v>35</v>
      </c>
      <c r="L105" t="s">
        <v>49</v>
      </c>
      <c r="M105" s="6">
        <v>14114.62</v>
      </c>
    </row>
    <row r="106" spans="6:13" x14ac:dyDescent="0.25">
      <c r="F106">
        <v>10096</v>
      </c>
      <c r="G106" s="2">
        <v>42070.144965277781</v>
      </c>
      <c r="H106" s="20">
        <f>MONTH(tblSales921[[#This Row],[Date]])</f>
        <v>3</v>
      </c>
      <c r="I106" s="21">
        <f>1+COUNTIFS(tblSales921[Date],"&lt;"&amp;tblSales921[[#This Row],[Date]],tblSales921[Month],tblSales921[[#This Row],[Month]])+COUNTIFS($G$11:G106,G106,$H$11:H106,H106)-1</f>
        <v>12</v>
      </c>
      <c r="J106" t="str">
        <f>tblSales921[[#This Row],[Month]]&amp;"-"&amp;tblSales921[[#This Row],[Rank]]</f>
        <v>3-12</v>
      </c>
      <c r="K106" t="s">
        <v>61</v>
      </c>
      <c r="L106" t="s">
        <v>48</v>
      </c>
      <c r="M106" s="6">
        <v>41457.96</v>
      </c>
    </row>
    <row r="107" spans="6:13" x14ac:dyDescent="0.25">
      <c r="F107">
        <v>10097</v>
      </c>
      <c r="G107" s="2">
        <v>42285.280393518522</v>
      </c>
      <c r="H107" s="20">
        <f>MONTH(tblSales921[[#This Row],[Date]])</f>
        <v>10</v>
      </c>
      <c r="I107" s="21">
        <f>1+COUNTIFS(tblSales921[Date],"&lt;"&amp;tblSales921[[#This Row],[Date]],tblSales921[Month],tblSales921[[#This Row],[Month]])+COUNTIFS($G$11:G107,G107,$H$11:H107,H107)-1</f>
        <v>21</v>
      </c>
      <c r="J107" t="str">
        <f>tblSales921[[#This Row],[Month]]&amp;"-"&amp;tblSales921[[#This Row],[Rank]]</f>
        <v>10-21</v>
      </c>
      <c r="K107" t="s">
        <v>29</v>
      </c>
      <c r="L107" t="s">
        <v>109</v>
      </c>
      <c r="M107" s="6">
        <v>42916.27</v>
      </c>
    </row>
    <row r="108" spans="6:13" x14ac:dyDescent="0.25">
      <c r="F108">
        <v>10098</v>
      </c>
      <c r="G108" s="2">
        <v>42292.463379629633</v>
      </c>
      <c r="H108" s="20">
        <f>MONTH(tblSales921[[#This Row],[Date]])</f>
        <v>10</v>
      </c>
      <c r="I108" s="21">
        <f>1+COUNTIFS(tblSales921[Date],"&lt;"&amp;tblSales921[[#This Row],[Date]],tblSales921[Month],tblSales921[[#This Row],[Month]])+COUNTIFS($G$11:G108,G108,$H$11:H108,H108)-1</f>
        <v>35</v>
      </c>
      <c r="J108" t="str">
        <f>tblSales921[[#This Row],[Month]]&amp;"-"&amp;tblSales921[[#This Row],[Rank]]</f>
        <v>10-35</v>
      </c>
      <c r="K108" t="s">
        <v>45</v>
      </c>
      <c r="L108" t="s">
        <v>33</v>
      </c>
      <c r="M108" s="6">
        <v>5731.18</v>
      </c>
    </row>
    <row r="109" spans="6:13" x14ac:dyDescent="0.25">
      <c r="F109">
        <v>10099</v>
      </c>
      <c r="G109" s="2">
        <v>42252.387615740743</v>
      </c>
      <c r="H109" s="20">
        <f>MONTH(tblSales921[[#This Row],[Date]])</f>
        <v>9</v>
      </c>
      <c r="I109" s="21">
        <f>1+COUNTIFS(tblSales921[Date],"&lt;"&amp;tblSales921[[#This Row],[Date]],tblSales921[Month],tblSales921[[#This Row],[Month]])+COUNTIFS($G$11:G109,G109,$H$11:H109,H109)-1</f>
        <v>15</v>
      </c>
      <c r="J109" t="str">
        <f>tblSales921[[#This Row],[Month]]&amp;"-"&amp;tblSales921[[#This Row],[Rank]]</f>
        <v>9-15</v>
      </c>
      <c r="K109" t="s">
        <v>35</v>
      </c>
      <c r="L109" t="s">
        <v>110</v>
      </c>
      <c r="M109" s="6">
        <v>77525.759999999995</v>
      </c>
    </row>
    <row r="110" spans="6:13" x14ac:dyDescent="0.25">
      <c r="F110">
        <v>10100</v>
      </c>
      <c r="G110" s="2">
        <v>42186.050474537034</v>
      </c>
      <c r="H110" s="20">
        <f>MONTH(tblSales921[[#This Row],[Date]])</f>
        <v>7</v>
      </c>
      <c r="I110" s="21">
        <f>1+COUNTIFS(tblSales921[Date],"&lt;"&amp;tblSales921[[#This Row],[Date]],tblSales921[Month],tblSales921[[#This Row],[Month]])+COUNTIFS($G$11:G110,G110,$H$11:H110,H110)-1</f>
        <v>1</v>
      </c>
      <c r="J110" t="str">
        <f>tblSales921[[#This Row],[Month]]&amp;"-"&amp;tblSales921[[#This Row],[Rank]]</f>
        <v>7-1</v>
      </c>
      <c r="K110" t="s">
        <v>40</v>
      </c>
      <c r="L110" t="s">
        <v>111</v>
      </c>
      <c r="M110" s="6">
        <v>21296.95</v>
      </c>
    </row>
    <row r="111" spans="6:13" x14ac:dyDescent="0.25">
      <c r="F111">
        <v>10101</v>
      </c>
      <c r="G111" s="2">
        <v>42026.064884259256</v>
      </c>
      <c r="H111" s="20">
        <f>MONTH(tblSales921[[#This Row],[Date]])</f>
        <v>1</v>
      </c>
      <c r="I111" s="21">
        <f>1+COUNTIFS(tblSales921[Date],"&lt;"&amp;tblSales921[[#This Row],[Date]],tblSales921[Month],tblSales921[[#This Row],[Month]])+COUNTIFS($G$11:G111,G111,$H$11:H111,H111)-1</f>
        <v>52</v>
      </c>
      <c r="J111" t="str">
        <f>tblSales921[[#This Row],[Month]]&amp;"-"&amp;tblSales921[[#This Row],[Rank]]</f>
        <v>1-52</v>
      </c>
      <c r="K111" t="s">
        <v>23</v>
      </c>
      <c r="L111" t="s">
        <v>112</v>
      </c>
      <c r="M111" s="6">
        <v>6455.52</v>
      </c>
    </row>
    <row r="112" spans="6:13" x14ac:dyDescent="0.25">
      <c r="F112">
        <v>10102</v>
      </c>
      <c r="G112" s="2">
        <v>42187.426099537035</v>
      </c>
      <c r="H112" s="20">
        <f>MONTH(tblSales921[[#This Row],[Date]])</f>
        <v>7</v>
      </c>
      <c r="I112" s="21">
        <f>1+COUNTIFS(tblSales921[Date],"&lt;"&amp;tblSales921[[#This Row],[Date]],tblSales921[Month],tblSales921[[#This Row],[Month]])+COUNTIFS($G$11:G112,G112,$H$11:H112,H112)-1</f>
        <v>8</v>
      </c>
      <c r="J112" t="str">
        <f>tblSales921[[#This Row],[Month]]&amp;"-"&amp;tblSales921[[#This Row],[Rank]]</f>
        <v>7-8</v>
      </c>
      <c r="K112" t="s">
        <v>38</v>
      </c>
      <c r="L112" t="s">
        <v>113</v>
      </c>
      <c r="M112" s="6">
        <v>60870.29</v>
      </c>
    </row>
    <row r="113" spans="6:13" x14ac:dyDescent="0.25">
      <c r="F113">
        <v>10103</v>
      </c>
      <c r="G113" s="2">
        <v>42155.008587962962</v>
      </c>
      <c r="H113" s="20">
        <f>MONTH(tblSales921[[#This Row],[Date]])</f>
        <v>5</v>
      </c>
      <c r="I113" s="21">
        <f>1+COUNTIFS(tblSales921[Date],"&lt;"&amp;tblSales921[[#This Row],[Date]],tblSales921[Month],tblSales921[[#This Row],[Month]])+COUNTIFS($G$11:G113,G113,$H$11:H113,H113)-1</f>
        <v>81</v>
      </c>
      <c r="J113" t="str">
        <f>tblSales921[[#This Row],[Month]]&amp;"-"&amp;tblSales921[[#This Row],[Rank]]</f>
        <v>5-81</v>
      </c>
      <c r="K113" t="s">
        <v>5</v>
      </c>
      <c r="L113" t="s">
        <v>114</v>
      </c>
      <c r="M113" s="6">
        <v>75954.39</v>
      </c>
    </row>
    <row r="114" spans="6:13" x14ac:dyDescent="0.25">
      <c r="F114">
        <v>10104</v>
      </c>
      <c r="G114" s="2">
        <v>42192.378622685188</v>
      </c>
      <c r="H114" s="20">
        <f>MONTH(tblSales921[[#This Row],[Date]])</f>
        <v>7</v>
      </c>
      <c r="I114" s="21">
        <f>1+COUNTIFS(tblSales921[Date],"&lt;"&amp;tblSales921[[#This Row],[Date]],tblSales921[Month],tblSales921[[#This Row],[Month]])+COUNTIFS($G$11:G114,G114,$H$11:H114,H114)-1</f>
        <v>18</v>
      </c>
      <c r="J114" t="str">
        <f>tblSales921[[#This Row],[Month]]&amp;"-"&amp;tblSales921[[#This Row],[Rank]]</f>
        <v>7-18</v>
      </c>
      <c r="K114" t="s">
        <v>11</v>
      </c>
      <c r="L114" t="s">
        <v>115</v>
      </c>
      <c r="M114" s="6">
        <v>56741.120000000003</v>
      </c>
    </row>
    <row r="115" spans="6:13" x14ac:dyDescent="0.25">
      <c r="F115">
        <v>10105</v>
      </c>
      <c r="G115" s="2">
        <v>42282.884259259263</v>
      </c>
      <c r="H115" s="20">
        <f>MONTH(tblSales921[[#This Row],[Date]])</f>
        <v>10</v>
      </c>
      <c r="I115" s="21">
        <f>1+COUNTIFS(tblSales921[Date],"&lt;"&amp;tblSales921[[#This Row],[Date]],tblSales921[Month],tblSales921[[#This Row],[Month]])+COUNTIFS($G$11:G115,G115,$H$11:H115,H115)-1</f>
        <v>14</v>
      </c>
      <c r="J115" t="str">
        <f>tblSales921[[#This Row],[Month]]&amp;"-"&amp;tblSales921[[#This Row],[Rank]]</f>
        <v>10-14</v>
      </c>
      <c r="K115" t="s">
        <v>7</v>
      </c>
      <c r="L115" t="s">
        <v>97</v>
      </c>
      <c r="M115" s="6">
        <v>32078.35</v>
      </c>
    </row>
    <row r="116" spans="6:13" x14ac:dyDescent="0.25">
      <c r="F116">
        <v>10106</v>
      </c>
      <c r="G116" s="2">
        <v>42297.378692129627</v>
      </c>
      <c r="H116" s="20">
        <f>MONTH(tblSales921[[#This Row],[Date]])</f>
        <v>10</v>
      </c>
      <c r="I116" s="21">
        <f>1+COUNTIFS(tblSales921[Date],"&lt;"&amp;tblSales921[[#This Row],[Date]],tblSales921[Month],tblSales921[[#This Row],[Month]])+COUNTIFS($G$11:G116,G116,$H$11:H116,H116)-1</f>
        <v>44</v>
      </c>
      <c r="J116" t="str">
        <f>tblSales921[[#This Row],[Month]]&amp;"-"&amp;tblSales921[[#This Row],[Rank]]</f>
        <v>10-44</v>
      </c>
      <c r="K116" t="s">
        <v>52</v>
      </c>
      <c r="L116" t="s">
        <v>63</v>
      </c>
      <c r="M116" s="6">
        <v>93723.8</v>
      </c>
    </row>
    <row r="117" spans="6:13" x14ac:dyDescent="0.25">
      <c r="F117">
        <v>10107</v>
      </c>
      <c r="G117" s="2">
        <v>42019.933703703704</v>
      </c>
      <c r="H117" s="20">
        <f>MONTH(tblSales921[[#This Row],[Date]])</f>
        <v>1</v>
      </c>
      <c r="I117" s="21">
        <f>1+COUNTIFS(tblSales921[Date],"&lt;"&amp;tblSales921[[#This Row],[Date]],tblSales921[Month],tblSales921[[#This Row],[Month]])+COUNTIFS($G$11:G117,G117,$H$11:H117,H117)-1</f>
        <v>33</v>
      </c>
      <c r="J117" t="str">
        <f>tblSales921[[#This Row],[Month]]&amp;"-"&amp;tblSales921[[#This Row],[Rank]]</f>
        <v>1-33</v>
      </c>
      <c r="K117" t="s">
        <v>23</v>
      </c>
      <c r="L117" t="s">
        <v>34</v>
      </c>
      <c r="M117" s="6">
        <v>27618.36</v>
      </c>
    </row>
    <row r="118" spans="6:13" x14ac:dyDescent="0.25">
      <c r="F118">
        <v>10108</v>
      </c>
      <c r="G118" s="2">
        <v>42025.980162037034</v>
      </c>
      <c r="H118" s="20">
        <f>MONTH(tblSales921[[#This Row],[Date]])</f>
        <v>1</v>
      </c>
      <c r="I118" s="21">
        <f>1+COUNTIFS(tblSales921[Date],"&lt;"&amp;tblSales921[[#This Row],[Date]],tblSales921[Month],tblSales921[[#This Row],[Month]])+COUNTIFS($G$11:G118,G118,$H$11:H118,H118)-1</f>
        <v>50</v>
      </c>
      <c r="J118" t="str">
        <f>tblSales921[[#This Row],[Month]]&amp;"-"&amp;tblSales921[[#This Row],[Rank]]</f>
        <v>1-50</v>
      </c>
      <c r="K118" t="s">
        <v>66</v>
      </c>
      <c r="L118" t="s">
        <v>116</v>
      </c>
      <c r="M118" s="6">
        <v>77281.13</v>
      </c>
    </row>
    <row r="119" spans="6:13" x14ac:dyDescent="0.25">
      <c r="F119">
        <v>10109</v>
      </c>
      <c r="G119" s="2">
        <v>42165.922800925924</v>
      </c>
      <c r="H119" s="20">
        <f>MONTH(tblSales921[[#This Row],[Date]])</f>
        <v>6</v>
      </c>
      <c r="I119" s="21">
        <f>1+COUNTIFS(tblSales921[Date],"&lt;"&amp;tblSales921[[#This Row],[Date]],tblSales921[Month],tblSales921[[#This Row],[Month]])+COUNTIFS($G$11:G119,G119,$H$11:H119,H119)-1</f>
        <v>32</v>
      </c>
      <c r="J119" t="str">
        <f>tblSales921[[#This Row],[Month]]&amp;"-"&amp;tblSales921[[#This Row],[Rank]]</f>
        <v>6-32</v>
      </c>
      <c r="K119" t="s">
        <v>23</v>
      </c>
      <c r="L119" t="s">
        <v>72</v>
      </c>
      <c r="M119" s="6">
        <v>17774.830000000002</v>
      </c>
    </row>
    <row r="120" spans="6:13" x14ac:dyDescent="0.25">
      <c r="F120">
        <v>10110</v>
      </c>
      <c r="G120" s="2">
        <v>42345.608715277776</v>
      </c>
      <c r="H120" s="20">
        <f>MONTH(tblSales921[[#This Row],[Date]])</f>
        <v>12</v>
      </c>
      <c r="I120" s="21">
        <f>1+COUNTIFS(tblSales921[Date],"&lt;"&amp;tblSales921[[#This Row],[Date]],tblSales921[Month],tblSales921[[#This Row],[Month]])+COUNTIFS($G$11:G120,G120,$H$11:H120,H120)-1</f>
        <v>18</v>
      </c>
      <c r="J120" t="str">
        <f>tblSales921[[#This Row],[Month]]&amp;"-"&amp;tblSales921[[#This Row],[Rank]]</f>
        <v>12-18</v>
      </c>
      <c r="K120" t="s">
        <v>15</v>
      </c>
      <c r="L120" t="s">
        <v>58</v>
      </c>
      <c r="M120" s="6">
        <v>87790.58</v>
      </c>
    </row>
    <row r="121" spans="6:13" x14ac:dyDescent="0.25">
      <c r="F121">
        <v>10111</v>
      </c>
      <c r="G121" s="2">
        <v>42365.077175925922</v>
      </c>
      <c r="H121" s="20">
        <f>MONTH(tblSales921[[#This Row],[Date]])</f>
        <v>12</v>
      </c>
      <c r="I121" s="21">
        <f>1+COUNTIFS(tblSales921[Date],"&lt;"&amp;tblSales921[[#This Row],[Date]],tblSales921[Month],tblSales921[[#This Row],[Month]])+COUNTIFS($G$11:G121,G121,$H$11:H121,H121)-1</f>
        <v>74</v>
      </c>
      <c r="J121" t="str">
        <f>tblSales921[[#This Row],[Month]]&amp;"-"&amp;tblSales921[[#This Row],[Rank]]</f>
        <v>12-74</v>
      </c>
      <c r="K121" t="s">
        <v>20</v>
      </c>
      <c r="L121" t="s">
        <v>117</v>
      </c>
      <c r="M121" s="6">
        <v>84385.63</v>
      </c>
    </row>
    <row r="122" spans="6:13" x14ac:dyDescent="0.25">
      <c r="F122">
        <v>10112</v>
      </c>
      <c r="G122" s="2">
        <v>42046.952465277776</v>
      </c>
      <c r="H122" s="20">
        <f>MONTH(tblSales921[[#This Row],[Date]])</f>
        <v>2</v>
      </c>
      <c r="I122" s="21">
        <f>1+COUNTIFS(tblSales921[Date],"&lt;"&amp;tblSales921[[#This Row],[Date]],tblSales921[Month],tblSales921[[#This Row],[Month]])+COUNTIFS($G$11:G122,G122,$H$11:H122,H122)-1</f>
        <v>39</v>
      </c>
      <c r="J122" t="str">
        <f>tblSales921[[#This Row],[Month]]&amp;"-"&amp;tblSales921[[#This Row],[Rank]]</f>
        <v>2-39</v>
      </c>
      <c r="K122" t="s">
        <v>15</v>
      </c>
      <c r="L122" t="s">
        <v>118</v>
      </c>
      <c r="M122" s="6">
        <v>28092.37</v>
      </c>
    </row>
    <row r="123" spans="6:13" x14ac:dyDescent="0.25">
      <c r="F123">
        <v>10113</v>
      </c>
      <c r="G123" s="2">
        <v>42332.710358796299</v>
      </c>
      <c r="H123" s="20">
        <f>MONTH(tblSales921[[#This Row],[Date]])</f>
        <v>11</v>
      </c>
      <c r="I123" s="21">
        <f>1+COUNTIFS(tblSales921[Date],"&lt;"&amp;tblSales921[[#This Row],[Date]],tblSales921[Month],tblSales921[[#This Row],[Month]])+COUNTIFS($G$11:G123,G123,$H$11:H123,H123)-1</f>
        <v>71</v>
      </c>
      <c r="J123" t="str">
        <f>tblSales921[[#This Row],[Month]]&amp;"-"&amp;tblSales921[[#This Row],[Rank]]</f>
        <v>11-71</v>
      </c>
      <c r="K123" t="s">
        <v>66</v>
      </c>
      <c r="L123" t="s">
        <v>119</v>
      </c>
      <c r="M123" s="6">
        <v>67253.98</v>
      </c>
    </row>
    <row r="124" spans="6:13" x14ac:dyDescent="0.25">
      <c r="F124">
        <v>10114</v>
      </c>
      <c r="G124" s="2">
        <v>42037.872615740744</v>
      </c>
      <c r="H124" s="20">
        <f>MONTH(tblSales921[[#This Row],[Date]])</f>
        <v>2</v>
      </c>
      <c r="I124" s="21">
        <f>1+COUNTIFS(tblSales921[Date],"&lt;"&amp;tblSales921[[#This Row],[Date]],tblSales921[Month],tblSales921[[#This Row],[Month]])+COUNTIFS($G$11:G124,G124,$H$11:H124,H124)-1</f>
        <v>8</v>
      </c>
      <c r="J124" t="str">
        <f>tblSales921[[#This Row],[Month]]&amp;"-"&amp;tblSales921[[#This Row],[Rank]]</f>
        <v>2-8</v>
      </c>
      <c r="K124" t="s">
        <v>11</v>
      </c>
      <c r="L124" t="s">
        <v>21</v>
      </c>
      <c r="M124" s="6">
        <v>88290.44</v>
      </c>
    </row>
    <row r="125" spans="6:13" x14ac:dyDescent="0.25">
      <c r="F125">
        <v>10115</v>
      </c>
      <c r="G125" s="2">
        <v>42348.927430555559</v>
      </c>
      <c r="H125" s="20">
        <f>MONTH(tblSales921[[#This Row],[Date]])</f>
        <v>12</v>
      </c>
      <c r="I125" s="21">
        <f>1+COUNTIFS(tblSales921[Date],"&lt;"&amp;tblSales921[[#This Row],[Date]],tblSales921[Month],tblSales921[[#This Row],[Month]])+COUNTIFS($G$11:G125,G125,$H$11:H125,H125)-1</f>
        <v>30</v>
      </c>
      <c r="J125" t="str">
        <f>tblSales921[[#This Row],[Month]]&amp;"-"&amp;tblSales921[[#This Row],[Rank]]</f>
        <v>12-30</v>
      </c>
      <c r="K125" t="s">
        <v>29</v>
      </c>
      <c r="L125" t="s">
        <v>78</v>
      </c>
      <c r="M125" s="6">
        <v>55549.87</v>
      </c>
    </row>
    <row r="126" spans="6:13" x14ac:dyDescent="0.25">
      <c r="F126">
        <v>10116</v>
      </c>
      <c r="G126" s="2">
        <v>42206.706377314818</v>
      </c>
      <c r="H126" s="20">
        <f>MONTH(tblSales921[[#This Row],[Date]])</f>
        <v>7</v>
      </c>
      <c r="I126" s="21">
        <f>1+COUNTIFS(tblSales921[Date],"&lt;"&amp;tblSales921[[#This Row],[Date]],tblSales921[Month],tblSales921[[#This Row],[Month]])+COUNTIFS($G$11:G126,G126,$H$11:H126,H126)-1</f>
        <v>54</v>
      </c>
      <c r="J126" t="str">
        <f>tblSales921[[#This Row],[Month]]&amp;"-"&amp;tblSales921[[#This Row],[Rank]]</f>
        <v>7-54</v>
      </c>
      <c r="K126" t="s">
        <v>61</v>
      </c>
      <c r="L126" t="s">
        <v>120</v>
      </c>
      <c r="M126" s="6">
        <v>18071.060000000001</v>
      </c>
    </row>
    <row r="127" spans="6:13" x14ac:dyDescent="0.25">
      <c r="F127">
        <v>10117</v>
      </c>
      <c r="G127" s="2">
        <v>42233.145324074074</v>
      </c>
      <c r="H127" s="20">
        <f>MONTH(tblSales921[[#This Row],[Date]])</f>
        <v>8</v>
      </c>
      <c r="I127" s="21">
        <f>1+COUNTIFS(tblSales921[Date],"&lt;"&amp;tblSales921[[#This Row],[Date]],tblSales921[Month],tblSales921[[#This Row],[Month]])+COUNTIFS($G$11:G127,G127,$H$11:H127,H127)-1</f>
        <v>47</v>
      </c>
      <c r="J127" t="str">
        <f>tblSales921[[#This Row],[Month]]&amp;"-"&amp;tblSales921[[#This Row],[Rank]]</f>
        <v>8-47</v>
      </c>
      <c r="K127" t="s">
        <v>17</v>
      </c>
      <c r="L127" t="s">
        <v>121</v>
      </c>
      <c r="M127" s="6">
        <v>65069.68</v>
      </c>
    </row>
    <row r="128" spans="6:13" x14ac:dyDescent="0.25">
      <c r="F128">
        <v>10118</v>
      </c>
      <c r="G128" s="2">
        <v>42227.479641203703</v>
      </c>
      <c r="H128" s="20">
        <f>MONTH(tblSales921[[#This Row],[Date]])</f>
        <v>8</v>
      </c>
      <c r="I128" s="21">
        <f>1+COUNTIFS(tblSales921[Date],"&lt;"&amp;tblSales921[[#This Row],[Date]],tblSales921[Month],tblSales921[[#This Row],[Month]])+COUNTIFS($G$11:G128,G128,$H$11:H128,H128)-1</f>
        <v>28</v>
      </c>
      <c r="J128" t="str">
        <f>tblSales921[[#This Row],[Month]]&amp;"-"&amp;tblSales921[[#This Row],[Rank]]</f>
        <v>8-28</v>
      </c>
      <c r="K128" t="s">
        <v>29</v>
      </c>
      <c r="L128" t="s">
        <v>122</v>
      </c>
      <c r="M128" s="6">
        <v>70585.06</v>
      </c>
    </row>
    <row r="129" spans="6:13" x14ac:dyDescent="0.25">
      <c r="F129">
        <v>10119</v>
      </c>
      <c r="G129" s="2">
        <v>42326.942256944443</v>
      </c>
      <c r="H129" s="20">
        <f>MONTH(tblSales921[[#This Row],[Date]])</f>
        <v>11</v>
      </c>
      <c r="I129" s="21">
        <f>1+COUNTIFS(tblSales921[Date],"&lt;"&amp;tblSales921[[#This Row],[Date]],tblSales921[Month],tblSales921[[#This Row],[Month]])+COUNTIFS($G$11:G129,G129,$H$11:H129,H129)-1</f>
        <v>54</v>
      </c>
      <c r="J129" t="str">
        <f>tblSales921[[#This Row],[Month]]&amp;"-"&amp;tblSales921[[#This Row],[Rank]]</f>
        <v>11-54</v>
      </c>
      <c r="K129" t="s">
        <v>11</v>
      </c>
      <c r="L129" t="s">
        <v>123</v>
      </c>
      <c r="M129" s="6">
        <v>75965.960000000006</v>
      </c>
    </row>
    <row r="130" spans="6:13" x14ac:dyDescent="0.25">
      <c r="F130">
        <v>10120</v>
      </c>
      <c r="G130" s="2">
        <v>42144.780810185184</v>
      </c>
      <c r="H130" s="20">
        <f>MONTH(tblSales921[[#This Row],[Date]])</f>
        <v>5</v>
      </c>
      <c r="I130" s="21">
        <f>1+COUNTIFS(tblSales921[Date],"&lt;"&amp;tblSales921[[#This Row],[Date]],tblSales921[Month],tblSales921[[#This Row],[Month]])+COUNTIFS($G$11:G130,G130,$H$11:H130,H130)-1</f>
        <v>59</v>
      </c>
      <c r="J130" t="str">
        <f>tblSales921[[#This Row],[Month]]&amp;"-"&amp;tblSales921[[#This Row],[Rank]]</f>
        <v>5-59</v>
      </c>
      <c r="K130" t="s">
        <v>52</v>
      </c>
      <c r="L130" t="s">
        <v>124</v>
      </c>
      <c r="M130" s="6">
        <v>36787.279999999999</v>
      </c>
    </row>
    <row r="131" spans="6:13" x14ac:dyDescent="0.25">
      <c r="F131">
        <v>10121</v>
      </c>
      <c r="G131" s="2">
        <v>42323.21603009259</v>
      </c>
      <c r="H131" s="20">
        <f>MONTH(tblSales921[[#This Row],[Date]])</f>
        <v>11</v>
      </c>
      <c r="I131" s="21">
        <f>1+COUNTIFS(tblSales921[Date],"&lt;"&amp;tblSales921[[#This Row],[Date]],tblSales921[Month],tblSales921[[#This Row],[Month]])+COUNTIFS($G$11:G131,G131,$H$11:H131,H131)-1</f>
        <v>44</v>
      </c>
      <c r="J131" t="str">
        <f>tblSales921[[#This Row],[Month]]&amp;"-"&amp;tblSales921[[#This Row],[Rank]]</f>
        <v>11-44</v>
      </c>
      <c r="K131" t="s">
        <v>45</v>
      </c>
      <c r="L131" t="s">
        <v>125</v>
      </c>
      <c r="M131" s="6">
        <v>44903.63</v>
      </c>
    </row>
    <row r="132" spans="6:13" x14ac:dyDescent="0.25">
      <c r="F132">
        <v>10122</v>
      </c>
      <c r="G132" s="2">
        <v>42128.832083333335</v>
      </c>
      <c r="H132" s="20">
        <f>MONTH(tblSales921[[#This Row],[Date]])</f>
        <v>5</v>
      </c>
      <c r="I132" s="21">
        <f>1+COUNTIFS(tblSales921[Date],"&lt;"&amp;tblSales921[[#This Row],[Date]],tblSales921[Month],tblSales921[[#This Row],[Month]])+COUNTIFS($G$11:G132,G132,$H$11:H132,H132)-1</f>
        <v>13</v>
      </c>
      <c r="J132" t="str">
        <f>tblSales921[[#This Row],[Month]]&amp;"-"&amp;tblSales921[[#This Row],[Rank]]</f>
        <v>5-13</v>
      </c>
      <c r="K132" t="s">
        <v>52</v>
      </c>
      <c r="L132" t="s">
        <v>126</v>
      </c>
      <c r="M132" s="6">
        <v>24909.38</v>
      </c>
    </row>
    <row r="133" spans="6:13" x14ac:dyDescent="0.25">
      <c r="F133">
        <v>10123</v>
      </c>
      <c r="G133" s="2">
        <v>42006.784166666665</v>
      </c>
      <c r="H133" s="20">
        <f>MONTH(tblSales921[[#This Row],[Date]])</f>
        <v>1</v>
      </c>
      <c r="I133" s="21">
        <f>1+COUNTIFS(tblSales921[Date],"&lt;"&amp;tblSales921[[#This Row],[Date]],tblSales921[Month],tblSales921[[#This Row],[Month]])+COUNTIFS($G$11:G133,G133,$H$11:H133,H133)-1</f>
        <v>7</v>
      </c>
      <c r="J133" t="str">
        <f>tblSales921[[#This Row],[Month]]&amp;"-"&amp;tblSales921[[#This Row],[Rank]]</f>
        <v>1-7</v>
      </c>
      <c r="K133" t="s">
        <v>5</v>
      </c>
      <c r="L133" t="s">
        <v>127</v>
      </c>
      <c r="M133" s="6">
        <v>97097.4</v>
      </c>
    </row>
    <row r="134" spans="6:13" x14ac:dyDescent="0.25">
      <c r="F134">
        <v>10124</v>
      </c>
      <c r="G134" s="2">
        <v>42129.010995370372</v>
      </c>
      <c r="H134" s="20">
        <f>MONTH(tblSales921[[#This Row],[Date]])</f>
        <v>5</v>
      </c>
      <c r="I134" s="21">
        <f>1+COUNTIFS(tblSales921[Date],"&lt;"&amp;tblSales921[[#This Row],[Date]],tblSales921[Month],tblSales921[[#This Row],[Month]])+COUNTIFS($G$11:G134,G134,$H$11:H134,H134)-1</f>
        <v>14</v>
      </c>
      <c r="J134" t="str">
        <f>tblSales921[[#This Row],[Month]]&amp;"-"&amp;tblSales921[[#This Row],[Rank]]</f>
        <v>5-14</v>
      </c>
      <c r="K134" t="s">
        <v>38</v>
      </c>
      <c r="L134" t="s">
        <v>128</v>
      </c>
      <c r="M134" s="6">
        <v>93374.36</v>
      </c>
    </row>
    <row r="135" spans="6:13" x14ac:dyDescent="0.25">
      <c r="F135">
        <v>10125</v>
      </c>
      <c r="G135" s="2">
        <v>42290.804155092592</v>
      </c>
      <c r="H135" s="20">
        <f>MONTH(tblSales921[[#This Row],[Date]])</f>
        <v>10</v>
      </c>
      <c r="I135" s="21">
        <f>1+COUNTIFS(tblSales921[Date],"&lt;"&amp;tblSales921[[#This Row],[Date]],tblSales921[Month],tblSales921[[#This Row],[Month]])+COUNTIFS($G$11:G135,G135,$H$11:H135,H135)-1</f>
        <v>29</v>
      </c>
      <c r="J135" t="str">
        <f>tblSales921[[#This Row],[Month]]&amp;"-"&amp;tblSales921[[#This Row],[Rank]]</f>
        <v>10-29</v>
      </c>
      <c r="K135" t="s">
        <v>9</v>
      </c>
      <c r="L135" t="s">
        <v>129</v>
      </c>
      <c r="M135" s="6">
        <v>19257.3</v>
      </c>
    </row>
    <row r="136" spans="6:13" x14ac:dyDescent="0.25">
      <c r="F136">
        <v>10126</v>
      </c>
      <c r="G136" s="2">
        <v>42276.449837962966</v>
      </c>
      <c r="H136" s="20">
        <f>MONTH(tblSales921[[#This Row],[Date]])</f>
        <v>9</v>
      </c>
      <c r="I136" s="21">
        <f>1+COUNTIFS(tblSales921[Date],"&lt;"&amp;tblSales921[[#This Row],[Date]],tblSales921[Month],tblSales921[[#This Row],[Month]])+COUNTIFS($G$11:G136,G136,$H$11:H136,H136)-1</f>
        <v>81</v>
      </c>
      <c r="J136" t="str">
        <f>tblSales921[[#This Row],[Month]]&amp;"-"&amp;tblSales921[[#This Row],[Rank]]</f>
        <v>9-81</v>
      </c>
      <c r="K136" t="s">
        <v>9</v>
      </c>
      <c r="L136" t="s">
        <v>130</v>
      </c>
      <c r="M136" s="6">
        <v>94083.75</v>
      </c>
    </row>
    <row r="137" spans="6:13" x14ac:dyDescent="0.25">
      <c r="F137">
        <v>10127</v>
      </c>
      <c r="G137" s="2">
        <v>42339.974895833337</v>
      </c>
      <c r="H137" s="20">
        <f>MONTH(tblSales921[[#This Row],[Date]])</f>
        <v>12</v>
      </c>
      <c r="I137" s="21">
        <f>1+COUNTIFS(tblSales921[Date],"&lt;"&amp;tblSales921[[#This Row],[Date]],tblSales921[Month],tblSales921[[#This Row],[Month]])+COUNTIFS($G$11:G137,G137,$H$11:H137,H137)-1</f>
        <v>3</v>
      </c>
      <c r="J137" t="str">
        <f>tblSales921[[#This Row],[Month]]&amp;"-"&amp;tblSales921[[#This Row],[Rank]]</f>
        <v>12-3</v>
      </c>
      <c r="K137" t="s">
        <v>45</v>
      </c>
      <c r="L137" t="s">
        <v>131</v>
      </c>
      <c r="M137" s="6">
        <v>44405.43</v>
      </c>
    </row>
    <row r="138" spans="6:13" x14ac:dyDescent="0.25">
      <c r="F138">
        <v>10128</v>
      </c>
      <c r="G138" s="2">
        <v>42145.642256944448</v>
      </c>
      <c r="H138" s="20">
        <f>MONTH(tblSales921[[#This Row],[Date]])</f>
        <v>5</v>
      </c>
      <c r="I138" s="21">
        <f>1+COUNTIFS(tblSales921[Date],"&lt;"&amp;tblSales921[[#This Row],[Date]],tblSales921[Month],tblSales921[[#This Row],[Month]])+COUNTIFS($G$11:G138,G138,$H$11:H138,H138)-1</f>
        <v>60</v>
      </c>
      <c r="J138" t="str">
        <f>tblSales921[[#This Row],[Month]]&amp;"-"&amp;tblSales921[[#This Row],[Rank]]</f>
        <v>5-60</v>
      </c>
      <c r="K138" t="s">
        <v>45</v>
      </c>
      <c r="L138" t="s">
        <v>132</v>
      </c>
      <c r="M138" s="6">
        <v>98992.86</v>
      </c>
    </row>
    <row r="139" spans="6:13" x14ac:dyDescent="0.25">
      <c r="F139">
        <v>10129</v>
      </c>
      <c r="G139" s="2">
        <v>42056.562337962961</v>
      </c>
      <c r="H139" s="20">
        <f>MONTH(tblSales921[[#This Row],[Date]])</f>
        <v>2</v>
      </c>
      <c r="I139" s="21">
        <f>1+COUNTIFS(tblSales921[Date],"&lt;"&amp;tblSales921[[#This Row],[Date]],tblSales921[Month],tblSales921[[#This Row],[Month]])+COUNTIFS($G$11:G139,G139,$H$11:H139,H139)-1</f>
        <v>66</v>
      </c>
      <c r="J139" t="str">
        <f>tblSales921[[#This Row],[Month]]&amp;"-"&amp;tblSales921[[#This Row],[Rank]]</f>
        <v>2-66</v>
      </c>
      <c r="K139" t="s">
        <v>17</v>
      </c>
      <c r="L139" t="s">
        <v>14</v>
      </c>
      <c r="M139" s="6">
        <v>60433.2</v>
      </c>
    </row>
    <row r="140" spans="6:13" x14ac:dyDescent="0.25">
      <c r="F140">
        <v>10130</v>
      </c>
      <c r="G140" s="2">
        <v>42284.983263888891</v>
      </c>
      <c r="H140" s="20">
        <f>MONTH(tblSales921[[#This Row],[Date]])</f>
        <v>10</v>
      </c>
      <c r="I140" s="21">
        <f>1+COUNTIFS(tblSales921[Date],"&lt;"&amp;tblSales921[[#This Row],[Date]],tblSales921[Month],tblSales921[[#This Row],[Month]])+COUNTIFS($G$11:G140,G140,$H$11:H140,H140)-1</f>
        <v>20</v>
      </c>
      <c r="J140" t="str">
        <f>tblSales921[[#This Row],[Month]]&amp;"-"&amp;tblSales921[[#This Row],[Rank]]</f>
        <v>10-20</v>
      </c>
      <c r="K140" t="s">
        <v>35</v>
      </c>
      <c r="L140" t="s">
        <v>133</v>
      </c>
      <c r="M140" s="6">
        <v>18503.77</v>
      </c>
    </row>
    <row r="141" spans="6:13" x14ac:dyDescent="0.25">
      <c r="F141">
        <v>10131</v>
      </c>
      <c r="G141" s="2">
        <v>42039.070706018516</v>
      </c>
      <c r="H141" s="20">
        <f>MONTH(tblSales921[[#This Row],[Date]])</f>
        <v>2</v>
      </c>
      <c r="I141" s="21">
        <f>1+COUNTIFS(tblSales921[Date],"&lt;"&amp;tblSales921[[#This Row],[Date]],tblSales921[Month],tblSales921[[#This Row],[Month]])+COUNTIFS($G$11:G141,G141,$H$11:H141,H141)-1</f>
        <v>14</v>
      </c>
      <c r="J141" t="str">
        <f>tblSales921[[#This Row],[Month]]&amp;"-"&amp;tblSales921[[#This Row],[Rank]]</f>
        <v>2-14</v>
      </c>
      <c r="K141" t="s">
        <v>35</v>
      </c>
      <c r="L141" t="s">
        <v>134</v>
      </c>
      <c r="M141" s="6">
        <v>15500.92</v>
      </c>
    </row>
    <row r="142" spans="6:13" x14ac:dyDescent="0.25">
      <c r="F142">
        <v>10132</v>
      </c>
      <c r="G142" s="2">
        <v>42358.32644675926</v>
      </c>
      <c r="H142" s="20">
        <f>MONTH(tblSales921[[#This Row],[Date]])</f>
        <v>12</v>
      </c>
      <c r="I142" s="21">
        <f>1+COUNTIFS(tblSales921[Date],"&lt;"&amp;tblSales921[[#This Row],[Date]],tblSales921[Month],tblSales921[[#This Row],[Month]])+COUNTIFS($G$11:G142,G142,$H$11:H142,H142)-1</f>
        <v>54</v>
      </c>
      <c r="J142" t="str">
        <f>tblSales921[[#This Row],[Month]]&amp;"-"&amp;tblSales921[[#This Row],[Rank]]</f>
        <v>12-54</v>
      </c>
      <c r="K142" t="s">
        <v>61</v>
      </c>
      <c r="L142" t="s">
        <v>46</v>
      </c>
      <c r="M142" s="6">
        <v>52100.83</v>
      </c>
    </row>
    <row r="143" spans="6:13" x14ac:dyDescent="0.25">
      <c r="F143">
        <v>10133</v>
      </c>
      <c r="G143" s="2">
        <v>42062.985335648147</v>
      </c>
      <c r="H143" s="20">
        <f>MONTH(tblSales921[[#This Row],[Date]])</f>
        <v>2</v>
      </c>
      <c r="I143" s="21">
        <f>1+COUNTIFS(tblSales921[Date],"&lt;"&amp;tblSales921[[#This Row],[Date]],tblSales921[Month],tblSales921[[#This Row],[Month]])+COUNTIFS($G$11:G143,G143,$H$11:H143,H143)-1</f>
        <v>90</v>
      </c>
      <c r="J143" t="str">
        <f>tblSales921[[#This Row],[Month]]&amp;"-"&amp;tblSales921[[#This Row],[Rank]]</f>
        <v>2-90</v>
      </c>
      <c r="K143" t="s">
        <v>61</v>
      </c>
      <c r="L143" t="s">
        <v>94</v>
      </c>
      <c r="M143" s="6">
        <v>90530.6</v>
      </c>
    </row>
    <row r="144" spans="6:13" x14ac:dyDescent="0.25">
      <c r="F144">
        <v>10134</v>
      </c>
      <c r="G144" s="2">
        <v>42141.296354166669</v>
      </c>
      <c r="H144" s="20">
        <f>MONTH(tblSales921[[#This Row],[Date]])</f>
        <v>5</v>
      </c>
      <c r="I144" s="21">
        <f>1+COUNTIFS(tblSales921[Date],"&lt;"&amp;tblSales921[[#This Row],[Date]],tblSales921[Month],tblSales921[[#This Row],[Month]])+COUNTIFS($G$11:G144,G144,$H$11:H144,H144)-1</f>
        <v>45</v>
      </c>
      <c r="J144" t="str">
        <f>tblSales921[[#This Row],[Month]]&amp;"-"&amp;tblSales921[[#This Row],[Rank]]</f>
        <v>5-45</v>
      </c>
      <c r="K144" t="s">
        <v>52</v>
      </c>
      <c r="L144" t="s">
        <v>135</v>
      </c>
      <c r="M144" s="6">
        <v>21605.24</v>
      </c>
    </row>
    <row r="145" spans="6:13" x14ac:dyDescent="0.25">
      <c r="F145">
        <v>10135</v>
      </c>
      <c r="G145" s="2">
        <v>42087.552048611113</v>
      </c>
      <c r="H145" s="20">
        <f>MONTH(tblSales921[[#This Row],[Date]])</f>
        <v>3</v>
      </c>
      <c r="I145" s="21">
        <f>1+COUNTIFS(tblSales921[Date],"&lt;"&amp;tblSales921[[#This Row],[Date]],tblSales921[Month],tblSales921[[#This Row],[Month]])+COUNTIFS($G$11:G145,G145,$H$11:H145,H145)-1</f>
        <v>60</v>
      </c>
      <c r="J145" t="str">
        <f>tblSales921[[#This Row],[Month]]&amp;"-"&amp;tblSales921[[#This Row],[Rank]]</f>
        <v>3-60</v>
      </c>
      <c r="K145" t="s">
        <v>26</v>
      </c>
      <c r="L145" t="s">
        <v>80</v>
      </c>
      <c r="M145" s="6">
        <v>14274.37</v>
      </c>
    </row>
    <row r="146" spans="6:13" x14ac:dyDescent="0.25">
      <c r="F146">
        <v>10136</v>
      </c>
      <c r="G146" s="2">
        <v>42037.802083333336</v>
      </c>
      <c r="H146" s="20">
        <f>MONTH(tblSales921[[#This Row],[Date]])</f>
        <v>2</v>
      </c>
      <c r="I146" s="21">
        <f>1+COUNTIFS(tblSales921[Date],"&lt;"&amp;tblSales921[[#This Row],[Date]],tblSales921[Month],tblSales921[[#This Row],[Month]])+COUNTIFS($G$11:G146,G146,$H$11:H146,H146)-1</f>
        <v>6</v>
      </c>
      <c r="J146" t="str">
        <f>tblSales921[[#This Row],[Month]]&amp;"-"&amp;tblSales921[[#This Row],[Rank]]</f>
        <v>2-6</v>
      </c>
      <c r="K146" t="s">
        <v>66</v>
      </c>
      <c r="L146" t="s">
        <v>136</v>
      </c>
      <c r="M146" s="6">
        <v>79283.81</v>
      </c>
    </row>
    <row r="147" spans="6:13" x14ac:dyDescent="0.25">
      <c r="F147">
        <v>10137</v>
      </c>
      <c r="G147" s="2">
        <v>42208.430763888886</v>
      </c>
      <c r="H147" s="20">
        <f>MONTH(tblSales921[[#This Row],[Date]])</f>
        <v>7</v>
      </c>
      <c r="I147" s="21">
        <f>1+COUNTIFS(tblSales921[Date],"&lt;"&amp;tblSales921[[#This Row],[Date]],tblSales921[Month],tblSales921[[#This Row],[Month]])+COUNTIFS($G$11:G147,G147,$H$11:H147,H147)-1</f>
        <v>61</v>
      </c>
      <c r="J147" t="str">
        <f>tblSales921[[#This Row],[Month]]&amp;"-"&amp;tblSales921[[#This Row],[Rank]]</f>
        <v>7-61</v>
      </c>
      <c r="K147" t="s">
        <v>7</v>
      </c>
      <c r="L147" t="s">
        <v>8</v>
      </c>
      <c r="M147" s="6">
        <v>45767.38</v>
      </c>
    </row>
    <row r="148" spans="6:13" x14ac:dyDescent="0.25">
      <c r="F148">
        <v>10138</v>
      </c>
      <c r="G148" s="2">
        <v>42146.975810185184</v>
      </c>
      <c r="H148" s="20">
        <f>MONTH(tblSales921[[#This Row],[Date]])</f>
        <v>5</v>
      </c>
      <c r="I148" s="21">
        <f>1+COUNTIFS(tblSales921[Date],"&lt;"&amp;tblSales921[[#This Row],[Date]],tblSales921[Month],tblSales921[[#This Row],[Month]])+COUNTIFS($G$11:G148,G148,$H$11:H148,H148)-1</f>
        <v>62</v>
      </c>
      <c r="J148" t="str">
        <f>tblSales921[[#This Row],[Month]]&amp;"-"&amp;tblSales921[[#This Row],[Rank]]</f>
        <v>5-62</v>
      </c>
      <c r="K148" t="s">
        <v>66</v>
      </c>
      <c r="L148" t="s">
        <v>137</v>
      </c>
      <c r="M148" s="6">
        <v>82266.559999999998</v>
      </c>
    </row>
    <row r="149" spans="6:13" x14ac:dyDescent="0.25">
      <c r="F149">
        <v>10139</v>
      </c>
      <c r="G149" s="2">
        <v>42069.499641203707</v>
      </c>
      <c r="H149" s="20">
        <f>MONTH(tblSales921[[#This Row],[Date]])</f>
        <v>3</v>
      </c>
      <c r="I149" s="21">
        <f>1+COUNTIFS(tblSales921[Date],"&lt;"&amp;tblSales921[[#This Row],[Date]],tblSales921[Month],tblSales921[[#This Row],[Month]])+COUNTIFS($G$11:G149,G149,$H$11:H149,H149)-1</f>
        <v>11</v>
      </c>
      <c r="J149" t="str">
        <f>tblSales921[[#This Row],[Month]]&amp;"-"&amp;tblSales921[[#This Row],[Rank]]</f>
        <v>3-11</v>
      </c>
      <c r="K149" t="s">
        <v>35</v>
      </c>
      <c r="L149" t="s">
        <v>138</v>
      </c>
      <c r="M149" s="6">
        <v>80637.320000000007</v>
      </c>
    </row>
    <row r="150" spans="6:13" x14ac:dyDescent="0.25">
      <c r="F150">
        <v>10140</v>
      </c>
      <c r="G150" s="2">
        <v>42117.169525462959</v>
      </c>
      <c r="H150" s="20">
        <f>MONTH(tblSales921[[#This Row],[Date]])</f>
        <v>4</v>
      </c>
      <c r="I150" s="21">
        <f>1+COUNTIFS(tblSales921[Date],"&lt;"&amp;tblSales921[[#This Row],[Date]],tblSales921[Month],tblSales921[[#This Row],[Month]])+COUNTIFS($G$11:G150,G150,$H$11:H150,H150)-1</f>
        <v>72</v>
      </c>
      <c r="J150" t="str">
        <f>tblSales921[[#This Row],[Month]]&amp;"-"&amp;tblSales921[[#This Row],[Rank]]</f>
        <v>4-72</v>
      </c>
      <c r="K150" t="s">
        <v>5</v>
      </c>
      <c r="L150" t="s">
        <v>139</v>
      </c>
      <c r="M150" s="6">
        <v>40468.44</v>
      </c>
    </row>
    <row r="151" spans="6:13" x14ac:dyDescent="0.25">
      <c r="F151">
        <v>10141</v>
      </c>
      <c r="G151" s="2">
        <v>42107.288773148146</v>
      </c>
      <c r="H151" s="20">
        <f>MONTH(tblSales921[[#This Row],[Date]])</f>
        <v>4</v>
      </c>
      <c r="I151" s="21">
        <f>1+COUNTIFS(tblSales921[Date],"&lt;"&amp;tblSales921[[#This Row],[Date]],tblSales921[Month],tblSales921[[#This Row],[Month]])+COUNTIFS($G$11:G151,G151,$H$11:H151,H151)-1</f>
        <v>36</v>
      </c>
      <c r="J151" t="str">
        <f>tblSales921[[#This Row],[Month]]&amp;"-"&amp;tblSales921[[#This Row],[Rank]]</f>
        <v>4-36</v>
      </c>
      <c r="K151" t="s">
        <v>61</v>
      </c>
      <c r="L151" t="s">
        <v>140</v>
      </c>
      <c r="M151" s="6">
        <v>91562.54</v>
      </c>
    </row>
    <row r="152" spans="6:13" x14ac:dyDescent="0.25">
      <c r="F152">
        <v>10142</v>
      </c>
      <c r="G152" s="2">
        <v>42028.034189814818</v>
      </c>
      <c r="H152" s="20">
        <f>MONTH(tblSales921[[#This Row],[Date]])</f>
        <v>1</v>
      </c>
      <c r="I152" s="21">
        <f>1+COUNTIFS(tblSales921[Date],"&lt;"&amp;tblSales921[[#This Row],[Date]],tblSales921[Month],tblSales921[[#This Row],[Month]])+COUNTIFS($G$11:G152,G152,$H$11:H152,H152)-1</f>
        <v>59</v>
      </c>
      <c r="J152" t="str">
        <f>tblSales921[[#This Row],[Month]]&amp;"-"&amp;tblSales921[[#This Row],[Rank]]</f>
        <v>1-59</v>
      </c>
      <c r="K152" t="s">
        <v>26</v>
      </c>
      <c r="L152" t="s">
        <v>138</v>
      </c>
      <c r="M152" s="6">
        <v>82688.86</v>
      </c>
    </row>
    <row r="153" spans="6:13" x14ac:dyDescent="0.25">
      <c r="F153">
        <v>10143</v>
      </c>
      <c r="G153" s="2">
        <v>42136.310787037037</v>
      </c>
      <c r="H153" s="20">
        <f>MONTH(tblSales921[[#This Row],[Date]])</f>
        <v>5</v>
      </c>
      <c r="I153" s="21">
        <f>1+COUNTIFS(tblSales921[Date],"&lt;"&amp;tblSales921[[#This Row],[Date]],tblSales921[Month],tblSales921[[#This Row],[Month]])+COUNTIFS($G$11:G153,G153,$H$11:H153,H153)-1</f>
        <v>35</v>
      </c>
      <c r="J153" t="str">
        <f>tblSales921[[#This Row],[Month]]&amp;"-"&amp;tblSales921[[#This Row],[Rank]]</f>
        <v>5-35</v>
      </c>
      <c r="K153" t="s">
        <v>61</v>
      </c>
      <c r="L153" t="s">
        <v>141</v>
      </c>
      <c r="M153" s="6">
        <v>43881.33</v>
      </c>
    </row>
    <row r="154" spans="6:13" x14ac:dyDescent="0.25">
      <c r="F154">
        <v>10144</v>
      </c>
      <c r="G154" s="2">
        <v>42054.364849537036</v>
      </c>
      <c r="H154" s="20">
        <f>MONTH(tblSales921[[#This Row],[Date]])</f>
        <v>2</v>
      </c>
      <c r="I154" s="21">
        <f>1+COUNTIFS(tblSales921[Date],"&lt;"&amp;tblSales921[[#This Row],[Date]],tblSales921[Month],tblSales921[[#This Row],[Month]])+COUNTIFS($G$11:G154,G154,$H$11:H154,H154)-1</f>
        <v>62</v>
      </c>
      <c r="J154" t="str">
        <f>tblSales921[[#This Row],[Month]]&amp;"-"&amp;tblSales921[[#This Row],[Rank]]</f>
        <v>2-62</v>
      </c>
      <c r="K154" t="s">
        <v>52</v>
      </c>
      <c r="L154" t="s">
        <v>10</v>
      </c>
      <c r="M154" s="6">
        <v>59810.34</v>
      </c>
    </row>
    <row r="155" spans="6:13" x14ac:dyDescent="0.25">
      <c r="F155">
        <v>10145</v>
      </c>
      <c r="G155" s="2">
        <v>42271.113449074073</v>
      </c>
      <c r="H155" s="20">
        <f>MONTH(tblSales921[[#This Row],[Date]])</f>
        <v>9</v>
      </c>
      <c r="I155" s="21">
        <f>1+COUNTIFS(tblSales921[Date],"&lt;"&amp;tblSales921[[#This Row],[Date]],tblSales921[Month],tblSales921[[#This Row],[Month]])+COUNTIFS($G$11:G155,G155,$H$11:H155,H155)-1</f>
        <v>67</v>
      </c>
      <c r="J155" t="str">
        <f>tblSales921[[#This Row],[Month]]&amp;"-"&amp;tblSales921[[#This Row],[Rank]]</f>
        <v>9-67</v>
      </c>
      <c r="K155" t="s">
        <v>26</v>
      </c>
      <c r="L155" t="s">
        <v>142</v>
      </c>
      <c r="M155" s="6">
        <v>26638.85</v>
      </c>
    </row>
    <row r="156" spans="6:13" x14ac:dyDescent="0.25">
      <c r="F156">
        <v>10146</v>
      </c>
      <c r="G156" s="2">
        <v>42067.472546296296</v>
      </c>
      <c r="H156" s="20">
        <f>MONTH(tblSales921[[#This Row],[Date]])</f>
        <v>3</v>
      </c>
      <c r="I156" s="21">
        <f>1+COUNTIFS(tblSales921[Date],"&lt;"&amp;tblSales921[[#This Row],[Date]],tblSales921[Month],tblSales921[[#This Row],[Month]])+COUNTIFS($G$11:G156,G156,$H$11:H156,H156)-1</f>
        <v>5</v>
      </c>
      <c r="J156" t="str">
        <f>tblSales921[[#This Row],[Month]]&amp;"-"&amp;tblSales921[[#This Row],[Rank]]</f>
        <v>3-5</v>
      </c>
      <c r="K156" t="s">
        <v>66</v>
      </c>
      <c r="L156" t="s">
        <v>143</v>
      </c>
      <c r="M156" s="6">
        <v>81927.45</v>
      </c>
    </row>
    <row r="157" spans="6:13" x14ac:dyDescent="0.25">
      <c r="F157">
        <v>10147</v>
      </c>
      <c r="G157" s="2">
        <v>42017.940694444442</v>
      </c>
      <c r="H157" s="20">
        <f>MONTH(tblSales921[[#This Row],[Date]])</f>
        <v>1</v>
      </c>
      <c r="I157" s="21">
        <f>1+COUNTIFS(tblSales921[Date],"&lt;"&amp;tblSales921[[#This Row],[Date]],tblSales921[Month],tblSales921[[#This Row],[Month]])+COUNTIFS($G$11:G157,G157,$H$11:H157,H157)-1</f>
        <v>29</v>
      </c>
      <c r="J157" t="str">
        <f>tblSales921[[#This Row],[Month]]&amp;"-"&amp;tblSales921[[#This Row],[Rank]]</f>
        <v>1-29</v>
      </c>
      <c r="K157" t="s">
        <v>35</v>
      </c>
      <c r="L157" t="s">
        <v>100</v>
      </c>
      <c r="M157" s="6">
        <v>92259.1</v>
      </c>
    </row>
    <row r="158" spans="6:13" x14ac:dyDescent="0.25">
      <c r="F158">
        <v>10148</v>
      </c>
      <c r="G158" s="2">
        <v>42130.316550925927</v>
      </c>
      <c r="H158" s="20">
        <f>MONTH(tblSales921[[#This Row],[Date]])</f>
        <v>5</v>
      </c>
      <c r="I158" s="21">
        <f>1+COUNTIFS(tblSales921[Date],"&lt;"&amp;tblSales921[[#This Row],[Date]],tblSales921[Month],tblSales921[[#This Row],[Month]])+COUNTIFS($G$11:G158,G158,$H$11:H158,H158)-1</f>
        <v>16</v>
      </c>
      <c r="J158" t="str">
        <f>tblSales921[[#This Row],[Month]]&amp;"-"&amp;tblSales921[[#This Row],[Rank]]</f>
        <v>5-16</v>
      </c>
      <c r="K158" t="s">
        <v>38</v>
      </c>
      <c r="L158" t="s">
        <v>144</v>
      </c>
      <c r="M158" s="6">
        <v>23598.65</v>
      </c>
    </row>
    <row r="159" spans="6:13" x14ac:dyDescent="0.25">
      <c r="F159">
        <v>10149</v>
      </c>
      <c r="G159" s="2">
        <v>42351.664918981478</v>
      </c>
      <c r="H159" s="20">
        <f>MONTH(tblSales921[[#This Row],[Date]])</f>
        <v>12</v>
      </c>
      <c r="I159" s="21">
        <f>1+COUNTIFS(tblSales921[Date],"&lt;"&amp;tblSales921[[#This Row],[Date]],tblSales921[Month],tblSales921[[#This Row],[Month]])+COUNTIFS($G$11:G159,G159,$H$11:H159,H159)-1</f>
        <v>36</v>
      </c>
      <c r="J159" t="str">
        <f>tblSales921[[#This Row],[Month]]&amp;"-"&amp;tblSales921[[#This Row],[Rank]]</f>
        <v>12-36</v>
      </c>
      <c r="K159" t="s">
        <v>26</v>
      </c>
      <c r="L159" t="s">
        <v>74</v>
      </c>
      <c r="M159" s="6">
        <v>88795.14</v>
      </c>
    </row>
    <row r="160" spans="6:13" x14ac:dyDescent="0.25">
      <c r="F160">
        <v>10150</v>
      </c>
      <c r="G160" s="2">
        <v>42162.050925925927</v>
      </c>
      <c r="H160" s="20">
        <f>MONTH(tblSales921[[#This Row],[Date]])</f>
        <v>6</v>
      </c>
      <c r="I160" s="21">
        <f>1+COUNTIFS(tblSales921[Date],"&lt;"&amp;tblSales921[[#This Row],[Date]],tblSales921[Month],tblSales921[[#This Row],[Month]])+COUNTIFS($G$11:G160,G160,$H$11:H160,H160)-1</f>
        <v>19</v>
      </c>
      <c r="J160" t="str">
        <f>tblSales921[[#This Row],[Month]]&amp;"-"&amp;tblSales921[[#This Row],[Rank]]</f>
        <v>6-19</v>
      </c>
      <c r="K160" t="s">
        <v>7</v>
      </c>
      <c r="L160" t="s">
        <v>145</v>
      </c>
      <c r="M160" s="6">
        <v>66867.55</v>
      </c>
    </row>
    <row r="161" spans="6:13" x14ac:dyDescent="0.25">
      <c r="F161">
        <v>10151</v>
      </c>
      <c r="G161" s="2">
        <v>42137.294282407405</v>
      </c>
      <c r="H161" s="20">
        <f>MONTH(tblSales921[[#This Row],[Date]])</f>
        <v>5</v>
      </c>
      <c r="I161" s="21">
        <f>1+COUNTIFS(tblSales921[Date],"&lt;"&amp;tblSales921[[#This Row],[Date]],tblSales921[Month],tblSales921[[#This Row],[Month]])+COUNTIFS($G$11:G161,G161,$H$11:H161,H161)-1</f>
        <v>39</v>
      </c>
      <c r="J161" t="str">
        <f>tblSales921[[#This Row],[Month]]&amp;"-"&amp;tblSales921[[#This Row],[Rank]]</f>
        <v>5-39</v>
      </c>
      <c r="K161" t="s">
        <v>29</v>
      </c>
      <c r="L161" t="s">
        <v>8</v>
      </c>
      <c r="M161" s="6">
        <v>57099.57</v>
      </c>
    </row>
    <row r="162" spans="6:13" x14ac:dyDescent="0.25">
      <c r="F162">
        <v>10152</v>
      </c>
      <c r="G162" s="2">
        <v>42291.441041666665</v>
      </c>
      <c r="H162" s="20">
        <f>MONTH(tblSales921[[#This Row],[Date]])</f>
        <v>10</v>
      </c>
      <c r="I162" s="21">
        <f>1+COUNTIFS(tblSales921[Date],"&lt;"&amp;tblSales921[[#This Row],[Date]],tblSales921[Month],tblSales921[[#This Row],[Month]])+COUNTIFS($G$11:G162,G162,$H$11:H162,H162)-1</f>
        <v>32</v>
      </c>
      <c r="J162" t="str">
        <f>tblSales921[[#This Row],[Month]]&amp;"-"&amp;tblSales921[[#This Row],[Rank]]</f>
        <v>10-32</v>
      </c>
      <c r="K162" t="s">
        <v>9</v>
      </c>
      <c r="L162" t="s">
        <v>33</v>
      </c>
      <c r="M162" s="6">
        <v>79702.2</v>
      </c>
    </row>
    <row r="163" spans="6:13" x14ac:dyDescent="0.25">
      <c r="F163">
        <v>10153</v>
      </c>
      <c r="G163" s="2">
        <v>42158.099675925929</v>
      </c>
      <c r="H163" s="20">
        <f>MONTH(tblSales921[[#This Row],[Date]])</f>
        <v>6</v>
      </c>
      <c r="I163" s="21">
        <f>1+COUNTIFS(tblSales921[Date],"&lt;"&amp;tblSales921[[#This Row],[Date]],tblSales921[Month],tblSales921[[#This Row],[Month]])+COUNTIFS($G$11:G163,G163,$H$11:H163,H163)-1</f>
        <v>6</v>
      </c>
      <c r="J163" t="str">
        <f>tblSales921[[#This Row],[Month]]&amp;"-"&amp;tblSales921[[#This Row],[Rank]]</f>
        <v>6-6</v>
      </c>
      <c r="K163" t="s">
        <v>45</v>
      </c>
      <c r="L163" t="s">
        <v>146</v>
      </c>
      <c r="M163" s="6">
        <v>44719.88</v>
      </c>
    </row>
    <row r="164" spans="6:13" x14ac:dyDescent="0.25">
      <c r="F164">
        <v>10154</v>
      </c>
      <c r="G164" s="2">
        <v>42321.933981481481</v>
      </c>
      <c r="H164" s="20">
        <f>MONTH(tblSales921[[#This Row],[Date]])</f>
        <v>11</v>
      </c>
      <c r="I164" s="21">
        <f>1+COUNTIFS(tblSales921[Date],"&lt;"&amp;tblSales921[[#This Row],[Date]],tblSales921[Month],tblSales921[[#This Row],[Month]])+COUNTIFS($G$11:G164,G164,$H$11:H164,H164)-1</f>
        <v>37</v>
      </c>
      <c r="J164" t="str">
        <f>tblSales921[[#This Row],[Month]]&amp;"-"&amp;tblSales921[[#This Row],[Rank]]</f>
        <v>11-37</v>
      </c>
      <c r="K164" t="s">
        <v>13</v>
      </c>
      <c r="L164" t="s">
        <v>138</v>
      </c>
      <c r="M164" s="6">
        <v>71377.55</v>
      </c>
    </row>
    <row r="165" spans="6:13" x14ac:dyDescent="0.25">
      <c r="F165">
        <v>10155</v>
      </c>
      <c r="G165" s="2">
        <v>42044.270624999997</v>
      </c>
      <c r="H165" s="20">
        <f>MONTH(tblSales921[[#This Row],[Date]])</f>
        <v>2</v>
      </c>
      <c r="I165" s="21">
        <f>1+COUNTIFS(tblSales921[Date],"&lt;"&amp;tblSales921[[#This Row],[Date]],tblSales921[Month],tblSales921[[#This Row],[Month]])+COUNTIFS($G$11:G165,G165,$H$11:H165,H165)-1</f>
        <v>28</v>
      </c>
      <c r="J165" t="str">
        <f>tblSales921[[#This Row],[Month]]&amp;"-"&amp;tblSales921[[#This Row],[Rank]]</f>
        <v>2-28</v>
      </c>
      <c r="K165" t="s">
        <v>35</v>
      </c>
      <c r="L165" t="s">
        <v>147</v>
      </c>
      <c r="M165" s="6">
        <v>46925.72</v>
      </c>
    </row>
    <row r="166" spans="6:13" x14ac:dyDescent="0.25">
      <c r="F166">
        <v>10156</v>
      </c>
      <c r="G166" s="2">
        <v>42090.084305555552</v>
      </c>
      <c r="H166" s="20">
        <f>MONTH(tblSales921[[#This Row],[Date]])</f>
        <v>3</v>
      </c>
      <c r="I166" s="21">
        <f>1+COUNTIFS(tblSales921[Date],"&lt;"&amp;tblSales921[[#This Row],[Date]],tblSales921[Month],tblSales921[[#This Row],[Month]])+COUNTIFS($G$11:G166,G166,$H$11:H166,H166)-1</f>
        <v>69</v>
      </c>
      <c r="J166" t="str">
        <f>tblSales921[[#This Row],[Month]]&amp;"-"&amp;tblSales921[[#This Row],[Rank]]</f>
        <v>3-69</v>
      </c>
      <c r="K166" t="s">
        <v>23</v>
      </c>
      <c r="L166" t="s">
        <v>148</v>
      </c>
      <c r="M166" s="6">
        <v>73189.399999999994</v>
      </c>
    </row>
    <row r="167" spans="6:13" x14ac:dyDescent="0.25">
      <c r="F167">
        <v>10157</v>
      </c>
      <c r="G167" s="2">
        <v>42351.063449074078</v>
      </c>
      <c r="H167" s="20">
        <f>MONTH(tblSales921[[#This Row],[Date]])</f>
        <v>12</v>
      </c>
      <c r="I167" s="21">
        <f>1+COUNTIFS(tblSales921[Date],"&lt;"&amp;tblSales921[[#This Row],[Date]],tblSales921[Month],tblSales921[[#This Row],[Month]])+COUNTIFS($G$11:G167,G167,$H$11:H167,H167)-1</f>
        <v>33</v>
      </c>
      <c r="J167" t="str">
        <f>tblSales921[[#This Row],[Month]]&amp;"-"&amp;tblSales921[[#This Row],[Rank]]</f>
        <v>12-33</v>
      </c>
      <c r="K167" t="s">
        <v>9</v>
      </c>
      <c r="L167" t="s">
        <v>149</v>
      </c>
      <c r="M167" s="6">
        <v>99574.98</v>
      </c>
    </row>
    <row r="168" spans="6:13" x14ac:dyDescent="0.25">
      <c r="F168">
        <v>10158</v>
      </c>
      <c r="G168" s="2">
        <v>42361.803738425922</v>
      </c>
      <c r="H168" s="20">
        <f>MONTH(tblSales921[[#This Row],[Date]])</f>
        <v>12</v>
      </c>
      <c r="I168" s="21">
        <f>1+COUNTIFS(tblSales921[Date],"&lt;"&amp;tblSales921[[#This Row],[Date]],tblSales921[Month],tblSales921[[#This Row],[Month]])+COUNTIFS($G$11:G168,G168,$H$11:H168,H168)-1</f>
        <v>64</v>
      </c>
      <c r="J168" t="str">
        <f>tblSales921[[#This Row],[Month]]&amp;"-"&amp;tblSales921[[#This Row],[Rank]]</f>
        <v>12-64</v>
      </c>
      <c r="K168" t="s">
        <v>5</v>
      </c>
      <c r="L168" t="s">
        <v>150</v>
      </c>
      <c r="M168" s="6">
        <v>87402.01</v>
      </c>
    </row>
    <row r="169" spans="6:13" x14ac:dyDescent="0.25">
      <c r="F169">
        <v>10159</v>
      </c>
      <c r="G169" s="2">
        <v>42339.435486111113</v>
      </c>
      <c r="H169" s="20">
        <f>MONTH(tblSales921[[#This Row],[Date]])</f>
        <v>12</v>
      </c>
      <c r="I169" s="21">
        <f>1+COUNTIFS(tblSales921[Date],"&lt;"&amp;tblSales921[[#This Row],[Date]],tblSales921[Month],tblSales921[[#This Row],[Month]])+COUNTIFS($G$11:G169,G169,$H$11:H169,H169)-1</f>
        <v>2</v>
      </c>
      <c r="J169" t="str">
        <f>tblSales921[[#This Row],[Month]]&amp;"-"&amp;tblSales921[[#This Row],[Rank]]</f>
        <v>12-2</v>
      </c>
      <c r="K169" t="s">
        <v>26</v>
      </c>
      <c r="L169" t="s">
        <v>124</v>
      </c>
      <c r="M169" s="6">
        <v>19841.189999999999</v>
      </c>
    </row>
    <row r="170" spans="6:13" x14ac:dyDescent="0.25">
      <c r="F170">
        <v>10160</v>
      </c>
      <c r="G170" s="2">
        <v>42277.457557870373</v>
      </c>
      <c r="H170" s="20">
        <f>MONTH(tblSales921[[#This Row],[Date]])</f>
        <v>9</v>
      </c>
      <c r="I170" s="21">
        <f>1+COUNTIFS(tblSales921[Date],"&lt;"&amp;tblSales921[[#This Row],[Date]],tblSales921[Month],tblSales921[[#This Row],[Month]])+COUNTIFS($G$11:G170,G170,$H$11:H170,H170)-1</f>
        <v>85</v>
      </c>
      <c r="J170" t="str">
        <f>tblSales921[[#This Row],[Month]]&amp;"-"&amp;tblSales921[[#This Row],[Rank]]</f>
        <v>9-85</v>
      </c>
      <c r="K170" t="s">
        <v>26</v>
      </c>
      <c r="L170" t="s">
        <v>133</v>
      </c>
      <c r="M170" s="6">
        <v>4609.13</v>
      </c>
    </row>
    <row r="171" spans="6:13" x14ac:dyDescent="0.25">
      <c r="F171">
        <v>10161</v>
      </c>
      <c r="G171" s="2">
        <v>42179.616527777776</v>
      </c>
      <c r="H171" s="20">
        <f>MONTH(tblSales921[[#This Row],[Date]])</f>
        <v>6</v>
      </c>
      <c r="I171" s="21">
        <f>1+COUNTIFS(tblSales921[Date],"&lt;"&amp;tblSales921[[#This Row],[Date]],tblSales921[Month],tblSales921[[#This Row],[Month]])+COUNTIFS($G$11:G171,G171,$H$11:H171,H171)-1</f>
        <v>66</v>
      </c>
      <c r="J171" t="str">
        <f>tblSales921[[#This Row],[Month]]&amp;"-"&amp;tblSales921[[#This Row],[Rank]]</f>
        <v>6-66</v>
      </c>
      <c r="K171" t="s">
        <v>29</v>
      </c>
      <c r="L171" t="s">
        <v>73</v>
      </c>
      <c r="M171" s="6">
        <v>78992.45</v>
      </c>
    </row>
    <row r="172" spans="6:13" x14ac:dyDescent="0.25">
      <c r="F172">
        <v>10162</v>
      </c>
      <c r="G172" s="2">
        <v>42274.562222222223</v>
      </c>
      <c r="H172" s="20">
        <f>MONTH(tblSales921[[#This Row],[Date]])</f>
        <v>9</v>
      </c>
      <c r="I172" s="21">
        <f>1+COUNTIFS(tblSales921[Date],"&lt;"&amp;tblSales921[[#This Row],[Date]],tblSales921[Month],tblSales921[[#This Row],[Month]])+COUNTIFS($G$11:G172,G172,$H$11:H172,H172)-1</f>
        <v>75</v>
      </c>
      <c r="J172" t="str">
        <f>tblSales921[[#This Row],[Month]]&amp;"-"&amp;tblSales921[[#This Row],[Rank]]</f>
        <v>9-75</v>
      </c>
      <c r="K172" t="s">
        <v>52</v>
      </c>
      <c r="L172" t="s">
        <v>69</v>
      </c>
      <c r="M172" s="6">
        <v>18867.919999999998</v>
      </c>
    </row>
    <row r="173" spans="6:13" x14ac:dyDescent="0.25">
      <c r="F173">
        <v>10163</v>
      </c>
      <c r="G173" s="2">
        <v>42277.311550925922</v>
      </c>
      <c r="H173" s="20">
        <f>MONTH(tblSales921[[#This Row],[Date]])</f>
        <v>9</v>
      </c>
      <c r="I173" s="21">
        <f>1+COUNTIFS(tblSales921[Date],"&lt;"&amp;tblSales921[[#This Row],[Date]],tblSales921[Month],tblSales921[[#This Row],[Month]])+COUNTIFS($G$11:G173,G173,$H$11:H173,H173)-1</f>
        <v>84</v>
      </c>
      <c r="J173" t="str">
        <f>tblSales921[[#This Row],[Month]]&amp;"-"&amp;tblSales921[[#This Row],[Rank]]</f>
        <v>9-84</v>
      </c>
      <c r="K173" t="s">
        <v>38</v>
      </c>
      <c r="L173" t="s">
        <v>34</v>
      </c>
      <c r="M173" s="6">
        <v>89616.8</v>
      </c>
    </row>
    <row r="174" spans="6:13" x14ac:dyDescent="0.25">
      <c r="F174">
        <v>10164</v>
      </c>
      <c r="G174" s="2">
        <v>42324.313935185186</v>
      </c>
      <c r="H174" s="20">
        <f>MONTH(tblSales921[[#This Row],[Date]])</f>
        <v>11</v>
      </c>
      <c r="I174" s="21">
        <f>1+COUNTIFS(tblSales921[Date],"&lt;"&amp;tblSales921[[#This Row],[Date]],tblSales921[Month],tblSales921[[#This Row],[Month]])+COUNTIFS($G$11:G174,G174,$H$11:H174,H174)-1</f>
        <v>48</v>
      </c>
      <c r="J174" t="str">
        <f>tblSales921[[#This Row],[Month]]&amp;"-"&amp;tblSales921[[#This Row],[Rank]]</f>
        <v>11-48</v>
      </c>
      <c r="K174" t="s">
        <v>9</v>
      </c>
      <c r="L174" t="s">
        <v>151</v>
      </c>
      <c r="M174" s="6">
        <v>98745</v>
      </c>
    </row>
    <row r="175" spans="6:13" x14ac:dyDescent="0.25">
      <c r="F175">
        <v>10165</v>
      </c>
      <c r="G175" s="2">
        <v>42111.629131944443</v>
      </c>
      <c r="H175" s="20">
        <f>MONTH(tblSales921[[#This Row],[Date]])</f>
        <v>4</v>
      </c>
      <c r="I175" s="21">
        <f>1+COUNTIFS(tblSales921[Date],"&lt;"&amp;tblSales921[[#This Row],[Date]],tblSales921[Month],tblSales921[[#This Row],[Month]])+COUNTIFS($G$11:G175,G175,$H$11:H175,H175)-1</f>
        <v>54</v>
      </c>
      <c r="J175" t="str">
        <f>tblSales921[[#This Row],[Month]]&amp;"-"&amp;tblSales921[[#This Row],[Rank]]</f>
        <v>4-54</v>
      </c>
      <c r="K175" t="s">
        <v>20</v>
      </c>
      <c r="L175" t="s">
        <v>152</v>
      </c>
      <c r="M175" s="6">
        <v>87702.65</v>
      </c>
    </row>
    <row r="176" spans="6:13" x14ac:dyDescent="0.25">
      <c r="F176">
        <v>10166</v>
      </c>
      <c r="G176" s="2">
        <v>42014.671851851854</v>
      </c>
      <c r="H176" s="20">
        <f>MONTH(tblSales921[[#This Row],[Date]])</f>
        <v>1</v>
      </c>
      <c r="I176" s="21">
        <f>1+COUNTIFS(tblSales921[Date],"&lt;"&amp;tblSales921[[#This Row],[Date]],tblSales921[Month],tblSales921[[#This Row],[Month]])+COUNTIFS($G$11:G176,G176,$H$11:H176,H176)-1</f>
        <v>22</v>
      </c>
      <c r="J176" t="str">
        <f>tblSales921[[#This Row],[Month]]&amp;"-"&amp;tblSales921[[#This Row],[Rank]]</f>
        <v>1-22</v>
      </c>
      <c r="K176" t="s">
        <v>15</v>
      </c>
      <c r="L176" t="s">
        <v>153</v>
      </c>
      <c r="M176" s="6">
        <v>9953.73</v>
      </c>
    </row>
    <row r="177" spans="6:13" x14ac:dyDescent="0.25">
      <c r="F177">
        <v>10167</v>
      </c>
      <c r="G177" s="2">
        <v>42309.72383101852</v>
      </c>
      <c r="H177" s="20">
        <f>MONTH(tblSales921[[#This Row],[Date]])</f>
        <v>11</v>
      </c>
      <c r="I177" s="21">
        <f>1+COUNTIFS(tblSales921[Date],"&lt;"&amp;tblSales921[[#This Row],[Date]],tblSales921[Month],tblSales921[[#This Row],[Month]])+COUNTIFS($G$11:G177,G177,$H$11:H177,H177)-1</f>
        <v>3</v>
      </c>
      <c r="J177" t="str">
        <f>tblSales921[[#This Row],[Month]]&amp;"-"&amp;tblSales921[[#This Row],[Rank]]</f>
        <v>11-3</v>
      </c>
      <c r="K177" t="s">
        <v>7</v>
      </c>
      <c r="L177" t="s">
        <v>12</v>
      </c>
      <c r="M177" s="6">
        <v>34394.47</v>
      </c>
    </row>
    <row r="178" spans="6:13" x14ac:dyDescent="0.25">
      <c r="F178">
        <v>10168</v>
      </c>
      <c r="G178" s="2">
        <v>42278.423321759263</v>
      </c>
      <c r="H178" s="20">
        <f>MONTH(tblSales921[[#This Row],[Date]])</f>
        <v>10</v>
      </c>
      <c r="I178" s="21">
        <f>1+COUNTIFS(tblSales921[Date],"&lt;"&amp;tblSales921[[#This Row],[Date]],tblSales921[Month],tblSales921[[#This Row],[Month]])+COUNTIFS($G$11:G178,G178,$H$11:H178,H178)-1</f>
        <v>2</v>
      </c>
      <c r="J178" t="str">
        <f>tblSales921[[#This Row],[Month]]&amp;"-"&amp;tblSales921[[#This Row],[Rank]]</f>
        <v>10-2</v>
      </c>
      <c r="K178" t="s">
        <v>7</v>
      </c>
      <c r="L178" t="s">
        <v>67</v>
      </c>
      <c r="M178" s="6">
        <v>44224.53</v>
      </c>
    </row>
    <row r="179" spans="6:13" x14ac:dyDescent="0.25">
      <c r="F179">
        <v>10169</v>
      </c>
      <c r="G179" s="2">
        <v>42053.289826388886</v>
      </c>
      <c r="H179" s="20">
        <f>MONTH(tblSales921[[#This Row],[Date]])</f>
        <v>2</v>
      </c>
      <c r="I179" s="21">
        <f>1+COUNTIFS(tblSales921[Date],"&lt;"&amp;tblSales921[[#This Row],[Date]],tblSales921[Month],tblSales921[[#This Row],[Month]])+COUNTIFS($G$11:G179,G179,$H$11:H179,H179)-1</f>
        <v>58</v>
      </c>
      <c r="J179" t="str">
        <f>tblSales921[[#This Row],[Month]]&amp;"-"&amp;tblSales921[[#This Row],[Rank]]</f>
        <v>2-58</v>
      </c>
      <c r="K179" t="s">
        <v>29</v>
      </c>
      <c r="L179" t="s">
        <v>65</v>
      </c>
      <c r="M179" s="6">
        <v>13227.97</v>
      </c>
    </row>
    <row r="180" spans="6:13" x14ac:dyDescent="0.25">
      <c r="F180">
        <v>10170</v>
      </c>
      <c r="G180" s="2">
        <v>42205.134687500002</v>
      </c>
      <c r="H180" s="20">
        <f>MONTH(tblSales921[[#This Row],[Date]])</f>
        <v>7</v>
      </c>
      <c r="I180" s="21">
        <f>1+COUNTIFS(tblSales921[Date],"&lt;"&amp;tblSales921[[#This Row],[Date]],tblSales921[Month],tblSales921[[#This Row],[Month]])+COUNTIFS($G$11:G180,G180,$H$11:H180,H180)-1</f>
        <v>47</v>
      </c>
      <c r="J180" t="str">
        <f>tblSales921[[#This Row],[Month]]&amp;"-"&amp;tblSales921[[#This Row],[Rank]]</f>
        <v>7-47</v>
      </c>
      <c r="K180" t="s">
        <v>13</v>
      </c>
      <c r="L180" t="s">
        <v>24</v>
      </c>
      <c r="M180" s="6">
        <v>3653.83</v>
      </c>
    </row>
    <row r="181" spans="6:13" x14ac:dyDescent="0.25">
      <c r="F181">
        <v>10171</v>
      </c>
      <c r="G181" s="2">
        <v>42235.853136574071</v>
      </c>
      <c r="H181" s="20">
        <f>MONTH(tblSales921[[#This Row],[Date]])</f>
        <v>8</v>
      </c>
      <c r="I181" s="21">
        <f>1+COUNTIFS(tblSales921[Date],"&lt;"&amp;tblSales921[[#This Row],[Date]],tblSales921[Month],tblSales921[[#This Row],[Month]])+COUNTIFS($G$11:G181,G181,$H$11:H181,H181)-1</f>
        <v>54</v>
      </c>
      <c r="J181" t="str">
        <f>tblSales921[[#This Row],[Month]]&amp;"-"&amp;tblSales921[[#This Row],[Rank]]</f>
        <v>8-54</v>
      </c>
      <c r="K181" t="s">
        <v>20</v>
      </c>
      <c r="L181" t="s">
        <v>154</v>
      </c>
      <c r="M181" s="6">
        <v>98239.09</v>
      </c>
    </row>
    <row r="182" spans="6:13" x14ac:dyDescent="0.25">
      <c r="F182">
        <v>10172</v>
      </c>
      <c r="G182" s="2">
        <v>42168.68167824074</v>
      </c>
      <c r="H182" s="20">
        <f>MONTH(tblSales921[[#This Row],[Date]])</f>
        <v>6</v>
      </c>
      <c r="I182" s="21">
        <f>1+COUNTIFS(tblSales921[Date],"&lt;"&amp;tblSales921[[#This Row],[Date]],tblSales921[Month],tblSales921[[#This Row],[Month]])+COUNTIFS($G$11:G182,G182,$H$11:H182,H182)-1</f>
        <v>38</v>
      </c>
      <c r="J182" t="str">
        <f>tblSales921[[#This Row],[Month]]&amp;"-"&amp;tblSales921[[#This Row],[Rank]]</f>
        <v>6-38</v>
      </c>
      <c r="K182" t="s">
        <v>5</v>
      </c>
      <c r="L182" t="s">
        <v>155</v>
      </c>
      <c r="M182" s="6">
        <v>28037.18</v>
      </c>
    </row>
    <row r="183" spans="6:13" x14ac:dyDescent="0.25">
      <c r="F183">
        <v>10173</v>
      </c>
      <c r="G183" s="2">
        <v>42171.761307870373</v>
      </c>
      <c r="H183" s="20">
        <f>MONTH(tblSales921[[#This Row],[Date]])</f>
        <v>6</v>
      </c>
      <c r="I183" s="21">
        <f>1+COUNTIFS(tblSales921[Date],"&lt;"&amp;tblSales921[[#This Row],[Date]],tblSales921[Month],tblSales921[[#This Row],[Month]])+COUNTIFS($G$11:G183,G183,$H$11:H183,H183)-1</f>
        <v>47</v>
      </c>
      <c r="J183" t="str">
        <f>tblSales921[[#This Row],[Month]]&amp;"-"&amp;tblSales921[[#This Row],[Rank]]</f>
        <v>6-47</v>
      </c>
      <c r="K183" t="s">
        <v>5</v>
      </c>
      <c r="L183" t="s">
        <v>80</v>
      </c>
      <c r="M183" s="6">
        <v>88155.96</v>
      </c>
    </row>
    <row r="184" spans="6:13" x14ac:dyDescent="0.25">
      <c r="F184">
        <v>10174</v>
      </c>
      <c r="G184" s="2">
        <v>42256.295613425929</v>
      </c>
      <c r="H184" s="20">
        <f>MONTH(tblSales921[[#This Row],[Date]])</f>
        <v>9</v>
      </c>
      <c r="I184" s="21">
        <f>1+COUNTIFS(tblSales921[Date],"&lt;"&amp;tblSales921[[#This Row],[Date]],tblSales921[Month],tblSales921[[#This Row],[Month]])+COUNTIFS($G$11:G184,G184,$H$11:H184,H184)-1</f>
        <v>20</v>
      </c>
      <c r="J184" t="str">
        <f>tblSales921[[#This Row],[Month]]&amp;"-"&amp;tblSales921[[#This Row],[Rank]]</f>
        <v>9-20</v>
      </c>
      <c r="K184" t="s">
        <v>29</v>
      </c>
      <c r="L184" t="s">
        <v>115</v>
      </c>
      <c r="M184" s="6">
        <v>57506.07</v>
      </c>
    </row>
    <row r="185" spans="6:13" x14ac:dyDescent="0.25">
      <c r="F185">
        <v>10175</v>
      </c>
      <c r="G185" s="2">
        <v>42012.030844907407</v>
      </c>
      <c r="H185" s="20">
        <f>MONTH(tblSales921[[#This Row],[Date]])</f>
        <v>1</v>
      </c>
      <c r="I185" s="21">
        <f>1+COUNTIFS(tblSales921[Date],"&lt;"&amp;tblSales921[[#This Row],[Date]],tblSales921[Month],tblSales921[[#This Row],[Month]])+COUNTIFS($G$11:G185,G185,$H$11:H185,H185)-1</f>
        <v>16</v>
      </c>
      <c r="J185" t="str">
        <f>tblSales921[[#This Row],[Month]]&amp;"-"&amp;tblSales921[[#This Row],[Rank]]</f>
        <v>1-16</v>
      </c>
      <c r="K185" t="s">
        <v>45</v>
      </c>
      <c r="L185" t="s">
        <v>156</v>
      </c>
      <c r="M185" s="6">
        <v>78980.649999999994</v>
      </c>
    </row>
    <row r="186" spans="6:13" x14ac:dyDescent="0.25">
      <c r="F186">
        <v>10176</v>
      </c>
      <c r="G186" s="2">
        <v>42364.742118055554</v>
      </c>
      <c r="H186" s="20">
        <f>MONTH(tblSales921[[#This Row],[Date]])</f>
        <v>12</v>
      </c>
      <c r="I186" s="21">
        <f>1+COUNTIFS(tblSales921[Date],"&lt;"&amp;tblSales921[[#This Row],[Date]],tblSales921[Month],tblSales921[[#This Row],[Month]])+COUNTIFS($G$11:G186,G186,$H$11:H186,H186)-1</f>
        <v>73</v>
      </c>
      <c r="J186" t="str">
        <f>tblSales921[[#This Row],[Month]]&amp;"-"&amp;tblSales921[[#This Row],[Rank]]</f>
        <v>12-73</v>
      </c>
      <c r="K186" t="s">
        <v>26</v>
      </c>
      <c r="L186" t="s">
        <v>157</v>
      </c>
      <c r="M186" s="6">
        <v>86106.63</v>
      </c>
    </row>
    <row r="187" spans="6:13" x14ac:dyDescent="0.25">
      <c r="F187">
        <v>10177</v>
      </c>
      <c r="G187" s="2">
        <v>42357.362083333333</v>
      </c>
      <c r="H187" s="20">
        <f>MONTH(tblSales921[[#This Row],[Date]])</f>
        <v>12</v>
      </c>
      <c r="I187" s="21">
        <f>1+COUNTIFS(tblSales921[Date],"&lt;"&amp;tblSales921[[#This Row],[Date]],tblSales921[Month],tblSales921[[#This Row],[Month]])+COUNTIFS($G$11:G187,G187,$H$11:H187,H187)-1</f>
        <v>51</v>
      </c>
      <c r="J187" t="str">
        <f>tblSales921[[#This Row],[Month]]&amp;"-"&amp;tblSales921[[#This Row],[Rank]]</f>
        <v>12-51</v>
      </c>
      <c r="K187" t="s">
        <v>20</v>
      </c>
      <c r="L187" t="s">
        <v>158</v>
      </c>
      <c r="M187" s="6">
        <v>73090.58</v>
      </c>
    </row>
    <row r="188" spans="6:13" x14ac:dyDescent="0.25">
      <c r="F188">
        <v>10178</v>
      </c>
      <c r="G188" s="2">
        <v>42123.773877314816</v>
      </c>
      <c r="H188" s="20">
        <f>MONTH(tblSales921[[#This Row],[Date]])</f>
        <v>4</v>
      </c>
      <c r="I188" s="21">
        <f>1+COUNTIFS(tblSales921[Date],"&lt;"&amp;tblSales921[[#This Row],[Date]],tblSales921[Month],tblSales921[[#This Row],[Month]])+COUNTIFS($G$11:G188,G188,$H$11:H188,H188)-1</f>
        <v>90</v>
      </c>
      <c r="J188" t="str">
        <f>tblSales921[[#This Row],[Month]]&amp;"-"&amp;tblSales921[[#This Row],[Rank]]</f>
        <v>4-90</v>
      </c>
      <c r="K188" t="s">
        <v>40</v>
      </c>
      <c r="L188" t="s">
        <v>159</v>
      </c>
      <c r="M188" s="6">
        <v>40496.089999999997</v>
      </c>
    </row>
    <row r="189" spans="6:13" x14ac:dyDescent="0.25">
      <c r="F189">
        <v>10179</v>
      </c>
      <c r="G189" s="2">
        <v>42083.867523148147</v>
      </c>
      <c r="H189" s="20">
        <f>MONTH(tblSales921[[#This Row],[Date]])</f>
        <v>3</v>
      </c>
      <c r="I189" s="21">
        <f>1+COUNTIFS(tblSales921[Date],"&lt;"&amp;tblSales921[[#This Row],[Date]],tblSales921[Month],tblSales921[[#This Row],[Month]])+COUNTIFS($G$11:G189,G189,$H$11:H189,H189)-1</f>
        <v>53</v>
      </c>
      <c r="J189" t="str">
        <f>tblSales921[[#This Row],[Month]]&amp;"-"&amp;tblSales921[[#This Row],[Rank]]</f>
        <v>3-53</v>
      </c>
      <c r="K189" t="s">
        <v>23</v>
      </c>
      <c r="L189" t="s">
        <v>160</v>
      </c>
      <c r="M189" s="6">
        <v>95430.8</v>
      </c>
    </row>
    <row r="190" spans="6:13" x14ac:dyDescent="0.25">
      <c r="F190">
        <v>10180</v>
      </c>
      <c r="G190" s="2">
        <v>42063.014884259261</v>
      </c>
      <c r="H190" s="20">
        <f>MONTH(tblSales921[[#This Row],[Date]])</f>
        <v>2</v>
      </c>
      <c r="I190" s="21">
        <f>1+COUNTIFS(tblSales921[Date],"&lt;"&amp;tblSales921[[#This Row],[Date]],tblSales921[Month],tblSales921[[#This Row],[Month]])+COUNTIFS($G$11:G190,G190,$H$11:H190,H190)-1</f>
        <v>91</v>
      </c>
      <c r="J190" t="str">
        <f>tblSales921[[#This Row],[Month]]&amp;"-"&amp;tblSales921[[#This Row],[Rank]]</f>
        <v>2-91</v>
      </c>
      <c r="K190" t="s">
        <v>29</v>
      </c>
      <c r="L190" t="s">
        <v>161</v>
      </c>
      <c r="M190" s="6">
        <v>32740.46</v>
      </c>
    </row>
    <row r="191" spans="6:13" x14ac:dyDescent="0.25">
      <c r="F191">
        <v>10181</v>
      </c>
      <c r="G191" s="2">
        <v>42207.56113425926</v>
      </c>
      <c r="H191" s="20">
        <f>MONTH(tblSales921[[#This Row],[Date]])</f>
        <v>7</v>
      </c>
      <c r="I191" s="21">
        <f>1+COUNTIFS(tblSales921[Date],"&lt;"&amp;tblSales921[[#This Row],[Date]],tblSales921[Month],tblSales921[[#This Row],[Month]])+COUNTIFS($G$11:G191,G191,$H$11:H191,H191)-1</f>
        <v>58</v>
      </c>
      <c r="J191" t="str">
        <f>tblSales921[[#This Row],[Month]]&amp;"-"&amp;tblSales921[[#This Row],[Rank]]</f>
        <v>7-58</v>
      </c>
      <c r="K191" t="s">
        <v>11</v>
      </c>
      <c r="L191" t="s">
        <v>162</v>
      </c>
      <c r="M191" s="6">
        <v>69232.63</v>
      </c>
    </row>
    <row r="192" spans="6:13" x14ac:dyDescent="0.25">
      <c r="F192">
        <v>10182</v>
      </c>
      <c r="G192" s="2">
        <v>42322.786574074074</v>
      </c>
      <c r="H192" s="20">
        <f>MONTH(tblSales921[[#This Row],[Date]])</f>
        <v>11</v>
      </c>
      <c r="I192" s="21">
        <f>1+COUNTIFS(tblSales921[Date],"&lt;"&amp;tblSales921[[#This Row],[Date]],tblSales921[Month],tblSales921[[#This Row],[Month]])+COUNTIFS($G$11:G192,G192,$H$11:H192,H192)-1</f>
        <v>40</v>
      </c>
      <c r="J192" t="str">
        <f>tblSales921[[#This Row],[Month]]&amp;"-"&amp;tblSales921[[#This Row],[Rank]]</f>
        <v>11-40</v>
      </c>
      <c r="K192" t="s">
        <v>23</v>
      </c>
      <c r="L192" t="s">
        <v>103</v>
      </c>
      <c r="M192" s="6">
        <v>6833.71</v>
      </c>
    </row>
    <row r="193" spans="6:13" x14ac:dyDescent="0.25">
      <c r="F193">
        <v>10183</v>
      </c>
      <c r="G193" s="2">
        <v>42160.836041666669</v>
      </c>
      <c r="H193" s="20">
        <f>MONTH(tblSales921[[#This Row],[Date]])</f>
        <v>6</v>
      </c>
      <c r="I193" s="21">
        <f>1+COUNTIFS(tblSales921[Date],"&lt;"&amp;tblSales921[[#This Row],[Date]],tblSales921[Month],tblSales921[[#This Row],[Month]])+COUNTIFS($G$11:G193,G193,$H$11:H193,H193)-1</f>
        <v>16</v>
      </c>
      <c r="J193" t="str">
        <f>tblSales921[[#This Row],[Month]]&amp;"-"&amp;tblSales921[[#This Row],[Rank]]</f>
        <v>6-16</v>
      </c>
      <c r="K193" t="s">
        <v>5</v>
      </c>
      <c r="L193" t="s">
        <v>163</v>
      </c>
      <c r="M193" s="6">
        <v>99604.64</v>
      </c>
    </row>
    <row r="194" spans="6:13" x14ac:dyDescent="0.25">
      <c r="F194">
        <v>10184</v>
      </c>
      <c r="G194" s="2">
        <v>42172.350162037037</v>
      </c>
      <c r="H194" s="20">
        <f>MONTH(tblSales921[[#This Row],[Date]])</f>
        <v>6</v>
      </c>
      <c r="I194" s="21">
        <f>1+COUNTIFS(tblSales921[Date],"&lt;"&amp;tblSales921[[#This Row],[Date]],tblSales921[Month],tblSales921[[#This Row],[Month]])+COUNTIFS($G$11:G194,G194,$H$11:H194,H194)-1</f>
        <v>50</v>
      </c>
      <c r="J194" t="str">
        <f>tblSales921[[#This Row],[Month]]&amp;"-"&amp;tblSales921[[#This Row],[Rank]]</f>
        <v>6-50</v>
      </c>
      <c r="K194" t="s">
        <v>66</v>
      </c>
      <c r="L194" t="s">
        <v>152</v>
      </c>
      <c r="M194" s="6">
        <v>59905</v>
      </c>
    </row>
    <row r="195" spans="6:13" x14ac:dyDescent="0.25">
      <c r="F195">
        <v>10185</v>
      </c>
      <c r="G195" s="2">
        <v>42151.985185185185</v>
      </c>
      <c r="H195" s="20">
        <f>MONTH(tblSales921[[#This Row],[Date]])</f>
        <v>5</v>
      </c>
      <c r="I195" s="21">
        <f>1+COUNTIFS(tblSales921[Date],"&lt;"&amp;tblSales921[[#This Row],[Date]],tblSales921[Month],tblSales921[[#This Row],[Month]])+COUNTIFS($G$11:G195,G195,$H$11:H195,H195)-1</f>
        <v>71</v>
      </c>
      <c r="J195" t="str">
        <f>tblSales921[[#This Row],[Month]]&amp;"-"&amp;tblSales921[[#This Row],[Rank]]</f>
        <v>5-71</v>
      </c>
      <c r="K195" t="s">
        <v>35</v>
      </c>
      <c r="L195" t="s">
        <v>164</v>
      </c>
      <c r="M195" s="6">
        <v>20315.599999999999</v>
      </c>
    </row>
    <row r="196" spans="6:13" x14ac:dyDescent="0.25">
      <c r="F196">
        <v>10186</v>
      </c>
      <c r="G196" s="2">
        <v>42256.632071759261</v>
      </c>
      <c r="H196" s="20">
        <f>MONTH(tblSales921[[#This Row],[Date]])</f>
        <v>9</v>
      </c>
      <c r="I196" s="21">
        <f>1+COUNTIFS(tblSales921[Date],"&lt;"&amp;tblSales921[[#This Row],[Date]],tblSales921[Month],tblSales921[[#This Row],[Month]])+COUNTIFS($G$11:G196,G196,$H$11:H196,H196)-1</f>
        <v>22</v>
      </c>
      <c r="J196" t="str">
        <f>tblSales921[[#This Row],[Month]]&amp;"-"&amp;tblSales921[[#This Row],[Rank]]</f>
        <v>9-22</v>
      </c>
      <c r="K196" t="s">
        <v>20</v>
      </c>
      <c r="L196" t="s">
        <v>165</v>
      </c>
      <c r="M196" s="6">
        <v>73228.59</v>
      </c>
    </row>
    <row r="197" spans="6:13" x14ac:dyDescent="0.25">
      <c r="F197">
        <v>10187</v>
      </c>
      <c r="G197" s="2">
        <v>42311.420960648145</v>
      </c>
      <c r="H197" s="20">
        <f>MONTH(tblSales921[[#This Row],[Date]])</f>
        <v>11</v>
      </c>
      <c r="I197" s="21">
        <f>1+COUNTIFS(tblSales921[Date],"&lt;"&amp;tblSales921[[#This Row],[Date]],tblSales921[Month],tblSales921[[#This Row],[Month]])+COUNTIFS($G$11:G197,G197,$H$11:H197,H197)-1</f>
        <v>11</v>
      </c>
      <c r="J197" t="str">
        <f>tblSales921[[#This Row],[Month]]&amp;"-"&amp;tblSales921[[#This Row],[Rank]]</f>
        <v>11-11</v>
      </c>
      <c r="K197" t="s">
        <v>20</v>
      </c>
      <c r="L197" t="s">
        <v>166</v>
      </c>
      <c r="M197" s="6">
        <v>19919.45</v>
      </c>
    </row>
    <row r="198" spans="6:13" x14ac:dyDescent="0.25">
      <c r="F198">
        <v>10188</v>
      </c>
      <c r="G198" s="2">
        <v>42361.497071759259</v>
      </c>
      <c r="H198" s="20">
        <f>MONTH(tblSales921[[#This Row],[Date]])</f>
        <v>12</v>
      </c>
      <c r="I198" s="21">
        <f>1+COUNTIFS(tblSales921[Date],"&lt;"&amp;tblSales921[[#This Row],[Date]],tblSales921[Month],tblSales921[[#This Row],[Month]])+COUNTIFS($G$11:G198,G198,$H$11:H198,H198)-1</f>
        <v>62</v>
      </c>
      <c r="J198" t="str">
        <f>tblSales921[[#This Row],[Month]]&amp;"-"&amp;tblSales921[[#This Row],[Rank]]</f>
        <v>12-62</v>
      </c>
      <c r="K198" t="s">
        <v>15</v>
      </c>
      <c r="L198" t="s">
        <v>167</v>
      </c>
      <c r="M198" s="6">
        <v>47430.99</v>
      </c>
    </row>
    <row r="199" spans="6:13" x14ac:dyDescent="0.25">
      <c r="F199">
        <v>10189</v>
      </c>
      <c r="G199" s="2">
        <v>42333.170324074075</v>
      </c>
      <c r="H199" s="20">
        <f>MONTH(tblSales921[[#This Row],[Date]])</f>
        <v>11</v>
      </c>
      <c r="I199" s="21">
        <f>1+COUNTIFS(tblSales921[Date],"&lt;"&amp;tblSales921[[#This Row],[Date]],tblSales921[Month],tblSales921[[#This Row],[Month]])+COUNTIFS($G$11:G199,G199,$H$11:H199,H199)-1</f>
        <v>73</v>
      </c>
      <c r="J199" t="str">
        <f>tblSales921[[#This Row],[Month]]&amp;"-"&amp;tblSales921[[#This Row],[Rank]]</f>
        <v>11-73</v>
      </c>
      <c r="K199" t="s">
        <v>5</v>
      </c>
      <c r="L199" t="s">
        <v>164</v>
      </c>
      <c r="M199" s="6">
        <v>40287.870000000003</v>
      </c>
    </row>
    <row r="200" spans="6:13" x14ac:dyDescent="0.25">
      <c r="F200">
        <v>10190</v>
      </c>
      <c r="G200" s="2">
        <v>42005.96402777778</v>
      </c>
      <c r="H200" s="20">
        <f>MONTH(tblSales921[[#This Row],[Date]])</f>
        <v>1</v>
      </c>
      <c r="I200" s="21">
        <f>1+COUNTIFS(tblSales921[Date],"&lt;"&amp;tblSales921[[#This Row],[Date]],tblSales921[Month],tblSales921[[#This Row],[Month]])+COUNTIFS($G$11:G200,G200,$H$11:H200,H200)-1</f>
        <v>3</v>
      </c>
      <c r="J200" t="str">
        <f>tblSales921[[#This Row],[Month]]&amp;"-"&amp;tblSales921[[#This Row],[Rank]]</f>
        <v>1-3</v>
      </c>
      <c r="K200" t="s">
        <v>40</v>
      </c>
      <c r="L200" t="s">
        <v>122</v>
      </c>
      <c r="M200" s="6">
        <v>86129.63</v>
      </c>
    </row>
    <row r="201" spans="6:13" x14ac:dyDescent="0.25">
      <c r="F201">
        <v>10191</v>
      </c>
      <c r="G201" s="2">
        <v>42354.061157407406</v>
      </c>
      <c r="H201" s="20">
        <f>MONTH(tblSales921[[#This Row],[Date]])</f>
        <v>12</v>
      </c>
      <c r="I201" s="21">
        <f>1+COUNTIFS(tblSales921[Date],"&lt;"&amp;tblSales921[[#This Row],[Date]],tblSales921[Month],tblSales921[[#This Row],[Month]])+COUNTIFS($G$11:G201,G201,$H$11:H201,H201)-1</f>
        <v>42</v>
      </c>
      <c r="J201" t="str">
        <f>tblSales921[[#This Row],[Month]]&amp;"-"&amp;tblSales921[[#This Row],[Rank]]</f>
        <v>12-42</v>
      </c>
      <c r="K201" t="s">
        <v>26</v>
      </c>
      <c r="L201" t="s">
        <v>168</v>
      </c>
      <c r="M201" s="6">
        <v>51398.98</v>
      </c>
    </row>
    <row r="202" spans="6:13" x14ac:dyDescent="0.25">
      <c r="F202">
        <v>10192</v>
      </c>
      <c r="G202" s="2">
        <v>42062.26358796296</v>
      </c>
      <c r="H202" s="20">
        <f>MONTH(tblSales921[[#This Row],[Date]])</f>
        <v>2</v>
      </c>
      <c r="I202" s="21">
        <f>1+COUNTIFS(tblSales921[Date],"&lt;"&amp;tblSales921[[#This Row],[Date]],tblSales921[Month],tblSales921[[#This Row],[Month]])+COUNTIFS($G$11:G202,G202,$H$11:H202,H202)-1</f>
        <v>88</v>
      </c>
      <c r="J202" t="str">
        <f>tblSales921[[#This Row],[Month]]&amp;"-"&amp;tblSales921[[#This Row],[Rank]]</f>
        <v>2-88</v>
      </c>
      <c r="K202" t="s">
        <v>38</v>
      </c>
      <c r="L202" t="s">
        <v>169</v>
      </c>
      <c r="M202" s="6">
        <v>93942.7</v>
      </c>
    </row>
    <row r="203" spans="6:13" x14ac:dyDescent="0.25">
      <c r="F203">
        <v>10193</v>
      </c>
      <c r="G203" s="2">
        <v>42200.719976851855</v>
      </c>
      <c r="H203" s="20">
        <f>MONTH(tblSales921[[#This Row],[Date]])</f>
        <v>7</v>
      </c>
      <c r="I203" s="21">
        <f>1+COUNTIFS(tblSales921[Date],"&lt;"&amp;tblSales921[[#This Row],[Date]],tblSales921[Month],tblSales921[[#This Row],[Month]])+COUNTIFS($G$11:G203,G203,$H$11:H203,H203)-1</f>
        <v>33</v>
      </c>
      <c r="J203" t="str">
        <f>tblSales921[[#This Row],[Month]]&amp;"-"&amp;tblSales921[[#This Row],[Rank]]</f>
        <v>7-33</v>
      </c>
      <c r="K203" t="s">
        <v>61</v>
      </c>
      <c r="L203" t="s">
        <v>170</v>
      </c>
      <c r="M203" s="6">
        <v>57744.91</v>
      </c>
    </row>
    <row r="204" spans="6:13" x14ac:dyDescent="0.25">
      <c r="F204">
        <v>10194</v>
      </c>
      <c r="G204" s="2">
        <v>42264.27140046296</v>
      </c>
      <c r="H204" s="20">
        <f>MONTH(tblSales921[[#This Row],[Date]])</f>
        <v>9</v>
      </c>
      <c r="I204" s="21">
        <f>1+COUNTIFS(tblSales921[Date],"&lt;"&amp;tblSales921[[#This Row],[Date]],tblSales921[Month],tblSales921[[#This Row],[Month]])+COUNTIFS($G$11:G204,G204,$H$11:H204,H204)-1</f>
        <v>51</v>
      </c>
      <c r="J204" t="str">
        <f>tblSales921[[#This Row],[Month]]&amp;"-"&amp;tblSales921[[#This Row],[Rank]]</f>
        <v>9-51</v>
      </c>
      <c r="K204" t="s">
        <v>40</v>
      </c>
      <c r="L204" t="s">
        <v>81</v>
      </c>
      <c r="M204" s="6">
        <v>24068.81</v>
      </c>
    </row>
    <row r="205" spans="6:13" x14ac:dyDescent="0.25">
      <c r="F205">
        <v>10195</v>
      </c>
      <c r="G205" s="2">
        <v>42158.353344907409</v>
      </c>
      <c r="H205" s="20">
        <f>MONTH(tblSales921[[#This Row],[Date]])</f>
        <v>6</v>
      </c>
      <c r="I205" s="21">
        <f>1+COUNTIFS(tblSales921[Date],"&lt;"&amp;tblSales921[[#This Row],[Date]],tblSales921[Month],tblSales921[[#This Row],[Month]])+COUNTIFS($G$11:G205,G205,$H$11:H205,H205)-1</f>
        <v>7</v>
      </c>
      <c r="J205" t="str">
        <f>tblSales921[[#This Row],[Month]]&amp;"-"&amp;tblSales921[[#This Row],[Rank]]</f>
        <v>6-7</v>
      </c>
      <c r="K205" t="s">
        <v>7</v>
      </c>
      <c r="L205" t="s">
        <v>31</v>
      </c>
      <c r="M205" s="6">
        <v>16817.849999999999</v>
      </c>
    </row>
    <row r="206" spans="6:13" x14ac:dyDescent="0.25">
      <c r="F206">
        <v>10196</v>
      </c>
      <c r="G206" s="2">
        <v>42206.888796296298</v>
      </c>
      <c r="H206" s="20">
        <f>MONTH(tblSales921[[#This Row],[Date]])</f>
        <v>7</v>
      </c>
      <c r="I206" s="21">
        <f>1+COUNTIFS(tblSales921[Date],"&lt;"&amp;tblSales921[[#This Row],[Date]],tblSales921[Month],tblSales921[[#This Row],[Month]])+COUNTIFS($G$11:G206,G206,$H$11:H206,H206)-1</f>
        <v>55</v>
      </c>
      <c r="J206" t="str">
        <f>tblSales921[[#This Row],[Month]]&amp;"-"&amp;tblSales921[[#This Row],[Rank]]</f>
        <v>7-55</v>
      </c>
      <c r="K206" t="s">
        <v>66</v>
      </c>
      <c r="L206" t="s">
        <v>171</v>
      </c>
      <c r="M206" s="6">
        <v>3831</v>
      </c>
    </row>
    <row r="207" spans="6:13" x14ac:dyDescent="0.25">
      <c r="F207">
        <v>10197</v>
      </c>
      <c r="G207" s="2">
        <v>42074.874212962961</v>
      </c>
      <c r="H207" s="20">
        <f>MONTH(tblSales921[[#This Row],[Date]])</f>
        <v>3</v>
      </c>
      <c r="I207" s="21">
        <f>1+COUNTIFS(tblSales921[Date],"&lt;"&amp;tblSales921[[#This Row],[Date]],tblSales921[Month],tblSales921[[#This Row],[Month]])+COUNTIFS($G$11:G207,G207,$H$11:H207,H207)-1</f>
        <v>24</v>
      </c>
      <c r="J207" t="str">
        <f>tblSales921[[#This Row],[Month]]&amp;"-"&amp;tblSales921[[#This Row],[Rank]]</f>
        <v>3-24</v>
      </c>
      <c r="K207" t="s">
        <v>29</v>
      </c>
      <c r="L207" t="s">
        <v>172</v>
      </c>
      <c r="M207" s="6">
        <v>29750.9</v>
      </c>
    </row>
    <row r="208" spans="6:13" x14ac:dyDescent="0.25">
      <c r="F208">
        <v>10198</v>
      </c>
      <c r="G208" s="2">
        <v>42281.239074074074</v>
      </c>
      <c r="H208" s="20">
        <f>MONTH(tblSales921[[#This Row],[Date]])</f>
        <v>10</v>
      </c>
      <c r="I208" s="21">
        <f>1+COUNTIFS(tblSales921[Date],"&lt;"&amp;tblSales921[[#This Row],[Date]],tblSales921[Month],tblSales921[[#This Row],[Month]])+COUNTIFS($G$11:G208,G208,$H$11:H208,H208)-1</f>
        <v>9</v>
      </c>
      <c r="J208" t="str">
        <f>tblSales921[[#This Row],[Month]]&amp;"-"&amp;tblSales921[[#This Row],[Rank]]</f>
        <v>10-9</v>
      </c>
      <c r="K208" t="s">
        <v>13</v>
      </c>
      <c r="L208" t="s">
        <v>173</v>
      </c>
      <c r="M208" s="6">
        <v>6742.48</v>
      </c>
    </row>
    <row r="209" spans="6:13" x14ac:dyDescent="0.25">
      <c r="F209">
        <v>10199</v>
      </c>
      <c r="G209" s="2">
        <v>42030.84474537037</v>
      </c>
      <c r="H209" s="20">
        <f>MONTH(tblSales921[[#This Row],[Date]])</f>
        <v>1</v>
      </c>
      <c r="I209" s="21">
        <f>1+COUNTIFS(tblSales921[Date],"&lt;"&amp;tblSales921[[#This Row],[Date]],tblSales921[Month],tblSales921[[#This Row],[Month]])+COUNTIFS($G$11:G209,G209,$H$11:H209,H209)-1</f>
        <v>68</v>
      </c>
      <c r="J209" t="str">
        <f>tblSales921[[#This Row],[Month]]&amp;"-"&amp;tblSales921[[#This Row],[Rank]]</f>
        <v>1-68</v>
      </c>
      <c r="K209" t="s">
        <v>17</v>
      </c>
      <c r="L209" t="s">
        <v>164</v>
      </c>
      <c r="M209" s="6">
        <v>99744.87</v>
      </c>
    </row>
    <row r="210" spans="6:13" x14ac:dyDescent="0.25">
      <c r="F210">
        <v>10200</v>
      </c>
      <c r="G210" s="2">
        <v>42342.320231481484</v>
      </c>
      <c r="H210" s="20">
        <f>MONTH(tblSales921[[#This Row],[Date]])</f>
        <v>12</v>
      </c>
      <c r="I210" s="21">
        <f>1+COUNTIFS(tblSales921[Date],"&lt;"&amp;tblSales921[[#This Row],[Date]],tblSales921[Month],tblSales921[[#This Row],[Month]])+COUNTIFS($G$11:G210,G210,$H$11:H210,H210)-1</f>
        <v>8</v>
      </c>
      <c r="J210" t="str">
        <f>tblSales921[[#This Row],[Month]]&amp;"-"&amp;tblSales921[[#This Row],[Rank]]</f>
        <v>12-8</v>
      </c>
      <c r="K210" t="s">
        <v>40</v>
      </c>
      <c r="L210" t="s">
        <v>174</v>
      </c>
      <c r="M210" s="6">
        <v>63682.31</v>
      </c>
    </row>
    <row r="211" spans="6:13" x14ac:dyDescent="0.25">
      <c r="F211">
        <v>10201</v>
      </c>
      <c r="G211" s="2">
        <v>42101.101307870369</v>
      </c>
      <c r="H211" s="20">
        <f>MONTH(tblSales921[[#This Row],[Date]])</f>
        <v>4</v>
      </c>
      <c r="I211" s="21">
        <f>1+COUNTIFS(tblSales921[Date],"&lt;"&amp;tblSales921[[#This Row],[Date]],tblSales921[Month],tblSales921[[#This Row],[Month]])+COUNTIFS($G$11:G211,G211,$H$11:H211,H211)-1</f>
        <v>16</v>
      </c>
      <c r="J211" t="str">
        <f>tblSales921[[#This Row],[Month]]&amp;"-"&amp;tblSales921[[#This Row],[Rank]]</f>
        <v>4-16</v>
      </c>
      <c r="K211" t="s">
        <v>9</v>
      </c>
      <c r="L211" t="s">
        <v>146</v>
      </c>
      <c r="M211" s="6">
        <v>5686.4</v>
      </c>
    </row>
    <row r="212" spans="6:13" x14ac:dyDescent="0.25">
      <c r="F212">
        <v>10202</v>
      </c>
      <c r="G212" s="2">
        <v>42080.640439814815</v>
      </c>
      <c r="H212" s="20">
        <f>MONTH(tblSales921[[#This Row],[Date]])</f>
        <v>3</v>
      </c>
      <c r="I212" s="21">
        <f>1+COUNTIFS(tblSales921[Date],"&lt;"&amp;tblSales921[[#This Row],[Date]],tblSales921[Month],tblSales921[[#This Row],[Month]])+COUNTIFS($G$11:G212,G212,$H$11:H212,H212)-1</f>
        <v>41</v>
      </c>
      <c r="J212" t="str">
        <f>tblSales921[[#This Row],[Month]]&amp;"-"&amp;tblSales921[[#This Row],[Rank]]</f>
        <v>3-41</v>
      </c>
      <c r="K212" t="s">
        <v>17</v>
      </c>
      <c r="L212" t="s">
        <v>175</v>
      </c>
      <c r="M212" s="6">
        <v>13715.5</v>
      </c>
    </row>
    <row r="213" spans="6:13" x14ac:dyDescent="0.25">
      <c r="F213">
        <v>10203</v>
      </c>
      <c r="G213" s="2">
        <v>42317.394074074073</v>
      </c>
      <c r="H213" s="20">
        <f>MONTH(tblSales921[[#This Row],[Date]])</f>
        <v>11</v>
      </c>
      <c r="I213" s="21">
        <f>1+COUNTIFS(tblSales921[Date],"&lt;"&amp;tblSales921[[#This Row],[Date]],tblSales921[Month],tblSales921[[#This Row],[Month]])+COUNTIFS($G$11:G213,G213,$H$11:H213,H213)-1</f>
        <v>25</v>
      </c>
      <c r="J213" t="str">
        <f>tblSales921[[#This Row],[Month]]&amp;"-"&amp;tblSales921[[#This Row],[Rank]]</f>
        <v>11-25</v>
      </c>
      <c r="K213" t="s">
        <v>35</v>
      </c>
      <c r="L213" t="s">
        <v>176</v>
      </c>
      <c r="M213" s="6">
        <v>85142.37</v>
      </c>
    </row>
    <row r="214" spans="6:13" x14ac:dyDescent="0.25">
      <c r="F214">
        <v>10204</v>
      </c>
      <c r="G214" s="2">
        <v>42320.52511574074</v>
      </c>
      <c r="H214" s="20">
        <f>MONTH(tblSales921[[#This Row],[Date]])</f>
        <v>11</v>
      </c>
      <c r="I214" s="21">
        <f>1+COUNTIFS(tblSales921[Date],"&lt;"&amp;tblSales921[[#This Row],[Date]],tblSales921[Month],tblSales921[[#This Row],[Month]])+COUNTIFS($G$11:G214,G214,$H$11:H214,H214)-1</f>
        <v>33</v>
      </c>
      <c r="J214" t="str">
        <f>tblSales921[[#This Row],[Month]]&amp;"-"&amp;tblSales921[[#This Row],[Rank]]</f>
        <v>11-33</v>
      </c>
      <c r="K214" t="s">
        <v>20</v>
      </c>
      <c r="L214" t="s">
        <v>27</v>
      </c>
      <c r="M214" s="6">
        <v>64317.94</v>
      </c>
    </row>
    <row r="215" spans="6:13" x14ac:dyDescent="0.25">
      <c r="F215">
        <v>10205</v>
      </c>
      <c r="G215" s="2">
        <v>42137.448344907411</v>
      </c>
      <c r="H215" s="20">
        <f>MONTH(tblSales921[[#This Row],[Date]])</f>
        <v>5</v>
      </c>
      <c r="I215" s="21">
        <f>1+COUNTIFS(tblSales921[Date],"&lt;"&amp;tblSales921[[#This Row],[Date]],tblSales921[Month],tblSales921[[#This Row],[Month]])+COUNTIFS($G$11:G215,G215,$H$11:H215,H215)-1</f>
        <v>40</v>
      </c>
      <c r="J215" t="str">
        <f>tblSales921[[#This Row],[Month]]&amp;"-"&amp;tblSales921[[#This Row],[Rank]]</f>
        <v>5-40</v>
      </c>
      <c r="K215" t="s">
        <v>45</v>
      </c>
      <c r="L215" t="s">
        <v>83</v>
      </c>
      <c r="M215" s="6">
        <v>59646.45</v>
      </c>
    </row>
    <row r="216" spans="6:13" x14ac:dyDescent="0.25">
      <c r="F216">
        <v>10206</v>
      </c>
      <c r="G216" s="2">
        <v>42331.425324074073</v>
      </c>
      <c r="H216" s="20">
        <f>MONTH(tblSales921[[#This Row],[Date]])</f>
        <v>11</v>
      </c>
      <c r="I216" s="21">
        <f>1+COUNTIFS(tblSales921[Date],"&lt;"&amp;tblSales921[[#This Row],[Date]],tblSales921[Month],tblSales921[[#This Row],[Month]])+COUNTIFS($G$11:G216,G216,$H$11:H216,H216)-1</f>
        <v>68</v>
      </c>
      <c r="J216" t="str">
        <f>tblSales921[[#This Row],[Month]]&amp;"-"&amp;tblSales921[[#This Row],[Rank]]</f>
        <v>11-68</v>
      </c>
      <c r="K216" t="s">
        <v>29</v>
      </c>
      <c r="L216" t="s">
        <v>177</v>
      </c>
      <c r="M216" s="6">
        <v>35522.21</v>
      </c>
    </row>
    <row r="217" spans="6:13" x14ac:dyDescent="0.25">
      <c r="F217">
        <v>10207</v>
      </c>
      <c r="G217" s="2">
        <v>42211.965486111112</v>
      </c>
      <c r="H217" s="20">
        <f>MONTH(tblSales921[[#This Row],[Date]])</f>
        <v>7</v>
      </c>
      <c r="I217" s="21">
        <f>1+COUNTIFS(tblSales921[Date],"&lt;"&amp;tblSales921[[#This Row],[Date]],tblSales921[Month],tblSales921[[#This Row],[Month]])+COUNTIFS($G$11:G217,G217,$H$11:H217,H217)-1</f>
        <v>70</v>
      </c>
      <c r="J217" t="str">
        <f>tblSales921[[#This Row],[Month]]&amp;"-"&amp;tblSales921[[#This Row],[Rank]]</f>
        <v>7-70</v>
      </c>
      <c r="K217" t="s">
        <v>52</v>
      </c>
      <c r="L217" t="s">
        <v>178</v>
      </c>
      <c r="M217" s="6">
        <v>49203.3</v>
      </c>
    </row>
    <row r="218" spans="6:13" x14ac:dyDescent="0.25">
      <c r="F218">
        <v>10208</v>
      </c>
      <c r="G218" s="2">
        <v>42170.725254629629</v>
      </c>
      <c r="H218" s="20">
        <f>MONTH(tblSales921[[#This Row],[Date]])</f>
        <v>6</v>
      </c>
      <c r="I218" s="21">
        <f>1+COUNTIFS(tblSales921[Date],"&lt;"&amp;tblSales921[[#This Row],[Date]],tblSales921[Month],tblSales921[[#This Row],[Month]])+COUNTIFS($G$11:G218,G218,$H$11:H218,H218)-1</f>
        <v>45</v>
      </c>
      <c r="J218" t="str">
        <f>tblSales921[[#This Row],[Month]]&amp;"-"&amp;tblSales921[[#This Row],[Rank]]</f>
        <v>6-45</v>
      </c>
      <c r="K218" t="s">
        <v>61</v>
      </c>
      <c r="L218" t="s">
        <v>179</v>
      </c>
      <c r="M218" s="6">
        <v>49344.81</v>
      </c>
    </row>
    <row r="219" spans="6:13" x14ac:dyDescent="0.25">
      <c r="F219">
        <v>10209</v>
      </c>
      <c r="G219" s="2">
        <v>42309.134085648147</v>
      </c>
      <c r="H219" s="20">
        <f>MONTH(tblSales921[[#This Row],[Date]])</f>
        <v>11</v>
      </c>
      <c r="I219" s="21">
        <f>1+COUNTIFS(tblSales921[Date],"&lt;"&amp;tblSales921[[#This Row],[Date]],tblSales921[Month],tblSales921[[#This Row],[Month]])+COUNTIFS($G$11:G219,G219,$H$11:H219,H219)-1</f>
        <v>1</v>
      </c>
      <c r="J219" t="str">
        <f>tblSales921[[#This Row],[Month]]&amp;"-"&amp;tblSales921[[#This Row],[Rank]]</f>
        <v>11-1</v>
      </c>
      <c r="K219" t="s">
        <v>7</v>
      </c>
      <c r="L219" t="s">
        <v>92</v>
      </c>
      <c r="M219" s="6">
        <v>47423.55</v>
      </c>
    </row>
    <row r="220" spans="6:13" x14ac:dyDescent="0.25">
      <c r="F220">
        <v>10210</v>
      </c>
      <c r="G220" s="2">
        <v>42186.803749999999</v>
      </c>
      <c r="H220" s="20">
        <f>MONTH(tblSales921[[#This Row],[Date]])</f>
        <v>7</v>
      </c>
      <c r="I220" s="21">
        <f>1+COUNTIFS(tblSales921[Date],"&lt;"&amp;tblSales921[[#This Row],[Date]],tblSales921[Month],tblSales921[[#This Row],[Month]])+COUNTIFS($G$11:G220,G220,$H$11:H220,H220)-1</f>
        <v>4</v>
      </c>
      <c r="J220" t="str">
        <f>tblSales921[[#This Row],[Month]]&amp;"-"&amp;tblSales921[[#This Row],[Rank]]</f>
        <v>7-4</v>
      </c>
      <c r="K220" t="s">
        <v>52</v>
      </c>
      <c r="L220" t="s">
        <v>180</v>
      </c>
      <c r="M220" s="6">
        <v>6402.9</v>
      </c>
    </row>
    <row r="221" spans="6:13" x14ac:dyDescent="0.25">
      <c r="F221">
        <v>10211</v>
      </c>
      <c r="G221" s="2">
        <v>42261.528379629628</v>
      </c>
      <c r="H221" s="20">
        <f>MONTH(tblSales921[[#This Row],[Date]])</f>
        <v>9</v>
      </c>
      <c r="I221" s="21">
        <f>1+COUNTIFS(tblSales921[Date],"&lt;"&amp;tblSales921[[#This Row],[Date]],tblSales921[Month],tblSales921[[#This Row],[Month]])+COUNTIFS($G$11:G221,G221,$H$11:H221,H221)-1</f>
        <v>39</v>
      </c>
      <c r="J221" t="str">
        <f>tblSales921[[#This Row],[Month]]&amp;"-"&amp;tblSales921[[#This Row],[Rank]]</f>
        <v>9-39</v>
      </c>
      <c r="K221" t="s">
        <v>11</v>
      </c>
      <c r="L221" t="s">
        <v>181</v>
      </c>
      <c r="M221" s="6">
        <v>80576.63</v>
      </c>
    </row>
    <row r="222" spans="6:13" x14ac:dyDescent="0.25">
      <c r="F222">
        <v>10212</v>
      </c>
      <c r="G222" s="2">
        <v>42220.998935185184</v>
      </c>
      <c r="H222" s="20">
        <f>MONTH(tblSales921[[#This Row],[Date]])</f>
        <v>8</v>
      </c>
      <c r="I222" s="21">
        <f>1+COUNTIFS(tblSales921[Date],"&lt;"&amp;tblSales921[[#This Row],[Date]],tblSales921[Month],tblSales921[[#This Row],[Month]])+COUNTIFS($G$11:G222,G222,$H$11:H222,H222)-1</f>
        <v>9</v>
      </c>
      <c r="J222" t="str">
        <f>tblSales921[[#This Row],[Month]]&amp;"-"&amp;tblSales921[[#This Row],[Rank]]</f>
        <v>8-9</v>
      </c>
      <c r="K222" t="s">
        <v>23</v>
      </c>
      <c r="L222" t="s">
        <v>182</v>
      </c>
      <c r="M222" s="6">
        <v>41875.9</v>
      </c>
    </row>
    <row r="223" spans="6:13" x14ac:dyDescent="0.25">
      <c r="F223">
        <v>10213</v>
      </c>
      <c r="G223" s="2">
        <v>42300.559791666667</v>
      </c>
      <c r="H223" s="20">
        <f>MONTH(tblSales921[[#This Row],[Date]])</f>
        <v>10</v>
      </c>
      <c r="I223" s="21">
        <f>1+COUNTIFS(tblSales921[Date],"&lt;"&amp;tblSales921[[#This Row],[Date]],tblSales921[Month],tblSales921[[#This Row],[Month]])+COUNTIFS($G$11:G223,G223,$H$11:H223,H223)-1</f>
        <v>50</v>
      </c>
      <c r="J223" t="str">
        <f>tblSales921[[#This Row],[Month]]&amp;"-"&amp;tblSales921[[#This Row],[Rank]]</f>
        <v>10-50</v>
      </c>
      <c r="K223" t="s">
        <v>35</v>
      </c>
      <c r="L223" t="s">
        <v>183</v>
      </c>
      <c r="M223" s="6">
        <v>79343.289999999994</v>
      </c>
    </row>
    <row r="224" spans="6:13" x14ac:dyDescent="0.25">
      <c r="F224">
        <v>10214</v>
      </c>
      <c r="G224" s="2">
        <v>42250.655798611115</v>
      </c>
      <c r="H224" s="20">
        <f>MONTH(tblSales921[[#This Row],[Date]])</f>
        <v>9</v>
      </c>
      <c r="I224" s="21">
        <f>1+COUNTIFS(tblSales921[Date],"&lt;"&amp;tblSales921[[#This Row],[Date]],tblSales921[Month],tblSales921[[#This Row],[Month]])+COUNTIFS($G$11:G224,G224,$H$11:H224,H224)-1</f>
        <v>11</v>
      </c>
      <c r="J224" t="str">
        <f>tblSales921[[#This Row],[Month]]&amp;"-"&amp;tblSales921[[#This Row],[Rank]]</f>
        <v>9-11</v>
      </c>
      <c r="K224" t="s">
        <v>40</v>
      </c>
      <c r="L224" t="s">
        <v>184</v>
      </c>
      <c r="M224" s="6">
        <v>58990.99</v>
      </c>
    </row>
    <row r="225" spans="6:13" x14ac:dyDescent="0.25">
      <c r="F225">
        <v>10215</v>
      </c>
      <c r="G225" s="2">
        <v>42298.591145833336</v>
      </c>
      <c r="H225" s="20">
        <f>MONTH(tblSales921[[#This Row],[Date]])</f>
        <v>10</v>
      </c>
      <c r="I225" s="21">
        <f>1+COUNTIFS(tblSales921[Date],"&lt;"&amp;tblSales921[[#This Row],[Date]],tblSales921[Month],tblSales921[[#This Row],[Month]])+COUNTIFS($G$11:G225,G225,$H$11:H225,H225)-1</f>
        <v>45</v>
      </c>
      <c r="J225" t="str">
        <f>tblSales921[[#This Row],[Month]]&amp;"-"&amp;tblSales921[[#This Row],[Rank]]</f>
        <v>10-45</v>
      </c>
      <c r="K225" t="s">
        <v>38</v>
      </c>
      <c r="L225" t="s">
        <v>185</v>
      </c>
      <c r="M225" s="6">
        <v>64364.31</v>
      </c>
    </row>
    <row r="226" spans="6:13" x14ac:dyDescent="0.25">
      <c r="F226">
        <v>10216</v>
      </c>
      <c r="G226" s="2">
        <v>42152.261435185188</v>
      </c>
      <c r="H226" s="20">
        <f>MONTH(tblSales921[[#This Row],[Date]])</f>
        <v>5</v>
      </c>
      <c r="I226" s="21">
        <f>1+COUNTIFS(tblSales921[Date],"&lt;"&amp;tblSales921[[#This Row],[Date]],tblSales921[Month],tblSales921[[#This Row],[Month]])+COUNTIFS($G$11:G226,G226,$H$11:H226,H226)-1</f>
        <v>74</v>
      </c>
      <c r="J226" t="str">
        <f>tblSales921[[#This Row],[Month]]&amp;"-"&amp;tblSales921[[#This Row],[Rank]]</f>
        <v>5-74</v>
      </c>
      <c r="K226" t="s">
        <v>66</v>
      </c>
      <c r="L226" t="s">
        <v>93</v>
      </c>
      <c r="M226" s="6">
        <v>12183.09</v>
      </c>
    </row>
    <row r="227" spans="6:13" x14ac:dyDescent="0.25">
      <c r="F227">
        <v>10217</v>
      </c>
      <c r="G227" s="2">
        <v>42071.718518518515</v>
      </c>
      <c r="H227" s="20">
        <f>MONTH(tblSales921[[#This Row],[Date]])</f>
        <v>3</v>
      </c>
      <c r="I227" s="21">
        <f>1+COUNTIFS(tblSales921[Date],"&lt;"&amp;tblSales921[[#This Row],[Date]],tblSales921[Month],tblSales921[[#This Row],[Month]])+COUNTIFS($G$11:G227,G227,$H$11:H227,H227)-1</f>
        <v>13</v>
      </c>
      <c r="J227" t="str">
        <f>tblSales921[[#This Row],[Month]]&amp;"-"&amp;tblSales921[[#This Row],[Rank]]</f>
        <v>3-13</v>
      </c>
      <c r="K227" t="s">
        <v>11</v>
      </c>
      <c r="L227" t="s">
        <v>186</v>
      </c>
      <c r="M227" s="6">
        <v>31802.11</v>
      </c>
    </row>
    <row r="228" spans="6:13" x14ac:dyDescent="0.25">
      <c r="F228">
        <v>10218</v>
      </c>
      <c r="G228" s="2">
        <v>42028.006898148145</v>
      </c>
      <c r="H228" s="20">
        <f>MONTH(tblSales921[[#This Row],[Date]])</f>
        <v>1</v>
      </c>
      <c r="I228" s="21">
        <f>1+COUNTIFS(tblSales921[Date],"&lt;"&amp;tblSales921[[#This Row],[Date]],tblSales921[Month],tblSales921[[#This Row],[Month]])+COUNTIFS($G$11:G228,G228,$H$11:H228,H228)-1</f>
        <v>57</v>
      </c>
      <c r="J228" t="str">
        <f>tblSales921[[#This Row],[Month]]&amp;"-"&amp;tblSales921[[#This Row],[Rank]]</f>
        <v>1-57</v>
      </c>
      <c r="K228" t="s">
        <v>35</v>
      </c>
      <c r="L228" t="s">
        <v>48</v>
      </c>
      <c r="M228" s="6">
        <v>61175.27</v>
      </c>
    </row>
    <row r="229" spans="6:13" x14ac:dyDescent="0.25">
      <c r="F229">
        <v>10219</v>
      </c>
      <c r="G229" s="2">
        <v>42048.839895833335</v>
      </c>
      <c r="H229" s="20">
        <f>MONTH(tblSales921[[#This Row],[Date]])</f>
        <v>2</v>
      </c>
      <c r="I229" s="21">
        <f>1+COUNTIFS(tblSales921[Date],"&lt;"&amp;tblSales921[[#This Row],[Date]],tblSales921[Month],tblSales921[[#This Row],[Month]])+COUNTIFS($G$11:G229,G229,$H$11:H229,H229)-1</f>
        <v>46</v>
      </c>
      <c r="J229" t="str">
        <f>tblSales921[[#This Row],[Month]]&amp;"-"&amp;tblSales921[[#This Row],[Rank]]</f>
        <v>2-46</v>
      </c>
      <c r="K229" t="s">
        <v>11</v>
      </c>
      <c r="L229" t="s">
        <v>152</v>
      </c>
      <c r="M229" s="6">
        <v>79728.38</v>
      </c>
    </row>
    <row r="230" spans="6:13" x14ac:dyDescent="0.25">
      <c r="F230">
        <v>10220</v>
      </c>
      <c r="G230" s="2">
        <v>42296.840613425928</v>
      </c>
      <c r="H230" s="20">
        <f>MONTH(tblSales921[[#This Row],[Date]])</f>
        <v>10</v>
      </c>
      <c r="I230" s="21">
        <f>1+COUNTIFS(tblSales921[Date],"&lt;"&amp;tblSales921[[#This Row],[Date]],tblSales921[Month],tblSales921[[#This Row],[Month]])+COUNTIFS($G$11:G230,G230,$H$11:H230,H230)-1</f>
        <v>42</v>
      </c>
      <c r="J230" t="str">
        <f>tblSales921[[#This Row],[Month]]&amp;"-"&amp;tblSales921[[#This Row],[Rank]]</f>
        <v>10-42</v>
      </c>
      <c r="K230" t="s">
        <v>9</v>
      </c>
      <c r="L230" t="s">
        <v>187</v>
      </c>
      <c r="M230" s="6">
        <v>48209.75</v>
      </c>
    </row>
    <row r="231" spans="6:13" x14ac:dyDescent="0.25">
      <c r="F231">
        <v>10221</v>
      </c>
      <c r="G231" s="2">
        <v>42270.705335648148</v>
      </c>
      <c r="H231" s="20">
        <f>MONTH(tblSales921[[#This Row],[Date]])</f>
        <v>9</v>
      </c>
      <c r="I231" s="21">
        <f>1+COUNTIFS(tblSales921[Date],"&lt;"&amp;tblSales921[[#This Row],[Date]],tblSales921[Month],tblSales921[[#This Row],[Month]])+COUNTIFS($G$11:G231,G231,$H$11:H231,H231)-1</f>
        <v>66</v>
      </c>
      <c r="J231" t="str">
        <f>tblSales921[[#This Row],[Month]]&amp;"-"&amp;tblSales921[[#This Row],[Rank]]</f>
        <v>9-66</v>
      </c>
      <c r="K231" t="s">
        <v>17</v>
      </c>
      <c r="L231" t="s">
        <v>188</v>
      </c>
      <c r="M231" s="6">
        <v>1699.21</v>
      </c>
    </row>
    <row r="232" spans="6:13" x14ac:dyDescent="0.25">
      <c r="F232">
        <v>10222</v>
      </c>
      <c r="G232" s="2">
        <v>42267.943611111114</v>
      </c>
      <c r="H232" s="20">
        <f>MONTH(tblSales921[[#This Row],[Date]])</f>
        <v>9</v>
      </c>
      <c r="I232" s="21">
        <f>1+COUNTIFS(tblSales921[Date],"&lt;"&amp;tblSales921[[#This Row],[Date]],tblSales921[Month],tblSales921[[#This Row],[Month]])+COUNTIFS($G$11:G232,G232,$H$11:H232,H232)-1</f>
        <v>59</v>
      </c>
      <c r="J232" t="str">
        <f>tblSales921[[#This Row],[Month]]&amp;"-"&amp;tblSales921[[#This Row],[Rank]]</f>
        <v>9-59</v>
      </c>
      <c r="K232" t="s">
        <v>5</v>
      </c>
      <c r="L232" t="s">
        <v>189</v>
      </c>
      <c r="M232" s="6">
        <v>88786.47</v>
      </c>
    </row>
    <row r="233" spans="6:13" x14ac:dyDescent="0.25">
      <c r="F233">
        <v>10223</v>
      </c>
      <c r="G233" s="2">
        <v>42322.211076388892</v>
      </c>
      <c r="H233" s="20">
        <f>MONTH(tblSales921[[#This Row],[Date]])</f>
        <v>11</v>
      </c>
      <c r="I233" s="21">
        <f>1+COUNTIFS(tblSales921[Date],"&lt;"&amp;tblSales921[[#This Row],[Date]],tblSales921[Month],tblSales921[[#This Row],[Month]])+COUNTIFS($G$11:G233,G233,$H$11:H233,H233)-1</f>
        <v>38</v>
      </c>
      <c r="J233" t="str">
        <f>tblSales921[[#This Row],[Month]]&amp;"-"&amp;tblSales921[[#This Row],[Rank]]</f>
        <v>11-38</v>
      </c>
      <c r="K233" t="s">
        <v>52</v>
      </c>
      <c r="L233" t="s">
        <v>190</v>
      </c>
      <c r="M233" s="6">
        <v>87089.919999999998</v>
      </c>
    </row>
    <row r="234" spans="6:13" x14ac:dyDescent="0.25">
      <c r="F234">
        <v>10224</v>
      </c>
      <c r="G234" s="2">
        <v>42024.640324074076</v>
      </c>
      <c r="H234" s="20">
        <f>MONTH(tblSales921[[#This Row],[Date]])</f>
        <v>1</v>
      </c>
      <c r="I234" s="21">
        <f>1+COUNTIFS(tblSales921[Date],"&lt;"&amp;tblSales921[[#This Row],[Date]],tblSales921[Month],tblSales921[[#This Row],[Month]])+COUNTIFS($G$11:G234,G234,$H$11:H234,H234)-1</f>
        <v>45</v>
      </c>
      <c r="J234" t="str">
        <f>tblSales921[[#This Row],[Month]]&amp;"-"&amp;tblSales921[[#This Row],[Rank]]</f>
        <v>1-45</v>
      </c>
      <c r="K234" t="s">
        <v>61</v>
      </c>
      <c r="L234" t="s">
        <v>139</v>
      </c>
      <c r="M234" s="6">
        <v>96063.05</v>
      </c>
    </row>
    <row r="235" spans="6:13" x14ac:dyDescent="0.25">
      <c r="F235">
        <v>10225</v>
      </c>
      <c r="G235" s="2">
        <v>42096.952824074076</v>
      </c>
      <c r="H235" s="20">
        <f>MONTH(tblSales921[[#This Row],[Date]])</f>
        <v>4</v>
      </c>
      <c r="I235" s="21">
        <f>1+COUNTIFS(tblSales921[Date],"&lt;"&amp;tblSales921[[#This Row],[Date]],tblSales921[Month],tblSales921[[#This Row],[Month]])+COUNTIFS($G$11:G235,G235,$H$11:H235,H235)-1</f>
        <v>7</v>
      </c>
      <c r="J235" t="str">
        <f>tblSales921[[#This Row],[Month]]&amp;"-"&amp;tblSales921[[#This Row],[Rank]]</f>
        <v>4-7</v>
      </c>
      <c r="K235" t="s">
        <v>29</v>
      </c>
      <c r="L235" t="s">
        <v>165</v>
      </c>
      <c r="M235" s="6">
        <v>58424.29</v>
      </c>
    </row>
    <row r="236" spans="6:13" x14ac:dyDescent="0.25">
      <c r="F236">
        <v>10226</v>
      </c>
      <c r="G236" s="2">
        <v>42014.241527777776</v>
      </c>
      <c r="H236" s="20">
        <f>MONTH(tblSales921[[#This Row],[Date]])</f>
        <v>1</v>
      </c>
      <c r="I236" s="21">
        <f>1+COUNTIFS(tblSales921[Date],"&lt;"&amp;tblSales921[[#This Row],[Date]],tblSales921[Month],tblSales921[[#This Row],[Month]])+COUNTIFS($G$11:G236,G236,$H$11:H236,H236)-1</f>
        <v>19</v>
      </c>
      <c r="J236" t="str">
        <f>tblSales921[[#This Row],[Month]]&amp;"-"&amp;tblSales921[[#This Row],[Rank]]</f>
        <v>1-19</v>
      </c>
      <c r="K236" t="s">
        <v>61</v>
      </c>
      <c r="L236" t="s">
        <v>132</v>
      </c>
      <c r="M236" s="6">
        <v>92530.880000000005</v>
      </c>
    </row>
    <row r="237" spans="6:13" x14ac:dyDescent="0.25">
      <c r="F237">
        <v>10227</v>
      </c>
      <c r="G237" s="2">
        <v>42310.725324074076</v>
      </c>
      <c r="H237" s="20">
        <f>MONTH(tblSales921[[#This Row],[Date]])</f>
        <v>11</v>
      </c>
      <c r="I237" s="21">
        <f>1+COUNTIFS(tblSales921[Date],"&lt;"&amp;tblSales921[[#This Row],[Date]],tblSales921[Month],tblSales921[[#This Row],[Month]])+COUNTIFS($G$11:G237,G237,$H$11:H237,H237)-1</f>
        <v>9</v>
      </c>
      <c r="J237" t="str">
        <f>tblSales921[[#This Row],[Month]]&amp;"-"&amp;tblSales921[[#This Row],[Rank]]</f>
        <v>11-9</v>
      </c>
      <c r="K237" t="s">
        <v>26</v>
      </c>
      <c r="L237" t="s">
        <v>191</v>
      </c>
      <c r="M237" s="6">
        <v>31142.19</v>
      </c>
    </row>
    <row r="238" spans="6:13" x14ac:dyDescent="0.25">
      <c r="F238">
        <v>10228</v>
      </c>
      <c r="G238" s="2">
        <v>42102.441076388888</v>
      </c>
      <c r="H238" s="20">
        <f>MONTH(tblSales921[[#This Row],[Date]])</f>
        <v>4</v>
      </c>
      <c r="I238" s="21">
        <f>1+COUNTIFS(tblSales921[Date],"&lt;"&amp;tblSales921[[#This Row],[Date]],tblSales921[Month],tblSales921[[#This Row],[Month]])+COUNTIFS($G$11:G238,G238,$H$11:H238,H238)-1</f>
        <v>20</v>
      </c>
      <c r="J238" t="str">
        <f>tblSales921[[#This Row],[Month]]&amp;"-"&amp;tblSales921[[#This Row],[Rank]]</f>
        <v>4-20</v>
      </c>
      <c r="K238" t="s">
        <v>52</v>
      </c>
      <c r="L238" t="s">
        <v>31</v>
      </c>
      <c r="M238" s="6">
        <v>98439.56</v>
      </c>
    </row>
    <row r="239" spans="6:13" x14ac:dyDescent="0.25">
      <c r="F239">
        <v>10229</v>
      </c>
      <c r="G239" s="2">
        <v>42075.875092592592</v>
      </c>
      <c r="H239" s="20">
        <f>MONTH(tblSales921[[#This Row],[Date]])</f>
        <v>3</v>
      </c>
      <c r="I239" s="21">
        <f>1+COUNTIFS(tblSales921[Date],"&lt;"&amp;tblSales921[[#This Row],[Date]],tblSales921[Month],tblSales921[[#This Row],[Month]])+COUNTIFS($G$11:G239,G239,$H$11:H239,H239)-1</f>
        <v>26</v>
      </c>
      <c r="J239" t="str">
        <f>tblSales921[[#This Row],[Month]]&amp;"-"&amp;tblSales921[[#This Row],[Rank]]</f>
        <v>3-26</v>
      </c>
      <c r="K239" t="s">
        <v>38</v>
      </c>
      <c r="L239" t="s">
        <v>192</v>
      </c>
      <c r="M239" s="6">
        <v>33588.519999999997</v>
      </c>
    </row>
    <row r="240" spans="6:13" x14ac:dyDescent="0.25">
      <c r="F240">
        <v>10230</v>
      </c>
      <c r="G240" s="2">
        <v>42159.768993055557</v>
      </c>
      <c r="H240" s="20">
        <f>MONTH(tblSales921[[#This Row],[Date]])</f>
        <v>6</v>
      </c>
      <c r="I240" s="21">
        <f>1+COUNTIFS(tblSales921[Date],"&lt;"&amp;tblSales921[[#This Row],[Date]],tblSales921[Month],tblSales921[[#This Row],[Month]])+COUNTIFS($G$11:G240,G240,$H$11:H240,H240)-1</f>
        <v>12</v>
      </c>
      <c r="J240" t="str">
        <f>tblSales921[[#This Row],[Month]]&amp;"-"&amp;tblSales921[[#This Row],[Rank]]</f>
        <v>6-12</v>
      </c>
      <c r="K240" t="s">
        <v>26</v>
      </c>
      <c r="L240" t="s">
        <v>193</v>
      </c>
      <c r="M240" s="6">
        <v>14468.98</v>
      </c>
    </row>
    <row r="241" spans="6:13" x14ac:dyDescent="0.25">
      <c r="F241">
        <v>10231</v>
      </c>
      <c r="G241" s="2">
        <v>42304.578634259262</v>
      </c>
      <c r="H241" s="20">
        <f>MONTH(tblSales921[[#This Row],[Date]])</f>
        <v>10</v>
      </c>
      <c r="I241" s="21">
        <f>1+COUNTIFS(tblSales921[Date],"&lt;"&amp;tblSales921[[#This Row],[Date]],tblSales921[Month],tblSales921[[#This Row],[Month]])+COUNTIFS($G$11:G241,G241,$H$11:H241,H241)-1</f>
        <v>62</v>
      </c>
      <c r="J241" t="str">
        <f>tblSales921[[#This Row],[Month]]&amp;"-"&amp;tblSales921[[#This Row],[Rank]]</f>
        <v>10-62</v>
      </c>
      <c r="K241" t="s">
        <v>45</v>
      </c>
      <c r="L241" t="s">
        <v>194</v>
      </c>
      <c r="M241" s="6">
        <v>91738.94</v>
      </c>
    </row>
    <row r="242" spans="6:13" x14ac:dyDescent="0.25">
      <c r="F242">
        <v>10232</v>
      </c>
      <c r="G242" s="2">
        <v>42043.957071759258</v>
      </c>
      <c r="H242" s="20">
        <f>MONTH(tblSales921[[#This Row],[Date]])</f>
        <v>2</v>
      </c>
      <c r="I242" s="21">
        <f>1+COUNTIFS(tblSales921[Date],"&lt;"&amp;tblSales921[[#This Row],[Date]],tblSales921[Month],tblSales921[[#This Row],[Month]])+COUNTIFS($G$11:G242,G242,$H$11:H242,H242)-1</f>
        <v>26</v>
      </c>
      <c r="J242" t="str">
        <f>tblSales921[[#This Row],[Month]]&amp;"-"&amp;tblSales921[[#This Row],[Rank]]</f>
        <v>2-26</v>
      </c>
      <c r="K242" t="s">
        <v>52</v>
      </c>
      <c r="L242" t="s">
        <v>195</v>
      </c>
      <c r="M242" s="6">
        <v>71479.899999999994</v>
      </c>
    </row>
    <row r="243" spans="6:13" x14ac:dyDescent="0.25">
      <c r="F243">
        <v>10233</v>
      </c>
      <c r="G243" s="2">
        <v>42033.090486111112</v>
      </c>
      <c r="H243" s="20">
        <f>MONTH(tblSales921[[#This Row],[Date]])</f>
        <v>1</v>
      </c>
      <c r="I243" s="21">
        <f>1+COUNTIFS(tblSales921[Date],"&lt;"&amp;tblSales921[[#This Row],[Date]],tblSales921[Month],tblSales921[[#This Row],[Month]])+COUNTIFS($G$11:G243,G243,$H$11:H243,H243)-1</f>
        <v>75</v>
      </c>
      <c r="J243" t="str">
        <f>tblSales921[[#This Row],[Month]]&amp;"-"&amp;tblSales921[[#This Row],[Rank]]</f>
        <v>1-75</v>
      </c>
      <c r="K243" t="s">
        <v>5</v>
      </c>
      <c r="L243" t="s">
        <v>159</v>
      </c>
      <c r="M243" s="6">
        <v>72730.559999999998</v>
      </c>
    </row>
    <row r="244" spans="6:13" x14ac:dyDescent="0.25">
      <c r="F244">
        <v>10234</v>
      </c>
      <c r="G244" s="2">
        <v>42079.133738425924</v>
      </c>
      <c r="H244" s="20">
        <f>MONTH(tblSales921[[#This Row],[Date]])</f>
        <v>3</v>
      </c>
      <c r="I244" s="21">
        <f>1+COUNTIFS(tblSales921[Date],"&lt;"&amp;tblSales921[[#This Row],[Date]],tblSales921[Month],tblSales921[[#This Row],[Month]])+COUNTIFS($G$11:G244,G244,$H$11:H244,H244)-1</f>
        <v>35</v>
      </c>
      <c r="J244" t="str">
        <f>tblSales921[[#This Row],[Month]]&amp;"-"&amp;tblSales921[[#This Row],[Rank]]</f>
        <v>3-35</v>
      </c>
      <c r="K244" t="s">
        <v>13</v>
      </c>
      <c r="L244" t="s">
        <v>106</v>
      </c>
      <c r="M244" s="6">
        <v>51325.85</v>
      </c>
    </row>
    <row r="245" spans="6:13" x14ac:dyDescent="0.25">
      <c r="F245">
        <v>10235</v>
      </c>
      <c r="G245" s="2">
        <v>42078.232361111113</v>
      </c>
      <c r="H245" s="20">
        <f>MONTH(tblSales921[[#This Row],[Date]])</f>
        <v>3</v>
      </c>
      <c r="I245" s="21">
        <f>1+COUNTIFS(tblSales921[Date],"&lt;"&amp;tblSales921[[#This Row],[Date]],tblSales921[Month],tblSales921[[#This Row],[Month]])+COUNTIFS($G$11:G245,G245,$H$11:H245,H245)-1</f>
        <v>32</v>
      </c>
      <c r="J245" t="str">
        <f>tblSales921[[#This Row],[Month]]&amp;"-"&amp;tblSales921[[#This Row],[Rank]]</f>
        <v>3-32</v>
      </c>
      <c r="K245" t="s">
        <v>13</v>
      </c>
      <c r="L245" t="s">
        <v>196</v>
      </c>
      <c r="M245" s="6">
        <v>33631.01</v>
      </c>
    </row>
    <row r="246" spans="6:13" x14ac:dyDescent="0.25">
      <c r="F246">
        <v>10236</v>
      </c>
      <c r="G246" s="2">
        <v>42117.427453703705</v>
      </c>
      <c r="H246" s="20">
        <f>MONTH(tblSales921[[#This Row],[Date]])</f>
        <v>4</v>
      </c>
      <c r="I246" s="21">
        <f>1+COUNTIFS(tblSales921[Date],"&lt;"&amp;tblSales921[[#This Row],[Date]],tblSales921[Month],tblSales921[[#This Row],[Month]])+COUNTIFS($G$11:G246,G246,$H$11:H246,H246)-1</f>
        <v>75</v>
      </c>
      <c r="J246" t="str">
        <f>tblSales921[[#This Row],[Month]]&amp;"-"&amp;tblSales921[[#This Row],[Rank]]</f>
        <v>4-75</v>
      </c>
      <c r="K246" t="s">
        <v>7</v>
      </c>
      <c r="L246" t="s">
        <v>197</v>
      </c>
      <c r="M246" s="6">
        <v>26331.58</v>
      </c>
    </row>
    <row r="247" spans="6:13" x14ac:dyDescent="0.25">
      <c r="F247">
        <v>10237</v>
      </c>
      <c r="G247" s="2">
        <v>42152.436284722222</v>
      </c>
      <c r="H247" s="20">
        <f>MONTH(tblSales921[[#This Row],[Date]])</f>
        <v>5</v>
      </c>
      <c r="I247" s="21">
        <f>1+COUNTIFS(tblSales921[Date],"&lt;"&amp;tblSales921[[#This Row],[Date]],tblSales921[Month],tblSales921[[#This Row],[Month]])+COUNTIFS($G$11:G247,G247,$H$11:H247,H247)-1</f>
        <v>75</v>
      </c>
      <c r="J247" t="str">
        <f>tblSales921[[#This Row],[Month]]&amp;"-"&amp;tblSales921[[#This Row],[Rank]]</f>
        <v>5-75</v>
      </c>
      <c r="K247" t="s">
        <v>61</v>
      </c>
      <c r="L247" t="s">
        <v>59</v>
      </c>
      <c r="M247" s="6">
        <v>67887.17</v>
      </c>
    </row>
    <row r="248" spans="6:13" x14ac:dyDescent="0.25">
      <c r="F248">
        <v>10238</v>
      </c>
      <c r="G248" s="2">
        <v>42032.453449074077</v>
      </c>
      <c r="H248" s="20">
        <f>MONTH(tblSales921[[#This Row],[Date]])</f>
        <v>1</v>
      </c>
      <c r="I248" s="21">
        <f>1+COUNTIFS(tblSales921[Date],"&lt;"&amp;tblSales921[[#This Row],[Date]],tblSales921[Month],tblSales921[[#This Row],[Month]])+COUNTIFS($G$11:G248,G248,$H$11:H248,H248)-1</f>
        <v>72</v>
      </c>
      <c r="J248" t="str">
        <f>tblSales921[[#This Row],[Month]]&amp;"-"&amp;tblSales921[[#This Row],[Rank]]</f>
        <v>1-72</v>
      </c>
      <c r="K248" t="s">
        <v>52</v>
      </c>
      <c r="L248" t="s">
        <v>198</v>
      </c>
      <c r="M248" s="6">
        <v>71003.03</v>
      </c>
    </row>
    <row r="249" spans="6:13" x14ac:dyDescent="0.25">
      <c r="F249">
        <v>10239</v>
      </c>
      <c r="G249" s="2">
        <v>42068.855902777781</v>
      </c>
      <c r="H249" s="20">
        <f>MONTH(tblSales921[[#This Row],[Date]])</f>
        <v>3</v>
      </c>
      <c r="I249" s="21">
        <f>1+COUNTIFS(tblSales921[Date],"&lt;"&amp;tblSales921[[#This Row],[Date]],tblSales921[Month],tblSales921[[#This Row],[Month]])+COUNTIFS($G$11:G249,G249,$H$11:H249,H249)-1</f>
        <v>8</v>
      </c>
      <c r="J249" t="str">
        <f>tblSales921[[#This Row],[Month]]&amp;"-"&amp;tblSales921[[#This Row],[Rank]]</f>
        <v>3-8</v>
      </c>
      <c r="K249" t="s">
        <v>11</v>
      </c>
      <c r="L249" t="s">
        <v>199</v>
      </c>
      <c r="M249" s="6">
        <v>20306.900000000001</v>
      </c>
    </row>
    <row r="250" spans="6:13" x14ac:dyDescent="0.25">
      <c r="F250">
        <v>10240</v>
      </c>
      <c r="G250" s="2">
        <v>42208.392997685187</v>
      </c>
      <c r="H250" s="20">
        <f>MONTH(tblSales921[[#This Row],[Date]])</f>
        <v>7</v>
      </c>
      <c r="I250" s="21">
        <f>1+COUNTIFS(tblSales921[Date],"&lt;"&amp;tblSales921[[#This Row],[Date]],tblSales921[Month],tblSales921[[#This Row],[Month]])+COUNTIFS($G$11:G250,G250,$H$11:H250,H250)-1</f>
        <v>60</v>
      </c>
      <c r="J250" t="str">
        <f>tblSales921[[#This Row],[Month]]&amp;"-"&amp;tblSales921[[#This Row],[Rank]]</f>
        <v>7-60</v>
      </c>
      <c r="K250" t="s">
        <v>45</v>
      </c>
      <c r="L250" t="s">
        <v>200</v>
      </c>
      <c r="M250" s="6">
        <v>75274.23</v>
      </c>
    </row>
    <row r="251" spans="6:13" x14ac:dyDescent="0.25">
      <c r="F251">
        <v>10241</v>
      </c>
      <c r="G251" s="2">
        <v>42170.149212962962</v>
      </c>
      <c r="H251" s="20">
        <f>MONTH(tblSales921[[#This Row],[Date]])</f>
        <v>6</v>
      </c>
      <c r="I251" s="21">
        <f>1+COUNTIFS(tblSales921[Date],"&lt;"&amp;tblSales921[[#This Row],[Date]],tblSales921[Month],tblSales921[[#This Row],[Month]])+COUNTIFS($G$11:G251,G251,$H$11:H251,H251)-1</f>
        <v>43</v>
      </c>
      <c r="J251" t="str">
        <f>tblSales921[[#This Row],[Month]]&amp;"-"&amp;tblSales921[[#This Row],[Rank]]</f>
        <v>6-43</v>
      </c>
      <c r="K251" t="s">
        <v>11</v>
      </c>
      <c r="L251" t="s">
        <v>151</v>
      </c>
      <c r="M251" s="6">
        <v>97532.14</v>
      </c>
    </row>
    <row r="252" spans="6:13" x14ac:dyDescent="0.25">
      <c r="F252">
        <v>10242</v>
      </c>
      <c r="G252" s="2">
        <v>42325.558576388888</v>
      </c>
      <c r="H252" s="20">
        <f>MONTH(tblSales921[[#This Row],[Date]])</f>
        <v>11</v>
      </c>
      <c r="I252" s="21">
        <f>1+COUNTIFS(tblSales921[Date],"&lt;"&amp;tblSales921[[#This Row],[Date]],tblSales921[Month],tblSales921[[#This Row],[Month]])+COUNTIFS($G$11:G252,G252,$H$11:H252,H252)-1</f>
        <v>52</v>
      </c>
      <c r="J252" t="str">
        <f>tblSales921[[#This Row],[Month]]&amp;"-"&amp;tblSales921[[#This Row],[Rank]]</f>
        <v>11-52</v>
      </c>
      <c r="K252" t="s">
        <v>23</v>
      </c>
      <c r="L252" t="s">
        <v>112</v>
      </c>
      <c r="M252" s="6">
        <v>83291.679999999993</v>
      </c>
    </row>
    <row r="253" spans="6:13" x14ac:dyDescent="0.25">
      <c r="F253">
        <v>10243</v>
      </c>
      <c r="G253" s="2">
        <v>42141.338900462964</v>
      </c>
      <c r="H253" s="20">
        <f>MONTH(tblSales921[[#This Row],[Date]])</f>
        <v>5</v>
      </c>
      <c r="I253" s="21">
        <f>1+COUNTIFS(tblSales921[Date],"&lt;"&amp;tblSales921[[#This Row],[Date]],tblSales921[Month],tblSales921[[#This Row],[Month]])+COUNTIFS($G$11:G253,G253,$H$11:H253,H253)-1</f>
        <v>46</v>
      </c>
      <c r="J253" t="str">
        <f>tblSales921[[#This Row],[Month]]&amp;"-"&amp;tblSales921[[#This Row],[Rank]]</f>
        <v>5-46</v>
      </c>
      <c r="K253" t="s">
        <v>23</v>
      </c>
      <c r="L253" t="s">
        <v>101</v>
      </c>
      <c r="M253" s="6">
        <v>92224.31</v>
      </c>
    </row>
    <row r="254" spans="6:13" x14ac:dyDescent="0.25">
      <c r="F254">
        <v>10244</v>
      </c>
      <c r="G254" s="2">
        <v>42163.588252314818</v>
      </c>
      <c r="H254" s="20">
        <f>MONTH(tblSales921[[#This Row],[Date]])</f>
        <v>6</v>
      </c>
      <c r="I254" s="21">
        <f>1+COUNTIFS(tblSales921[Date],"&lt;"&amp;tblSales921[[#This Row],[Date]],tblSales921[Month],tblSales921[[#This Row],[Month]])+COUNTIFS($G$11:G254,G254,$H$11:H254,H254)-1</f>
        <v>24</v>
      </c>
      <c r="J254" t="str">
        <f>tblSales921[[#This Row],[Month]]&amp;"-"&amp;tblSales921[[#This Row],[Rank]]</f>
        <v>6-24</v>
      </c>
      <c r="K254" t="s">
        <v>45</v>
      </c>
      <c r="L254" t="s">
        <v>201</v>
      </c>
      <c r="M254" s="6">
        <v>47580.08</v>
      </c>
    </row>
    <row r="255" spans="6:13" x14ac:dyDescent="0.25">
      <c r="F255">
        <v>10245</v>
      </c>
      <c r="G255" s="2">
        <v>42281.839502314811</v>
      </c>
      <c r="H255" s="20">
        <f>MONTH(tblSales921[[#This Row],[Date]])</f>
        <v>10</v>
      </c>
      <c r="I255" s="21">
        <f>1+COUNTIFS(tblSales921[Date],"&lt;"&amp;tblSales921[[#This Row],[Date]],tblSales921[Month],tblSales921[[#This Row],[Month]])+COUNTIFS($G$11:G255,G255,$H$11:H255,H255)-1</f>
        <v>11</v>
      </c>
      <c r="J255" t="str">
        <f>tblSales921[[#This Row],[Month]]&amp;"-"&amp;tblSales921[[#This Row],[Rank]]</f>
        <v>10-11</v>
      </c>
      <c r="K255" t="s">
        <v>15</v>
      </c>
      <c r="L255" t="s">
        <v>115</v>
      </c>
      <c r="M255" s="6">
        <v>82672.45</v>
      </c>
    </row>
    <row r="256" spans="6:13" x14ac:dyDescent="0.25">
      <c r="F256">
        <v>10246</v>
      </c>
      <c r="G256" s="2">
        <v>42305.965914351851</v>
      </c>
      <c r="H256" s="20">
        <f>MONTH(tblSales921[[#This Row],[Date]])</f>
        <v>10</v>
      </c>
      <c r="I256" s="21">
        <f>1+COUNTIFS(tblSales921[Date],"&lt;"&amp;tblSales921[[#This Row],[Date]],tblSales921[Month],tblSales921[[#This Row],[Month]])+COUNTIFS($G$11:G256,G256,$H$11:H256,H256)-1</f>
        <v>67</v>
      </c>
      <c r="J256" t="str">
        <f>tblSales921[[#This Row],[Month]]&amp;"-"&amp;tblSales921[[#This Row],[Rank]]</f>
        <v>10-67</v>
      </c>
      <c r="K256" t="s">
        <v>23</v>
      </c>
      <c r="L256" t="s">
        <v>154</v>
      </c>
      <c r="M256" s="6">
        <v>97669.18</v>
      </c>
    </row>
    <row r="257" spans="6:13" x14ac:dyDescent="0.25">
      <c r="F257">
        <v>10247</v>
      </c>
      <c r="G257" s="2">
        <v>42286.89806712963</v>
      </c>
      <c r="H257" s="20">
        <f>MONTH(tblSales921[[#This Row],[Date]])</f>
        <v>10</v>
      </c>
      <c r="I257" s="21">
        <f>1+COUNTIFS(tblSales921[Date],"&lt;"&amp;tblSales921[[#This Row],[Date]],tblSales921[Month],tblSales921[[#This Row],[Month]])+COUNTIFS($G$11:G257,G257,$H$11:H257,H257)-1</f>
        <v>23</v>
      </c>
      <c r="J257" t="str">
        <f>tblSales921[[#This Row],[Month]]&amp;"-"&amp;tblSales921[[#This Row],[Rank]]</f>
        <v>10-23</v>
      </c>
      <c r="K257" t="s">
        <v>7</v>
      </c>
      <c r="L257" t="s">
        <v>202</v>
      </c>
      <c r="M257" s="6">
        <v>38740.94</v>
      </c>
    </row>
    <row r="258" spans="6:13" x14ac:dyDescent="0.25">
      <c r="F258">
        <v>10248</v>
      </c>
      <c r="G258" s="2">
        <v>42117.056122685186</v>
      </c>
      <c r="H258" s="20">
        <f>MONTH(tblSales921[[#This Row],[Date]])</f>
        <v>4</v>
      </c>
      <c r="I258" s="21">
        <f>1+COUNTIFS(tblSales921[Date],"&lt;"&amp;tblSales921[[#This Row],[Date]],tblSales921[Month],tblSales921[[#This Row],[Month]])+COUNTIFS($G$11:G258,G258,$H$11:H258,H258)-1</f>
        <v>71</v>
      </c>
      <c r="J258" t="str">
        <f>tblSales921[[#This Row],[Month]]&amp;"-"&amp;tblSales921[[#This Row],[Rank]]</f>
        <v>4-71</v>
      </c>
      <c r="K258" t="s">
        <v>38</v>
      </c>
      <c r="L258" t="s">
        <v>203</v>
      </c>
      <c r="M258" s="6">
        <v>70859.73</v>
      </c>
    </row>
    <row r="259" spans="6:13" x14ac:dyDescent="0.25">
      <c r="F259">
        <v>10249</v>
      </c>
      <c r="G259" s="2">
        <v>42115.652430555558</v>
      </c>
      <c r="H259" s="20">
        <f>MONTH(tblSales921[[#This Row],[Date]])</f>
        <v>4</v>
      </c>
      <c r="I259" s="21">
        <f>1+COUNTIFS(tblSales921[Date],"&lt;"&amp;tblSales921[[#This Row],[Date]],tblSales921[Month],tblSales921[[#This Row],[Month]])+COUNTIFS($G$11:G259,G259,$H$11:H259,H259)-1</f>
        <v>67</v>
      </c>
      <c r="J259" t="str">
        <f>tblSales921[[#This Row],[Month]]&amp;"-"&amp;tblSales921[[#This Row],[Rank]]</f>
        <v>4-67</v>
      </c>
      <c r="K259" t="s">
        <v>17</v>
      </c>
      <c r="L259" t="s">
        <v>28</v>
      </c>
      <c r="M259" s="6">
        <v>39601.51</v>
      </c>
    </row>
    <row r="260" spans="6:13" x14ac:dyDescent="0.25">
      <c r="F260">
        <v>10250</v>
      </c>
      <c r="G260" s="2">
        <v>42329.222719907404</v>
      </c>
      <c r="H260" s="20">
        <f>MONTH(tblSales921[[#This Row],[Date]])</f>
        <v>11</v>
      </c>
      <c r="I260" s="21">
        <f>1+COUNTIFS(tblSales921[Date],"&lt;"&amp;tblSales921[[#This Row],[Date]],tblSales921[Month],tblSales921[[#This Row],[Month]])+COUNTIFS($G$11:G260,G260,$H$11:H260,H260)-1</f>
        <v>65</v>
      </c>
      <c r="J260" t="str">
        <f>tblSales921[[#This Row],[Month]]&amp;"-"&amp;tblSales921[[#This Row],[Rank]]</f>
        <v>11-65</v>
      </c>
      <c r="K260" t="s">
        <v>40</v>
      </c>
      <c r="L260" t="s">
        <v>122</v>
      </c>
      <c r="M260" s="6">
        <v>28220.09</v>
      </c>
    </row>
    <row r="261" spans="6:13" x14ac:dyDescent="0.25">
      <c r="F261">
        <v>10251</v>
      </c>
      <c r="G261" s="2">
        <v>42248.221701388888</v>
      </c>
      <c r="H261" s="20">
        <f>MONTH(tblSales921[[#This Row],[Date]])</f>
        <v>9</v>
      </c>
      <c r="I261" s="21">
        <f>1+COUNTIFS(tblSales921[Date],"&lt;"&amp;tblSales921[[#This Row],[Date]],tblSales921[Month],tblSales921[[#This Row],[Month]])+COUNTIFS($G$11:G261,G261,$H$11:H261,H261)-1</f>
        <v>3</v>
      </c>
      <c r="J261" t="str">
        <f>tblSales921[[#This Row],[Month]]&amp;"-"&amp;tblSales921[[#This Row],[Rank]]</f>
        <v>9-3</v>
      </c>
      <c r="K261" t="s">
        <v>9</v>
      </c>
      <c r="L261" t="s">
        <v>159</v>
      </c>
      <c r="M261" s="6">
        <v>42474.36</v>
      </c>
    </row>
    <row r="262" spans="6:13" x14ac:dyDescent="0.25">
      <c r="F262">
        <v>10252</v>
      </c>
      <c r="G262" s="2">
        <v>42088.522604166668</v>
      </c>
      <c r="H262" s="20">
        <f>MONTH(tblSales921[[#This Row],[Date]])</f>
        <v>3</v>
      </c>
      <c r="I262" s="21">
        <f>1+COUNTIFS(tblSales921[Date],"&lt;"&amp;tblSales921[[#This Row],[Date]],tblSales921[Month],tblSales921[[#This Row],[Month]])+COUNTIFS($G$11:G262,G262,$H$11:H262,H262)-1</f>
        <v>62</v>
      </c>
      <c r="J262" t="str">
        <f>tblSales921[[#This Row],[Month]]&amp;"-"&amp;tblSales921[[#This Row],[Rank]]</f>
        <v>3-62</v>
      </c>
      <c r="K262" t="s">
        <v>40</v>
      </c>
      <c r="L262" t="s">
        <v>204</v>
      </c>
      <c r="M262" s="6">
        <v>45679.11</v>
      </c>
    </row>
    <row r="263" spans="6:13" x14ac:dyDescent="0.25">
      <c r="F263">
        <v>10253</v>
      </c>
      <c r="G263" s="2">
        <v>42348.246724537035</v>
      </c>
      <c r="H263" s="20">
        <f>MONTH(tblSales921[[#This Row],[Date]])</f>
        <v>12</v>
      </c>
      <c r="I263" s="21">
        <f>1+COUNTIFS(tblSales921[Date],"&lt;"&amp;tblSales921[[#This Row],[Date]],tblSales921[Month],tblSales921[[#This Row],[Month]])+COUNTIFS($G$11:G263,G263,$H$11:H263,H263)-1</f>
        <v>28</v>
      </c>
      <c r="J263" t="str">
        <f>tblSales921[[#This Row],[Month]]&amp;"-"&amp;tblSales921[[#This Row],[Rank]]</f>
        <v>12-28</v>
      </c>
      <c r="K263" t="s">
        <v>35</v>
      </c>
      <c r="L263" t="s">
        <v>205</v>
      </c>
      <c r="M263" s="6">
        <v>75983.839999999997</v>
      </c>
    </row>
    <row r="264" spans="6:13" x14ac:dyDescent="0.25">
      <c r="F264">
        <v>10254</v>
      </c>
      <c r="G264" s="2">
        <v>42029.56355324074</v>
      </c>
      <c r="H264" s="20">
        <f>MONTH(tblSales921[[#This Row],[Date]])</f>
        <v>1</v>
      </c>
      <c r="I264" s="21">
        <f>1+COUNTIFS(tblSales921[Date],"&lt;"&amp;tblSales921[[#This Row],[Date]],tblSales921[Month],tblSales921[[#This Row],[Month]])+COUNTIFS($G$11:G264,G264,$H$11:H264,H264)-1</f>
        <v>65</v>
      </c>
      <c r="J264" t="str">
        <f>tblSales921[[#This Row],[Month]]&amp;"-"&amp;tblSales921[[#This Row],[Rank]]</f>
        <v>1-65</v>
      </c>
      <c r="K264" t="s">
        <v>7</v>
      </c>
      <c r="L264" t="s">
        <v>125</v>
      </c>
      <c r="M264" s="6">
        <v>30109.03</v>
      </c>
    </row>
    <row r="265" spans="6:13" x14ac:dyDescent="0.25">
      <c r="F265">
        <v>10255</v>
      </c>
      <c r="G265" s="2">
        <v>42311.213680555556</v>
      </c>
      <c r="H265" s="20">
        <f>MONTH(tblSales921[[#This Row],[Date]])</f>
        <v>11</v>
      </c>
      <c r="I265" s="21">
        <f>1+COUNTIFS(tblSales921[Date],"&lt;"&amp;tblSales921[[#This Row],[Date]],tblSales921[Month],tblSales921[[#This Row],[Month]])+COUNTIFS($G$11:G265,G265,$H$11:H265,H265)-1</f>
        <v>10</v>
      </c>
      <c r="J265" t="str">
        <f>tblSales921[[#This Row],[Month]]&amp;"-"&amp;tblSales921[[#This Row],[Rank]]</f>
        <v>11-10</v>
      </c>
      <c r="K265" t="s">
        <v>26</v>
      </c>
      <c r="L265" t="s">
        <v>43</v>
      </c>
      <c r="M265" s="6">
        <v>47740.65</v>
      </c>
    </row>
    <row r="266" spans="6:13" x14ac:dyDescent="0.25">
      <c r="F266">
        <v>10256</v>
      </c>
      <c r="G266" s="2">
        <v>42013.605219907404</v>
      </c>
      <c r="H266" s="20">
        <f>MONTH(tblSales921[[#This Row],[Date]])</f>
        <v>1</v>
      </c>
      <c r="I266" s="21">
        <f>1+COUNTIFS(tblSales921[Date],"&lt;"&amp;tblSales921[[#This Row],[Date]],tblSales921[Month],tblSales921[[#This Row],[Month]])+COUNTIFS($G$11:G266,G266,$H$11:H266,H266)-1</f>
        <v>18</v>
      </c>
      <c r="J266" t="str">
        <f>tblSales921[[#This Row],[Month]]&amp;"-"&amp;tblSales921[[#This Row],[Rank]]</f>
        <v>1-18</v>
      </c>
      <c r="K266" t="s">
        <v>17</v>
      </c>
      <c r="L266" t="s">
        <v>206</v>
      </c>
      <c r="M266" s="6">
        <v>31311.81</v>
      </c>
    </row>
    <row r="267" spans="6:13" x14ac:dyDescent="0.25">
      <c r="F267">
        <v>10257</v>
      </c>
      <c r="G267" s="2">
        <v>42336.390659722223</v>
      </c>
      <c r="H267" s="20">
        <f>MONTH(tblSales921[[#This Row],[Date]])</f>
        <v>11</v>
      </c>
      <c r="I267" s="21">
        <f>1+COUNTIFS(tblSales921[Date],"&lt;"&amp;tblSales921[[#This Row],[Date]],tblSales921[Month],tblSales921[[#This Row],[Month]])+COUNTIFS($G$11:G267,G267,$H$11:H267,H267)-1</f>
        <v>80</v>
      </c>
      <c r="J267" t="str">
        <f>tblSales921[[#This Row],[Month]]&amp;"-"&amp;tblSales921[[#This Row],[Rank]]</f>
        <v>11-80</v>
      </c>
      <c r="K267" t="s">
        <v>40</v>
      </c>
      <c r="L267" t="s">
        <v>151</v>
      </c>
      <c r="M267" s="6">
        <v>2400.84</v>
      </c>
    </row>
    <row r="268" spans="6:13" x14ac:dyDescent="0.25">
      <c r="F268">
        <v>10258</v>
      </c>
      <c r="G268" s="2">
        <v>42300.707303240742</v>
      </c>
      <c r="H268" s="20">
        <f>MONTH(tblSales921[[#This Row],[Date]])</f>
        <v>10</v>
      </c>
      <c r="I268" s="21">
        <f>1+COUNTIFS(tblSales921[Date],"&lt;"&amp;tblSales921[[#This Row],[Date]],tblSales921[Month],tblSales921[[#This Row],[Month]])+COUNTIFS($G$11:G268,G268,$H$11:H268,H268)-1</f>
        <v>52</v>
      </c>
      <c r="J268" t="str">
        <f>tblSales921[[#This Row],[Month]]&amp;"-"&amp;tblSales921[[#This Row],[Rank]]</f>
        <v>10-52</v>
      </c>
      <c r="K268" t="s">
        <v>15</v>
      </c>
      <c r="L268" t="s">
        <v>207</v>
      </c>
      <c r="M268" s="6">
        <v>49580.01</v>
      </c>
    </row>
    <row r="269" spans="6:13" x14ac:dyDescent="0.25">
      <c r="F269">
        <v>10259</v>
      </c>
      <c r="G269" s="2">
        <v>42107.148599537039</v>
      </c>
      <c r="H269" s="20">
        <f>MONTH(tblSales921[[#This Row],[Date]])</f>
        <v>4</v>
      </c>
      <c r="I269" s="21">
        <f>1+COUNTIFS(tblSales921[Date],"&lt;"&amp;tblSales921[[#This Row],[Date]],tblSales921[Month],tblSales921[[#This Row],[Month]])+COUNTIFS($G$11:G269,G269,$H$11:H269,H269)-1</f>
        <v>35</v>
      </c>
      <c r="J269" t="str">
        <f>tblSales921[[#This Row],[Month]]&amp;"-"&amp;tblSales921[[#This Row],[Rank]]</f>
        <v>4-35</v>
      </c>
      <c r="K269" t="s">
        <v>9</v>
      </c>
      <c r="L269" t="s">
        <v>208</v>
      </c>
      <c r="M269" s="6">
        <v>73734.179999999993</v>
      </c>
    </row>
    <row r="270" spans="6:13" x14ac:dyDescent="0.25">
      <c r="F270">
        <v>10260</v>
      </c>
      <c r="G270" s="2">
        <v>42093.150810185187</v>
      </c>
      <c r="H270" s="20">
        <f>MONTH(tblSales921[[#This Row],[Date]])</f>
        <v>3</v>
      </c>
      <c r="I270" s="21">
        <f>1+COUNTIFS(tblSales921[Date],"&lt;"&amp;tblSales921[[#This Row],[Date]],tblSales921[Month],tblSales921[[#This Row],[Month]])+COUNTIFS($G$11:G270,G270,$H$11:H270,H270)-1</f>
        <v>75</v>
      </c>
      <c r="J270" t="str">
        <f>tblSales921[[#This Row],[Month]]&amp;"-"&amp;tblSales921[[#This Row],[Rank]]</f>
        <v>3-75</v>
      </c>
      <c r="K270" t="s">
        <v>17</v>
      </c>
      <c r="L270" t="s">
        <v>209</v>
      </c>
      <c r="M270" s="6">
        <v>37677.360000000001</v>
      </c>
    </row>
    <row r="271" spans="6:13" x14ac:dyDescent="0.25">
      <c r="F271">
        <v>10261</v>
      </c>
      <c r="G271" s="2">
        <v>42340.909351851849</v>
      </c>
      <c r="H271" s="20">
        <f>MONTH(tblSales921[[#This Row],[Date]])</f>
        <v>12</v>
      </c>
      <c r="I271" s="21">
        <f>1+COUNTIFS(tblSales921[Date],"&lt;"&amp;tblSales921[[#This Row],[Date]],tblSales921[Month],tblSales921[[#This Row],[Month]])+COUNTIFS($G$11:G271,G271,$H$11:H271,H271)-1</f>
        <v>5</v>
      </c>
      <c r="J271" t="str">
        <f>tblSales921[[#This Row],[Month]]&amp;"-"&amp;tblSales921[[#This Row],[Rank]]</f>
        <v>12-5</v>
      </c>
      <c r="K271" t="s">
        <v>40</v>
      </c>
      <c r="L271" t="s">
        <v>210</v>
      </c>
      <c r="M271" s="6">
        <v>65705</v>
      </c>
    </row>
    <row r="272" spans="6:13" x14ac:dyDescent="0.25">
      <c r="F272">
        <v>10262</v>
      </c>
      <c r="G272" s="2">
        <v>42044.311608796299</v>
      </c>
      <c r="H272" s="20">
        <f>MONTH(tblSales921[[#This Row],[Date]])</f>
        <v>2</v>
      </c>
      <c r="I272" s="21">
        <f>1+COUNTIFS(tblSales921[Date],"&lt;"&amp;tblSales921[[#This Row],[Date]],tblSales921[Month],tblSales921[[#This Row],[Month]])+COUNTIFS($G$11:G272,G272,$H$11:H272,H272)-1</f>
        <v>29</v>
      </c>
      <c r="J272" t="str">
        <f>tblSales921[[#This Row],[Month]]&amp;"-"&amp;tblSales921[[#This Row],[Rank]]</f>
        <v>2-29</v>
      </c>
      <c r="K272" t="s">
        <v>45</v>
      </c>
      <c r="L272" t="s">
        <v>211</v>
      </c>
      <c r="M272" s="6">
        <v>22169.97</v>
      </c>
    </row>
    <row r="273" spans="6:13" x14ac:dyDescent="0.25">
      <c r="F273">
        <v>10263</v>
      </c>
      <c r="G273" s="2">
        <v>42363.976909722223</v>
      </c>
      <c r="H273" s="20">
        <f>MONTH(tblSales921[[#This Row],[Date]])</f>
        <v>12</v>
      </c>
      <c r="I273" s="21">
        <f>1+COUNTIFS(tblSales921[Date],"&lt;"&amp;tblSales921[[#This Row],[Date]],tblSales921[Month],tblSales921[[#This Row],[Month]])+COUNTIFS($G$11:G273,G273,$H$11:H273,H273)-1</f>
        <v>70</v>
      </c>
      <c r="J273" t="str">
        <f>tblSales921[[#This Row],[Month]]&amp;"-"&amp;tblSales921[[#This Row],[Rank]]</f>
        <v>12-70</v>
      </c>
      <c r="K273" t="s">
        <v>9</v>
      </c>
      <c r="L273" t="s">
        <v>60</v>
      </c>
      <c r="M273" s="6">
        <v>48676.78</v>
      </c>
    </row>
    <row r="274" spans="6:13" x14ac:dyDescent="0.25">
      <c r="F274">
        <v>10264</v>
      </c>
      <c r="G274" s="2">
        <v>42132.565312500003</v>
      </c>
      <c r="H274" s="20">
        <f>MONTH(tblSales921[[#This Row],[Date]])</f>
        <v>5</v>
      </c>
      <c r="I274" s="21">
        <f>1+COUNTIFS(tblSales921[Date],"&lt;"&amp;tblSales921[[#This Row],[Date]],tblSales921[Month],tblSales921[[#This Row],[Month]])+COUNTIFS($G$11:G274,G274,$H$11:H274,H274)-1</f>
        <v>25</v>
      </c>
      <c r="J274" t="str">
        <f>tblSales921[[#This Row],[Month]]&amp;"-"&amp;tblSales921[[#This Row],[Rank]]</f>
        <v>5-25</v>
      </c>
      <c r="K274" t="s">
        <v>5</v>
      </c>
      <c r="L274" t="s">
        <v>212</v>
      </c>
      <c r="M274" s="6">
        <v>35134.639999999999</v>
      </c>
    </row>
    <row r="275" spans="6:13" x14ac:dyDescent="0.25">
      <c r="F275">
        <v>10265</v>
      </c>
      <c r="G275" s="2">
        <v>42239.64366898148</v>
      </c>
      <c r="H275" s="20">
        <f>MONTH(tblSales921[[#This Row],[Date]])</f>
        <v>8</v>
      </c>
      <c r="I275" s="21">
        <f>1+COUNTIFS(tblSales921[Date],"&lt;"&amp;tblSales921[[#This Row],[Date]],tblSales921[Month],tblSales921[[#This Row],[Month]])+COUNTIFS($G$11:G275,G275,$H$11:H275,H275)-1</f>
        <v>67</v>
      </c>
      <c r="J275" t="str">
        <f>tblSales921[[#This Row],[Month]]&amp;"-"&amp;tblSales921[[#This Row],[Rank]]</f>
        <v>8-67</v>
      </c>
      <c r="K275" t="s">
        <v>61</v>
      </c>
      <c r="L275" t="s">
        <v>46</v>
      </c>
      <c r="M275" s="6">
        <v>12468.87</v>
      </c>
    </row>
    <row r="276" spans="6:13" x14ac:dyDescent="0.25">
      <c r="F276">
        <v>10266</v>
      </c>
      <c r="G276" s="2">
        <v>42114.604398148149</v>
      </c>
      <c r="H276" s="20">
        <f>MONTH(tblSales921[[#This Row],[Date]])</f>
        <v>4</v>
      </c>
      <c r="I276" s="21">
        <f>1+COUNTIFS(tblSales921[Date],"&lt;"&amp;tblSales921[[#This Row],[Date]],tblSales921[Month],tblSales921[[#This Row],[Month]])+COUNTIFS($G$11:G276,G276,$H$11:H276,H276)-1</f>
        <v>63</v>
      </c>
      <c r="J276" t="str">
        <f>tblSales921[[#This Row],[Month]]&amp;"-"&amp;tblSales921[[#This Row],[Rank]]</f>
        <v>4-63</v>
      </c>
      <c r="K276" t="s">
        <v>7</v>
      </c>
      <c r="L276" t="s">
        <v>181</v>
      </c>
      <c r="M276" s="6">
        <v>37009.550000000003</v>
      </c>
    </row>
    <row r="277" spans="6:13" x14ac:dyDescent="0.25">
      <c r="F277">
        <v>10267</v>
      </c>
      <c r="G277" s="2">
        <v>42227.081921296296</v>
      </c>
      <c r="H277" s="20">
        <f>MONTH(tblSales921[[#This Row],[Date]])</f>
        <v>8</v>
      </c>
      <c r="I277" s="21">
        <f>1+COUNTIFS(tblSales921[Date],"&lt;"&amp;tblSales921[[#This Row],[Date]],tblSales921[Month],tblSales921[[#This Row],[Month]])+COUNTIFS($G$11:G277,G277,$H$11:H277,H277)-1</f>
        <v>27</v>
      </c>
      <c r="J277" t="str">
        <f>tblSales921[[#This Row],[Month]]&amp;"-"&amp;tblSales921[[#This Row],[Rank]]</f>
        <v>8-27</v>
      </c>
      <c r="K277" t="s">
        <v>29</v>
      </c>
      <c r="L277" t="s">
        <v>37</v>
      </c>
      <c r="M277" s="6">
        <v>55749.25</v>
      </c>
    </row>
    <row r="278" spans="6:13" x14ac:dyDescent="0.25">
      <c r="F278">
        <v>10268</v>
      </c>
      <c r="G278" s="2">
        <v>42037.713750000003</v>
      </c>
      <c r="H278" s="20">
        <f>MONTH(tblSales921[[#This Row],[Date]])</f>
        <v>2</v>
      </c>
      <c r="I278" s="21">
        <f>1+COUNTIFS(tblSales921[Date],"&lt;"&amp;tblSales921[[#This Row],[Date]],tblSales921[Month],tblSales921[[#This Row],[Month]])+COUNTIFS($G$11:G278,G278,$H$11:H278,H278)-1</f>
        <v>5</v>
      </c>
      <c r="J278" t="str">
        <f>tblSales921[[#This Row],[Month]]&amp;"-"&amp;tblSales921[[#This Row],[Rank]]</f>
        <v>2-5</v>
      </c>
      <c r="K278" t="s">
        <v>45</v>
      </c>
      <c r="L278" t="s">
        <v>213</v>
      </c>
      <c r="M278" s="6">
        <v>53833.38</v>
      </c>
    </row>
    <row r="279" spans="6:13" x14ac:dyDescent="0.25">
      <c r="F279">
        <v>10269</v>
      </c>
      <c r="G279" s="2">
        <v>42282.825462962966</v>
      </c>
      <c r="H279" s="20">
        <f>MONTH(tblSales921[[#This Row],[Date]])</f>
        <v>10</v>
      </c>
      <c r="I279" s="21">
        <f>1+COUNTIFS(tblSales921[Date],"&lt;"&amp;tblSales921[[#This Row],[Date]],tblSales921[Month],tblSales921[[#This Row],[Month]])+COUNTIFS($G$11:G279,G279,$H$11:H279,H279)-1</f>
        <v>13</v>
      </c>
      <c r="J279" t="str">
        <f>tblSales921[[#This Row],[Month]]&amp;"-"&amp;tblSales921[[#This Row],[Rank]]</f>
        <v>10-13</v>
      </c>
      <c r="K279" t="s">
        <v>26</v>
      </c>
      <c r="L279" t="s">
        <v>183</v>
      </c>
      <c r="M279" s="6">
        <v>42976.34</v>
      </c>
    </row>
    <row r="280" spans="6:13" x14ac:dyDescent="0.25">
      <c r="F280">
        <v>10270</v>
      </c>
      <c r="G280" s="2">
        <v>42259.152662037035</v>
      </c>
      <c r="H280" s="20">
        <f>MONTH(tblSales921[[#This Row],[Date]])</f>
        <v>9</v>
      </c>
      <c r="I280" s="21">
        <f>1+COUNTIFS(tblSales921[Date],"&lt;"&amp;tblSales921[[#This Row],[Date]],tblSales921[Month],tblSales921[[#This Row],[Month]])+COUNTIFS($G$11:G280,G280,$H$11:H280,H280)-1</f>
        <v>31</v>
      </c>
      <c r="J280" t="str">
        <f>tblSales921[[#This Row],[Month]]&amp;"-"&amp;tblSales921[[#This Row],[Rank]]</f>
        <v>9-31</v>
      </c>
      <c r="K280" t="s">
        <v>11</v>
      </c>
      <c r="L280" t="s">
        <v>214</v>
      </c>
      <c r="M280" s="6">
        <v>4643.0600000000004</v>
      </c>
    </row>
    <row r="281" spans="6:13" x14ac:dyDescent="0.25">
      <c r="F281">
        <v>10271</v>
      </c>
      <c r="G281" s="2">
        <v>42151.075995370367</v>
      </c>
      <c r="H281" s="20">
        <f>MONTH(tblSales921[[#This Row],[Date]])</f>
        <v>5</v>
      </c>
      <c r="I281" s="21">
        <f>1+COUNTIFS(tblSales921[Date],"&lt;"&amp;tblSales921[[#This Row],[Date]],tblSales921[Month],tblSales921[[#This Row],[Month]])+COUNTIFS($G$11:G281,G281,$H$11:H281,H281)-1</f>
        <v>68</v>
      </c>
      <c r="J281" t="str">
        <f>tblSales921[[#This Row],[Month]]&amp;"-"&amp;tblSales921[[#This Row],[Rank]]</f>
        <v>5-68</v>
      </c>
      <c r="K281" t="s">
        <v>35</v>
      </c>
      <c r="L281" t="s">
        <v>215</v>
      </c>
      <c r="M281" s="6">
        <v>41174.410000000003</v>
      </c>
    </row>
    <row r="282" spans="6:13" x14ac:dyDescent="0.25">
      <c r="F282">
        <v>10272</v>
      </c>
      <c r="G282" s="2">
        <v>42221.901319444441</v>
      </c>
      <c r="H282" s="20">
        <f>MONTH(tblSales921[[#This Row],[Date]])</f>
        <v>8</v>
      </c>
      <c r="I282" s="21">
        <f>1+COUNTIFS(tblSales921[Date],"&lt;"&amp;tblSales921[[#This Row],[Date]],tblSales921[Month],tblSales921[[#This Row],[Month]])+COUNTIFS($G$11:G282,G282,$H$11:H282,H282)-1</f>
        <v>11</v>
      </c>
      <c r="J282" t="str">
        <f>tblSales921[[#This Row],[Month]]&amp;"-"&amp;tblSales921[[#This Row],[Rank]]</f>
        <v>8-11</v>
      </c>
      <c r="K282" t="s">
        <v>52</v>
      </c>
      <c r="L282" t="s">
        <v>151</v>
      </c>
      <c r="M282" s="6">
        <v>23346.82</v>
      </c>
    </row>
    <row r="283" spans="6:13" x14ac:dyDescent="0.25">
      <c r="F283">
        <v>10273</v>
      </c>
      <c r="G283" s="2">
        <v>42233.791608796295</v>
      </c>
      <c r="H283" s="20">
        <f>MONTH(tblSales921[[#This Row],[Date]])</f>
        <v>8</v>
      </c>
      <c r="I283" s="21">
        <f>1+COUNTIFS(tblSales921[Date],"&lt;"&amp;tblSales921[[#This Row],[Date]],tblSales921[Month],tblSales921[[#This Row],[Month]])+COUNTIFS($G$11:G283,G283,$H$11:H283,H283)-1</f>
        <v>49</v>
      </c>
      <c r="J283" t="str">
        <f>tblSales921[[#This Row],[Month]]&amp;"-"&amp;tblSales921[[#This Row],[Rank]]</f>
        <v>8-49</v>
      </c>
      <c r="K283" t="s">
        <v>29</v>
      </c>
      <c r="L283" t="s">
        <v>57</v>
      </c>
      <c r="M283" s="6">
        <v>69618.2</v>
      </c>
    </row>
    <row r="284" spans="6:13" x14ac:dyDescent="0.25">
      <c r="F284">
        <v>10274</v>
      </c>
      <c r="G284" s="2">
        <v>42214.276550925926</v>
      </c>
      <c r="H284" s="20">
        <f>MONTH(tblSales921[[#This Row],[Date]])</f>
        <v>7</v>
      </c>
      <c r="I284" s="21">
        <f>1+COUNTIFS(tblSales921[Date],"&lt;"&amp;tblSales921[[#This Row],[Date]],tblSales921[Month],tblSales921[[#This Row],[Month]])+COUNTIFS($G$11:G284,G284,$H$11:H284,H284)-1</f>
        <v>78</v>
      </c>
      <c r="J284" t="str">
        <f>tblSales921[[#This Row],[Month]]&amp;"-"&amp;tblSales921[[#This Row],[Rank]]</f>
        <v>7-78</v>
      </c>
      <c r="K284" t="s">
        <v>13</v>
      </c>
      <c r="L284" t="s">
        <v>216</v>
      </c>
      <c r="M284" s="6">
        <v>1843.53</v>
      </c>
    </row>
    <row r="285" spans="6:13" x14ac:dyDescent="0.25">
      <c r="F285">
        <v>10275</v>
      </c>
      <c r="G285" s="2">
        <v>42312.717037037037</v>
      </c>
      <c r="H285" s="20">
        <f>MONTH(tblSales921[[#This Row],[Date]])</f>
        <v>11</v>
      </c>
      <c r="I285" s="21">
        <f>1+COUNTIFS(tblSales921[Date],"&lt;"&amp;tblSales921[[#This Row],[Date]],tblSales921[Month],tblSales921[[#This Row],[Month]])+COUNTIFS($G$11:G285,G285,$H$11:H285,H285)-1</f>
        <v>15</v>
      </c>
      <c r="J285" t="str">
        <f>tblSales921[[#This Row],[Month]]&amp;"-"&amp;tblSales921[[#This Row],[Rank]]</f>
        <v>11-15</v>
      </c>
      <c r="K285" t="s">
        <v>13</v>
      </c>
      <c r="L285" t="s">
        <v>46</v>
      </c>
      <c r="M285" s="6">
        <v>19868.03</v>
      </c>
    </row>
    <row r="286" spans="6:13" x14ac:dyDescent="0.25">
      <c r="F286">
        <v>10276</v>
      </c>
      <c r="G286" s="2">
        <v>42045.121006944442</v>
      </c>
      <c r="H286" s="20">
        <f>MONTH(tblSales921[[#This Row],[Date]])</f>
        <v>2</v>
      </c>
      <c r="I286" s="21">
        <f>1+COUNTIFS(tblSales921[Date],"&lt;"&amp;tblSales921[[#This Row],[Date]],tblSales921[Month],tblSales921[[#This Row],[Month]])+COUNTIFS($G$11:G286,G286,$H$11:H286,H286)-1</f>
        <v>33</v>
      </c>
      <c r="J286" t="str">
        <f>tblSales921[[#This Row],[Month]]&amp;"-"&amp;tblSales921[[#This Row],[Rank]]</f>
        <v>2-33</v>
      </c>
      <c r="K286" t="s">
        <v>35</v>
      </c>
      <c r="L286" t="s">
        <v>217</v>
      </c>
      <c r="M286" s="6">
        <v>85603.24</v>
      </c>
    </row>
    <row r="287" spans="6:13" x14ac:dyDescent="0.25">
      <c r="F287">
        <v>10277</v>
      </c>
      <c r="G287" s="2">
        <v>42346.142048611109</v>
      </c>
      <c r="H287" s="20">
        <f>MONTH(tblSales921[[#This Row],[Date]])</f>
        <v>12</v>
      </c>
      <c r="I287" s="21">
        <f>1+COUNTIFS(tblSales921[Date],"&lt;"&amp;tblSales921[[#This Row],[Date]],tblSales921[Month],tblSales921[[#This Row],[Month]])+COUNTIFS($G$11:G287,G287,$H$11:H287,H287)-1</f>
        <v>20</v>
      </c>
      <c r="J287" t="str">
        <f>tblSales921[[#This Row],[Month]]&amp;"-"&amp;tblSales921[[#This Row],[Rank]]</f>
        <v>12-20</v>
      </c>
      <c r="K287" t="s">
        <v>38</v>
      </c>
      <c r="L287" t="s">
        <v>132</v>
      </c>
      <c r="M287" s="6">
        <v>66916.56</v>
      </c>
    </row>
    <row r="288" spans="6:13" x14ac:dyDescent="0.25">
      <c r="F288">
        <v>10278</v>
      </c>
      <c r="G288" s="2">
        <v>42091.243356481478</v>
      </c>
      <c r="H288" s="20">
        <f>MONTH(tblSales921[[#This Row],[Date]])</f>
        <v>3</v>
      </c>
      <c r="I288" s="21">
        <f>1+COUNTIFS(tblSales921[Date],"&lt;"&amp;tblSales921[[#This Row],[Date]],tblSales921[Month],tblSales921[[#This Row],[Month]])+COUNTIFS($G$11:G288,G288,$H$11:H288,H288)-1</f>
        <v>72</v>
      </c>
      <c r="J288" t="str">
        <f>tblSales921[[#This Row],[Month]]&amp;"-"&amp;tblSales921[[#This Row],[Rank]]</f>
        <v>3-72</v>
      </c>
      <c r="K288" t="s">
        <v>38</v>
      </c>
      <c r="L288" t="s">
        <v>91</v>
      </c>
      <c r="M288" s="6">
        <v>7514.67</v>
      </c>
    </row>
    <row r="289" spans="6:13" x14ac:dyDescent="0.25">
      <c r="F289">
        <v>10279</v>
      </c>
      <c r="G289" s="2">
        <v>42239.767962962964</v>
      </c>
      <c r="H289" s="20">
        <f>MONTH(tblSales921[[#This Row],[Date]])</f>
        <v>8</v>
      </c>
      <c r="I289" s="21">
        <f>1+COUNTIFS(tblSales921[Date],"&lt;"&amp;tblSales921[[#This Row],[Date]],tblSales921[Month],tblSales921[[#This Row],[Month]])+COUNTIFS($G$11:G289,G289,$H$11:H289,H289)-1</f>
        <v>69</v>
      </c>
      <c r="J289" t="str">
        <f>tblSales921[[#This Row],[Month]]&amp;"-"&amp;tblSales921[[#This Row],[Rank]]</f>
        <v>8-69</v>
      </c>
      <c r="K289" t="s">
        <v>17</v>
      </c>
      <c r="L289" t="s">
        <v>57</v>
      </c>
      <c r="M289" s="6">
        <v>3023.13</v>
      </c>
    </row>
    <row r="290" spans="6:13" x14ac:dyDescent="0.25">
      <c r="F290">
        <v>10280</v>
      </c>
      <c r="G290" s="2">
        <v>42229.380185185182</v>
      </c>
      <c r="H290" s="20">
        <f>MONTH(tblSales921[[#This Row],[Date]])</f>
        <v>8</v>
      </c>
      <c r="I290" s="21">
        <f>1+COUNTIFS(tblSales921[Date],"&lt;"&amp;tblSales921[[#This Row],[Date]],tblSales921[Month],tblSales921[[#This Row],[Month]])+COUNTIFS($G$11:G290,G290,$H$11:H290,H290)-1</f>
        <v>40</v>
      </c>
      <c r="J290" t="str">
        <f>tblSales921[[#This Row],[Month]]&amp;"-"&amp;tblSales921[[#This Row],[Rank]]</f>
        <v>8-40</v>
      </c>
      <c r="K290" t="s">
        <v>29</v>
      </c>
      <c r="L290" t="s">
        <v>218</v>
      </c>
      <c r="M290" s="6">
        <v>85252.21</v>
      </c>
    </row>
    <row r="291" spans="6:13" x14ac:dyDescent="0.25">
      <c r="F291">
        <v>10281</v>
      </c>
      <c r="G291" s="2">
        <v>42157.600393518522</v>
      </c>
      <c r="H291" s="20">
        <f>MONTH(tblSales921[[#This Row],[Date]])</f>
        <v>6</v>
      </c>
      <c r="I291" s="21">
        <f>1+COUNTIFS(tblSales921[Date],"&lt;"&amp;tblSales921[[#This Row],[Date]],tblSales921[Month],tblSales921[[#This Row],[Month]])+COUNTIFS($G$11:G291,G291,$H$11:H291,H291)-1</f>
        <v>3</v>
      </c>
      <c r="J291" t="str">
        <f>tblSales921[[#This Row],[Month]]&amp;"-"&amp;tblSales921[[#This Row],[Rank]]</f>
        <v>6-3</v>
      </c>
      <c r="K291" t="s">
        <v>38</v>
      </c>
      <c r="L291" t="s">
        <v>219</v>
      </c>
      <c r="M291" s="6">
        <v>28480.73</v>
      </c>
    </row>
    <row r="292" spans="6:13" x14ac:dyDescent="0.25">
      <c r="F292">
        <v>10282</v>
      </c>
      <c r="G292" s="2">
        <v>42025.141250000001</v>
      </c>
      <c r="H292" s="20">
        <f>MONTH(tblSales921[[#This Row],[Date]])</f>
        <v>1</v>
      </c>
      <c r="I292" s="21">
        <f>1+COUNTIFS(tblSales921[Date],"&lt;"&amp;tblSales921[[#This Row],[Date]],tblSales921[Month],tblSales921[[#This Row],[Month]])+COUNTIFS($G$11:G292,G292,$H$11:H292,H292)-1</f>
        <v>47</v>
      </c>
      <c r="J292" t="str">
        <f>tblSales921[[#This Row],[Month]]&amp;"-"&amp;tblSales921[[#This Row],[Rank]]</f>
        <v>1-47</v>
      </c>
      <c r="K292" t="s">
        <v>17</v>
      </c>
      <c r="L292" t="s">
        <v>186</v>
      </c>
      <c r="M292" s="6">
        <v>90475.86</v>
      </c>
    </row>
    <row r="293" spans="6:13" x14ac:dyDescent="0.25">
      <c r="F293">
        <v>10283</v>
      </c>
      <c r="G293" s="2">
        <v>42209.98537037037</v>
      </c>
      <c r="H293" s="20">
        <f>MONTH(tblSales921[[#This Row],[Date]])</f>
        <v>7</v>
      </c>
      <c r="I293" s="21">
        <f>1+COUNTIFS(tblSales921[Date],"&lt;"&amp;tblSales921[[#This Row],[Date]],tblSales921[Month],tblSales921[[#This Row],[Month]])+COUNTIFS($G$11:G293,G293,$H$11:H293,H293)-1</f>
        <v>66</v>
      </c>
      <c r="J293" t="str">
        <f>tblSales921[[#This Row],[Month]]&amp;"-"&amp;tblSales921[[#This Row],[Rank]]</f>
        <v>7-66</v>
      </c>
      <c r="K293" t="s">
        <v>7</v>
      </c>
      <c r="L293" t="s">
        <v>220</v>
      </c>
      <c r="M293" s="6">
        <v>3492.97</v>
      </c>
    </row>
    <row r="294" spans="6:13" x14ac:dyDescent="0.25">
      <c r="F294">
        <v>10284</v>
      </c>
      <c r="G294" s="2">
        <v>42108.579756944448</v>
      </c>
      <c r="H294" s="20">
        <f>MONTH(tblSales921[[#This Row],[Date]])</f>
        <v>4</v>
      </c>
      <c r="I294" s="21">
        <f>1+COUNTIFS(tblSales921[Date],"&lt;"&amp;tblSales921[[#This Row],[Date]],tblSales921[Month],tblSales921[[#This Row],[Month]])+COUNTIFS($G$11:G294,G294,$H$11:H294,H294)-1</f>
        <v>43</v>
      </c>
      <c r="J294" t="str">
        <f>tblSales921[[#This Row],[Month]]&amp;"-"&amp;tblSales921[[#This Row],[Rank]]</f>
        <v>4-43</v>
      </c>
      <c r="K294" t="s">
        <v>7</v>
      </c>
      <c r="L294" t="s">
        <v>31</v>
      </c>
      <c r="M294" s="6">
        <v>45466.01</v>
      </c>
    </row>
    <row r="295" spans="6:13" x14ac:dyDescent="0.25">
      <c r="F295">
        <v>10285</v>
      </c>
      <c r="G295" s="2">
        <v>42267.816504629627</v>
      </c>
      <c r="H295" s="20">
        <f>MONTH(tblSales921[[#This Row],[Date]])</f>
        <v>9</v>
      </c>
      <c r="I295" s="21">
        <f>1+COUNTIFS(tblSales921[Date],"&lt;"&amp;tblSales921[[#This Row],[Date]],tblSales921[Month],tblSales921[[#This Row],[Month]])+COUNTIFS($G$11:G295,G295,$H$11:H295,H295)-1</f>
        <v>58</v>
      </c>
      <c r="J295" t="str">
        <f>tblSales921[[#This Row],[Month]]&amp;"-"&amp;tblSales921[[#This Row],[Rank]]</f>
        <v>9-58</v>
      </c>
      <c r="K295" t="s">
        <v>29</v>
      </c>
      <c r="L295" t="s">
        <v>145</v>
      </c>
      <c r="M295" s="6">
        <v>61229.97</v>
      </c>
    </row>
    <row r="296" spans="6:13" x14ac:dyDescent="0.25">
      <c r="F296">
        <v>10286</v>
      </c>
      <c r="G296" s="2">
        <v>42094.447731481479</v>
      </c>
      <c r="H296" s="20">
        <f>MONTH(tblSales921[[#This Row],[Date]])</f>
        <v>3</v>
      </c>
      <c r="I296" s="21">
        <f>1+COUNTIFS(tblSales921[Date],"&lt;"&amp;tblSales921[[#This Row],[Date]],tblSales921[Month],tblSales921[[#This Row],[Month]])+COUNTIFS($G$11:G296,G296,$H$11:H296,H296)-1</f>
        <v>76</v>
      </c>
      <c r="J296" t="str">
        <f>tblSales921[[#This Row],[Month]]&amp;"-"&amp;tblSales921[[#This Row],[Rank]]</f>
        <v>3-76</v>
      </c>
      <c r="K296" t="s">
        <v>45</v>
      </c>
      <c r="L296" t="s">
        <v>106</v>
      </c>
      <c r="M296" s="6">
        <v>94980.42</v>
      </c>
    </row>
    <row r="297" spans="6:13" x14ac:dyDescent="0.25">
      <c r="F297">
        <v>10287</v>
      </c>
      <c r="G297" s="2">
        <v>42234.742002314815</v>
      </c>
      <c r="H297" s="20">
        <f>MONTH(tblSales921[[#This Row],[Date]])</f>
        <v>8</v>
      </c>
      <c r="I297" s="21">
        <f>1+COUNTIFS(tblSales921[Date],"&lt;"&amp;tblSales921[[#This Row],[Date]],tblSales921[Month],tblSales921[[#This Row],[Month]])+COUNTIFS($G$11:G297,G297,$H$11:H297,H297)-1</f>
        <v>52</v>
      </c>
      <c r="J297" t="str">
        <f>tblSales921[[#This Row],[Month]]&amp;"-"&amp;tblSales921[[#This Row],[Rank]]</f>
        <v>8-52</v>
      </c>
      <c r="K297" t="s">
        <v>40</v>
      </c>
      <c r="L297" t="s">
        <v>127</v>
      </c>
      <c r="M297" s="6">
        <v>14934.27</v>
      </c>
    </row>
    <row r="298" spans="6:13" x14ac:dyDescent="0.25">
      <c r="F298">
        <v>10288</v>
      </c>
      <c r="G298" s="2">
        <v>42236.37709490741</v>
      </c>
      <c r="H298" s="20">
        <f>MONTH(tblSales921[[#This Row],[Date]])</f>
        <v>8</v>
      </c>
      <c r="I298" s="21">
        <f>1+COUNTIFS(tblSales921[Date],"&lt;"&amp;tblSales921[[#This Row],[Date]],tblSales921[Month],tblSales921[[#This Row],[Month]])+COUNTIFS($G$11:G298,G298,$H$11:H298,H298)-1</f>
        <v>57</v>
      </c>
      <c r="J298" t="str">
        <f>tblSales921[[#This Row],[Month]]&amp;"-"&amp;tblSales921[[#This Row],[Rank]]</f>
        <v>8-57</v>
      </c>
      <c r="K298" t="s">
        <v>45</v>
      </c>
      <c r="L298" t="s">
        <v>32</v>
      </c>
      <c r="M298" s="6">
        <v>44538.58</v>
      </c>
    </row>
    <row r="299" spans="6:13" x14ac:dyDescent="0.25">
      <c r="F299">
        <v>10289</v>
      </c>
      <c r="G299" s="2">
        <v>42037.476307870369</v>
      </c>
      <c r="H299" s="20">
        <f>MONTH(tblSales921[[#This Row],[Date]])</f>
        <v>2</v>
      </c>
      <c r="I299" s="21">
        <f>1+COUNTIFS(tblSales921[Date],"&lt;"&amp;tblSales921[[#This Row],[Date]],tblSales921[Month],tblSales921[[#This Row],[Month]])+COUNTIFS($G$11:G299,G299,$H$11:H299,H299)-1</f>
        <v>4</v>
      </c>
      <c r="J299" t="str">
        <f>tblSales921[[#This Row],[Month]]&amp;"-"&amp;tblSales921[[#This Row],[Rank]]</f>
        <v>2-4</v>
      </c>
      <c r="K299" t="s">
        <v>9</v>
      </c>
      <c r="L299" t="s">
        <v>221</v>
      </c>
      <c r="M299" s="6">
        <v>85438.81</v>
      </c>
    </row>
    <row r="300" spans="6:13" x14ac:dyDescent="0.25">
      <c r="F300">
        <v>10290</v>
      </c>
      <c r="G300" s="2">
        <v>42006.394548611112</v>
      </c>
      <c r="H300" s="20">
        <f>MONTH(tblSales921[[#This Row],[Date]])</f>
        <v>1</v>
      </c>
      <c r="I300" s="21">
        <f>1+COUNTIFS(tblSales921[Date],"&lt;"&amp;tblSales921[[#This Row],[Date]],tblSales921[Month],tblSales921[[#This Row],[Month]])+COUNTIFS($G$11:G300,G300,$H$11:H300,H300)-1</f>
        <v>6</v>
      </c>
      <c r="J300" t="str">
        <f>tblSales921[[#This Row],[Month]]&amp;"-"&amp;tblSales921[[#This Row],[Rank]]</f>
        <v>1-6</v>
      </c>
      <c r="K300" t="s">
        <v>20</v>
      </c>
      <c r="L300" t="s">
        <v>81</v>
      </c>
      <c r="M300" s="6">
        <v>84860.76</v>
      </c>
    </row>
    <row r="301" spans="6:13" x14ac:dyDescent="0.25">
      <c r="F301">
        <v>10291</v>
      </c>
      <c r="G301" s="2">
        <v>42178.881493055553</v>
      </c>
      <c r="H301" s="20">
        <f>MONTH(tblSales921[[#This Row],[Date]])</f>
        <v>6</v>
      </c>
      <c r="I301" s="21">
        <f>1+COUNTIFS(tblSales921[Date],"&lt;"&amp;tblSales921[[#This Row],[Date]],tblSales921[Month],tblSales921[[#This Row],[Month]])+COUNTIFS($G$11:G301,G301,$H$11:H301,H301)-1</f>
        <v>65</v>
      </c>
      <c r="J301" t="str">
        <f>tblSales921[[#This Row],[Month]]&amp;"-"&amp;tblSales921[[#This Row],[Rank]]</f>
        <v>6-65</v>
      </c>
      <c r="K301" t="s">
        <v>26</v>
      </c>
      <c r="L301" t="s">
        <v>41</v>
      </c>
      <c r="M301" s="6">
        <v>10861.98</v>
      </c>
    </row>
    <row r="302" spans="6:13" x14ac:dyDescent="0.25">
      <c r="F302">
        <v>10292</v>
      </c>
      <c r="G302" s="2">
        <v>42043.670914351853</v>
      </c>
      <c r="H302" s="20">
        <f>MONTH(tblSales921[[#This Row],[Date]])</f>
        <v>2</v>
      </c>
      <c r="I302" s="21">
        <f>1+COUNTIFS(tblSales921[Date],"&lt;"&amp;tblSales921[[#This Row],[Date]],tblSales921[Month],tblSales921[[#This Row],[Month]])+COUNTIFS($G$11:G302,G302,$H$11:H302,H302)-1</f>
        <v>25</v>
      </c>
      <c r="J302" t="str">
        <f>tblSales921[[#This Row],[Month]]&amp;"-"&amp;tblSales921[[#This Row],[Rank]]</f>
        <v>2-25</v>
      </c>
      <c r="K302" t="s">
        <v>66</v>
      </c>
      <c r="L302" t="s">
        <v>42</v>
      </c>
      <c r="M302" s="6">
        <v>51895.29</v>
      </c>
    </row>
    <row r="303" spans="6:13" x14ac:dyDescent="0.25">
      <c r="F303">
        <v>10293</v>
      </c>
      <c r="G303" s="2">
        <v>42215.362013888887</v>
      </c>
      <c r="H303" s="20">
        <f>MONTH(tblSales921[[#This Row],[Date]])</f>
        <v>7</v>
      </c>
      <c r="I303" s="21">
        <f>1+COUNTIFS(tblSales921[Date],"&lt;"&amp;tblSales921[[#This Row],[Date]],tblSales921[Month],tblSales921[[#This Row],[Month]])+COUNTIFS($G$11:G303,G303,$H$11:H303,H303)-1</f>
        <v>81</v>
      </c>
      <c r="J303" t="str">
        <f>tblSales921[[#This Row],[Month]]&amp;"-"&amp;tblSales921[[#This Row],[Rank]]</f>
        <v>7-81</v>
      </c>
      <c r="K303" t="s">
        <v>9</v>
      </c>
      <c r="L303" t="s">
        <v>155</v>
      </c>
      <c r="M303" s="6">
        <v>38329.29</v>
      </c>
    </row>
    <row r="304" spans="6:13" x14ac:dyDescent="0.25">
      <c r="F304">
        <v>10294</v>
      </c>
      <c r="G304" s="2">
        <v>42089.886979166666</v>
      </c>
      <c r="H304" s="20">
        <f>MONTH(tblSales921[[#This Row],[Date]])</f>
        <v>3</v>
      </c>
      <c r="I304" s="21">
        <f>1+COUNTIFS(tblSales921[Date],"&lt;"&amp;tblSales921[[#This Row],[Date]],tblSales921[Month],tblSales921[[#This Row],[Month]])+COUNTIFS($G$11:G304,G304,$H$11:H304,H304)-1</f>
        <v>68</v>
      </c>
      <c r="J304" t="str">
        <f>tblSales921[[#This Row],[Month]]&amp;"-"&amp;tblSales921[[#This Row],[Rank]]</f>
        <v>3-68</v>
      </c>
      <c r="K304" t="s">
        <v>20</v>
      </c>
      <c r="L304" t="s">
        <v>222</v>
      </c>
      <c r="M304" s="6">
        <v>67639.55</v>
      </c>
    </row>
    <row r="305" spans="6:13" x14ac:dyDescent="0.25">
      <c r="F305">
        <v>10295</v>
      </c>
      <c r="G305" s="2">
        <v>42036.932962962965</v>
      </c>
      <c r="H305" s="20">
        <f>MONTH(tblSales921[[#This Row],[Date]])</f>
        <v>2</v>
      </c>
      <c r="I305" s="21">
        <f>1+COUNTIFS(tblSales921[Date],"&lt;"&amp;tblSales921[[#This Row],[Date]],tblSales921[Month],tblSales921[[#This Row],[Month]])+COUNTIFS($G$11:G305,G305,$H$11:H305,H305)-1</f>
        <v>2</v>
      </c>
      <c r="J305" t="str">
        <f>tblSales921[[#This Row],[Month]]&amp;"-"&amp;tblSales921[[#This Row],[Rank]]</f>
        <v>2-2</v>
      </c>
      <c r="K305" t="s">
        <v>13</v>
      </c>
      <c r="L305" t="s">
        <v>95</v>
      </c>
      <c r="M305" s="6">
        <v>69793.45</v>
      </c>
    </row>
    <row r="306" spans="6:13" x14ac:dyDescent="0.25">
      <c r="F306">
        <v>10296</v>
      </c>
      <c r="G306" s="2">
        <v>42057.406597222223</v>
      </c>
      <c r="H306" s="20">
        <f>MONTH(tblSales921[[#This Row],[Date]])</f>
        <v>2</v>
      </c>
      <c r="I306" s="21">
        <f>1+COUNTIFS(tblSales921[Date],"&lt;"&amp;tblSales921[[#This Row],[Date]],tblSales921[Month],tblSales921[[#This Row],[Month]])+COUNTIFS($G$11:G306,G306,$H$11:H306,H306)-1</f>
        <v>71</v>
      </c>
      <c r="J306" t="str">
        <f>tblSales921[[#This Row],[Month]]&amp;"-"&amp;tblSales921[[#This Row],[Rank]]</f>
        <v>2-71</v>
      </c>
      <c r="K306" t="s">
        <v>20</v>
      </c>
      <c r="L306" t="s">
        <v>185</v>
      </c>
      <c r="M306" s="6">
        <v>76472.55</v>
      </c>
    </row>
    <row r="307" spans="6:13" x14ac:dyDescent="0.25">
      <c r="F307">
        <v>10297</v>
      </c>
      <c r="G307" s="2">
        <v>42229.116539351853</v>
      </c>
      <c r="H307" s="20">
        <f>MONTH(tblSales921[[#This Row],[Date]])</f>
        <v>8</v>
      </c>
      <c r="I307" s="21">
        <f>1+COUNTIFS(tblSales921[Date],"&lt;"&amp;tblSales921[[#This Row],[Date]],tblSales921[Month],tblSales921[[#This Row],[Month]])+COUNTIFS($G$11:G307,G307,$H$11:H307,H307)-1</f>
        <v>37</v>
      </c>
      <c r="J307" t="str">
        <f>tblSales921[[#This Row],[Month]]&amp;"-"&amp;tblSales921[[#This Row],[Rank]]</f>
        <v>8-37</v>
      </c>
      <c r="K307" t="s">
        <v>35</v>
      </c>
      <c r="L307" t="s">
        <v>203</v>
      </c>
      <c r="M307" s="6">
        <v>62249.86</v>
      </c>
    </row>
    <row r="308" spans="6:13" x14ac:dyDescent="0.25">
      <c r="F308">
        <v>10298</v>
      </c>
      <c r="G308" s="2">
        <v>42034.841307870367</v>
      </c>
      <c r="H308" s="20">
        <f>MONTH(tblSales921[[#This Row],[Date]])</f>
        <v>1</v>
      </c>
      <c r="I308" s="21">
        <f>1+COUNTIFS(tblSales921[Date],"&lt;"&amp;tblSales921[[#This Row],[Date]],tblSales921[Month],tblSales921[[#This Row],[Month]])+COUNTIFS($G$11:G308,G308,$H$11:H308,H308)-1</f>
        <v>78</v>
      </c>
      <c r="J308" t="str">
        <f>tblSales921[[#This Row],[Month]]&amp;"-"&amp;tblSales921[[#This Row],[Rank]]</f>
        <v>1-78</v>
      </c>
      <c r="K308" t="s">
        <v>23</v>
      </c>
      <c r="L308" t="s">
        <v>223</v>
      </c>
      <c r="M308" s="6">
        <v>14353.59</v>
      </c>
    </row>
    <row r="309" spans="6:13" x14ac:dyDescent="0.25">
      <c r="F309">
        <v>10299</v>
      </c>
      <c r="G309" s="2">
        <v>42143.946469907409</v>
      </c>
      <c r="H309" s="20">
        <f>MONTH(tblSales921[[#This Row],[Date]])</f>
        <v>5</v>
      </c>
      <c r="I309" s="21">
        <f>1+COUNTIFS(tblSales921[Date],"&lt;"&amp;tblSales921[[#This Row],[Date]],tblSales921[Month],tblSales921[[#This Row],[Month]])+COUNTIFS($G$11:G309,G309,$H$11:H309,H309)-1</f>
        <v>56</v>
      </c>
      <c r="J309" t="str">
        <f>tblSales921[[#This Row],[Month]]&amp;"-"&amp;tblSales921[[#This Row],[Rank]]</f>
        <v>5-56</v>
      </c>
      <c r="K309" t="s">
        <v>23</v>
      </c>
      <c r="L309" t="s">
        <v>224</v>
      </c>
      <c r="M309" s="6">
        <v>43694.99</v>
      </c>
    </row>
    <row r="310" spans="6:13" x14ac:dyDescent="0.25">
      <c r="F310">
        <v>10300</v>
      </c>
      <c r="G310" s="2">
        <v>42337.681516203702</v>
      </c>
      <c r="H310" s="20">
        <f>MONTH(tblSales921[[#This Row],[Date]])</f>
        <v>11</v>
      </c>
      <c r="I310" s="21">
        <f>1+COUNTIFS(tblSales921[Date],"&lt;"&amp;tblSales921[[#This Row],[Date]],tblSales921[Month],tblSales921[[#This Row],[Month]])+COUNTIFS($G$11:G310,G310,$H$11:H310,H310)-1</f>
        <v>83</v>
      </c>
      <c r="J310" t="str">
        <f>tblSales921[[#This Row],[Month]]&amp;"-"&amp;tblSales921[[#This Row],[Rank]]</f>
        <v>11-83</v>
      </c>
      <c r="K310" t="s">
        <v>29</v>
      </c>
      <c r="L310" t="s">
        <v>225</v>
      </c>
      <c r="M310" s="6">
        <v>98216.79</v>
      </c>
    </row>
    <row r="311" spans="6:13" x14ac:dyDescent="0.25">
      <c r="F311">
        <v>10301</v>
      </c>
      <c r="G311" s="2">
        <v>42245.04787037037</v>
      </c>
      <c r="H311" s="20">
        <f>MONTH(tblSales921[[#This Row],[Date]])</f>
        <v>8</v>
      </c>
      <c r="I311" s="21">
        <f>1+COUNTIFS(tblSales921[Date],"&lt;"&amp;tblSales921[[#This Row],[Date]],tblSales921[Month],tblSales921[[#This Row],[Month]])+COUNTIFS($G$11:G311,G311,$H$11:H311,H311)-1</f>
        <v>82</v>
      </c>
      <c r="J311" t="str">
        <f>tblSales921[[#This Row],[Month]]&amp;"-"&amp;tblSales921[[#This Row],[Rank]]</f>
        <v>8-82</v>
      </c>
      <c r="K311" t="s">
        <v>26</v>
      </c>
      <c r="L311" t="s">
        <v>226</v>
      </c>
      <c r="M311" s="6">
        <v>83821.09</v>
      </c>
    </row>
    <row r="312" spans="6:13" x14ac:dyDescent="0.25">
      <c r="F312">
        <v>10302</v>
      </c>
      <c r="G312" s="2">
        <v>42303.804479166669</v>
      </c>
      <c r="H312" s="20">
        <f>MONTH(tblSales921[[#This Row],[Date]])</f>
        <v>10</v>
      </c>
      <c r="I312" s="21">
        <f>1+COUNTIFS(tblSales921[Date],"&lt;"&amp;tblSales921[[#This Row],[Date]],tblSales921[Month],tblSales921[[#This Row],[Month]])+COUNTIFS($G$11:G312,G312,$H$11:H312,H312)-1</f>
        <v>60</v>
      </c>
      <c r="J312" t="str">
        <f>tblSales921[[#This Row],[Month]]&amp;"-"&amp;tblSales921[[#This Row],[Rank]]</f>
        <v>10-60</v>
      </c>
      <c r="K312" t="s">
        <v>5</v>
      </c>
      <c r="L312" t="s">
        <v>138</v>
      </c>
      <c r="M312" s="6">
        <v>84708.800000000003</v>
      </c>
    </row>
    <row r="313" spans="6:13" x14ac:dyDescent="0.25">
      <c r="F313">
        <v>10303</v>
      </c>
      <c r="G313" s="2">
        <v>42186.452523148146</v>
      </c>
      <c r="H313" s="20">
        <f>MONTH(tblSales921[[#This Row],[Date]])</f>
        <v>7</v>
      </c>
      <c r="I313" s="21">
        <f>1+COUNTIFS(tblSales921[Date],"&lt;"&amp;tblSales921[[#This Row],[Date]],tblSales921[Month],tblSales921[[#This Row],[Month]])+COUNTIFS($G$11:G313,G313,$H$11:H313,H313)-1</f>
        <v>3</v>
      </c>
      <c r="J313" t="str">
        <f>tblSales921[[#This Row],[Month]]&amp;"-"&amp;tblSales921[[#This Row],[Rank]]</f>
        <v>7-3</v>
      </c>
      <c r="K313" t="s">
        <v>23</v>
      </c>
      <c r="L313" t="s">
        <v>88</v>
      </c>
      <c r="M313" s="6">
        <v>54487.53</v>
      </c>
    </row>
    <row r="314" spans="6:13" x14ac:dyDescent="0.25">
      <c r="F314">
        <v>10304</v>
      </c>
      <c r="G314" s="2">
        <v>42098.792291666665</v>
      </c>
      <c r="H314" s="20">
        <f>MONTH(tblSales921[[#This Row],[Date]])</f>
        <v>4</v>
      </c>
      <c r="I314" s="21">
        <f>1+COUNTIFS(tblSales921[Date],"&lt;"&amp;tblSales921[[#This Row],[Date]],tblSales921[Month],tblSales921[[#This Row],[Month]])+COUNTIFS($G$11:G314,G314,$H$11:H314,H314)-1</f>
        <v>12</v>
      </c>
      <c r="J314" t="str">
        <f>tblSales921[[#This Row],[Month]]&amp;"-"&amp;tblSales921[[#This Row],[Rank]]</f>
        <v>4-12</v>
      </c>
      <c r="K314" t="s">
        <v>45</v>
      </c>
      <c r="L314" t="s">
        <v>227</v>
      </c>
      <c r="M314" s="6">
        <v>23231.25</v>
      </c>
    </row>
    <row r="315" spans="6:13" x14ac:dyDescent="0.25">
      <c r="F315">
        <v>10305</v>
      </c>
      <c r="G315" s="2">
        <v>42351.888599537036</v>
      </c>
      <c r="H315" s="20">
        <f>MONTH(tblSales921[[#This Row],[Date]])</f>
        <v>12</v>
      </c>
      <c r="I315" s="21">
        <f>1+COUNTIFS(tblSales921[Date],"&lt;"&amp;tblSales921[[#This Row],[Date]],tblSales921[Month],tblSales921[[#This Row],[Month]])+COUNTIFS($G$11:G315,G315,$H$11:H315,H315)-1</f>
        <v>38</v>
      </c>
      <c r="J315" t="str">
        <f>tblSales921[[#This Row],[Month]]&amp;"-"&amp;tblSales921[[#This Row],[Rank]]</f>
        <v>12-38</v>
      </c>
      <c r="K315" t="s">
        <v>9</v>
      </c>
      <c r="L315" t="s">
        <v>228</v>
      </c>
      <c r="M315" s="6">
        <v>52176.62</v>
      </c>
    </row>
    <row r="316" spans="6:13" x14ac:dyDescent="0.25">
      <c r="F316">
        <v>10306</v>
      </c>
      <c r="G316" s="2">
        <v>42067.334826388891</v>
      </c>
      <c r="H316" s="20">
        <f>MONTH(tblSales921[[#This Row],[Date]])</f>
        <v>3</v>
      </c>
      <c r="I316" s="21">
        <f>1+COUNTIFS(tblSales921[Date],"&lt;"&amp;tblSales921[[#This Row],[Date]],tblSales921[Month],tblSales921[[#This Row],[Month]])+COUNTIFS($G$11:G316,G316,$H$11:H316,H316)-1</f>
        <v>4</v>
      </c>
      <c r="J316" t="str">
        <f>tblSales921[[#This Row],[Month]]&amp;"-"&amp;tblSales921[[#This Row],[Rank]]</f>
        <v>3-4</v>
      </c>
      <c r="K316" t="s">
        <v>45</v>
      </c>
      <c r="L316" t="s">
        <v>229</v>
      </c>
      <c r="M316" s="6">
        <v>95628.26</v>
      </c>
    </row>
    <row r="317" spans="6:13" x14ac:dyDescent="0.25">
      <c r="F317">
        <v>10307</v>
      </c>
      <c r="G317" s="2">
        <v>42223.568298611113</v>
      </c>
      <c r="H317" s="20">
        <f>MONTH(tblSales921[[#This Row],[Date]])</f>
        <v>8</v>
      </c>
      <c r="I317" s="21">
        <f>1+COUNTIFS(tblSales921[Date],"&lt;"&amp;tblSales921[[#This Row],[Date]],tblSales921[Month],tblSales921[[#This Row],[Month]])+COUNTIFS($G$11:G317,G317,$H$11:H317,H317)-1</f>
        <v>18</v>
      </c>
      <c r="J317" t="str">
        <f>tblSales921[[#This Row],[Month]]&amp;"-"&amp;tblSales921[[#This Row],[Rank]]</f>
        <v>8-18</v>
      </c>
      <c r="K317" t="s">
        <v>40</v>
      </c>
      <c r="L317" t="s">
        <v>230</v>
      </c>
      <c r="M317" s="6">
        <v>49626.61</v>
      </c>
    </row>
    <row r="318" spans="6:13" x14ac:dyDescent="0.25">
      <c r="F318">
        <v>10308</v>
      </c>
      <c r="G318" s="2">
        <v>42187.463368055556</v>
      </c>
      <c r="H318" s="20">
        <f>MONTH(tblSales921[[#This Row],[Date]])</f>
        <v>7</v>
      </c>
      <c r="I318" s="21">
        <f>1+COUNTIFS(tblSales921[Date],"&lt;"&amp;tblSales921[[#This Row],[Date]],tblSales921[Month],tblSales921[[#This Row],[Month]])+COUNTIFS($G$11:G318,G318,$H$11:H318,H318)-1</f>
        <v>9</v>
      </c>
      <c r="J318" t="str">
        <f>tblSales921[[#This Row],[Month]]&amp;"-"&amp;tblSales921[[#This Row],[Rank]]</f>
        <v>7-9</v>
      </c>
      <c r="K318" t="s">
        <v>7</v>
      </c>
      <c r="L318" t="s">
        <v>78</v>
      </c>
      <c r="M318" s="6">
        <v>29881.42</v>
      </c>
    </row>
    <row r="319" spans="6:13" x14ac:dyDescent="0.25">
      <c r="F319">
        <v>10309</v>
      </c>
      <c r="G319" s="2">
        <v>42144.449675925927</v>
      </c>
      <c r="H319" s="20">
        <f>MONTH(tblSales921[[#This Row],[Date]])</f>
        <v>5</v>
      </c>
      <c r="I319" s="21">
        <f>1+COUNTIFS(tblSales921[Date],"&lt;"&amp;tblSales921[[#This Row],[Date]],tblSales921[Month],tblSales921[[#This Row],[Month]])+COUNTIFS($G$11:G319,G319,$H$11:H319,H319)-1</f>
        <v>57</v>
      </c>
      <c r="J319" t="str">
        <f>tblSales921[[#This Row],[Month]]&amp;"-"&amp;tblSales921[[#This Row],[Rank]]</f>
        <v>5-57</v>
      </c>
      <c r="K319" t="s">
        <v>52</v>
      </c>
      <c r="L319" t="s">
        <v>231</v>
      </c>
      <c r="M319" s="6">
        <v>59824.17</v>
      </c>
    </row>
    <row r="320" spans="6:13" x14ac:dyDescent="0.25">
      <c r="F320">
        <v>10310</v>
      </c>
      <c r="G320" s="2">
        <v>42051.077800925923</v>
      </c>
      <c r="H320" s="20">
        <f>MONTH(tblSales921[[#This Row],[Date]])</f>
        <v>2</v>
      </c>
      <c r="I320" s="21">
        <f>1+COUNTIFS(tblSales921[Date],"&lt;"&amp;tblSales921[[#This Row],[Date]],tblSales921[Month],tblSales921[[#This Row],[Month]])+COUNTIFS($G$11:G320,G320,$H$11:H320,H320)-1</f>
        <v>52</v>
      </c>
      <c r="J320" t="str">
        <f>tblSales921[[#This Row],[Month]]&amp;"-"&amp;tblSales921[[#This Row],[Rank]]</f>
        <v>2-52</v>
      </c>
      <c r="K320" t="s">
        <v>9</v>
      </c>
      <c r="L320" t="s">
        <v>25</v>
      </c>
      <c r="M320" s="6">
        <v>93427.18</v>
      </c>
    </row>
    <row r="321" spans="6:13" x14ac:dyDescent="0.25">
      <c r="F321">
        <v>10311</v>
      </c>
      <c r="G321" s="2">
        <v>42267.273449074077</v>
      </c>
      <c r="H321" s="20">
        <f>MONTH(tblSales921[[#This Row],[Date]])</f>
        <v>9</v>
      </c>
      <c r="I321" s="21">
        <f>1+COUNTIFS(tblSales921[Date],"&lt;"&amp;tblSales921[[#This Row],[Date]],tblSales921[Month],tblSales921[[#This Row],[Month]])+COUNTIFS($G$11:G321,G321,$H$11:H321,H321)-1</f>
        <v>55</v>
      </c>
      <c r="J321" t="str">
        <f>tblSales921[[#This Row],[Month]]&amp;"-"&amp;tblSales921[[#This Row],[Rank]]</f>
        <v>9-55</v>
      </c>
      <c r="K321" t="s">
        <v>45</v>
      </c>
      <c r="L321" t="s">
        <v>232</v>
      </c>
      <c r="M321" s="6">
        <v>23345.54</v>
      </c>
    </row>
    <row r="322" spans="6:13" x14ac:dyDescent="0.25">
      <c r="F322">
        <v>10312</v>
      </c>
      <c r="G322" s="2">
        <v>42319.850381944445</v>
      </c>
      <c r="H322" s="20">
        <f>MONTH(tblSales921[[#This Row],[Date]])</f>
        <v>11</v>
      </c>
      <c r="I322" s="21">
        <f>1+COUNTIFS(tblSales921[Date],"&lt;"&amp;tblSales921[[#This Row],[Date]],tblSales921[Month],tblSales921[[#This Row],[Month]])+COUNTIFS($G$11:G322,G322,$H$11:H322,H322)-1</f>
        <v>32</v>
      </c>
      <c r="J322" t="str">
        <f>tblSales921[[#This Row],[Month]]&amp;"-"&amp;tblSales921[[#This Row],[Rank]]</f>
        <v>11-32</v>
      </c>
      <c r="K322" t="s">
        <v>13</v>
      </c>
      <c r="L322" t="s">
        <v>233</v>
      </c>
      <c r="M322" s="6">
        <v>61496.160000000003</v>
      </c>
    </row>
    <row r="323" spans="6:13" x14ac:dyDescent="0.25">
      <c r="F323">
        <v>10313</v>
      </c>
      <c r="G323" s="2">
        <v>42207.626516203702</v>
      </c>
      <c r="H323" s="20">
        <f>MONTH(tblSales921[[#This Row],[Date]])</f>
        <v>7</v>
      </c>
      <c r="I323" s="21">
        <f>1+COUNTIFS(tblSales921[Date],"&lt;"&amp;tblSales921[[#This Row],[Date]],tblSales921[Month],tblSales921[[#This Row],[Month]])+COUNTIFS($G$11:G323,G323,$H$11:H323,H323)-1</f>
        <v>59</v>
      </c>
      <c r="J323" t="str">
        <f>tblSales921[[#This Row],[Month]]&amp;"-"&amp;tblSales921[[#This Row],[Rank]]</f>
        <v>7-59</v>
      </c>
      <c r="K323" t="s">
        <v>40</v>
      </c>
      <c r="L323" t="s">
        <v>198</v>
      </c>
      <c r="M323" s="6">
        <v>95500.75</v>
      </c>
    </row>
    <row r="324" spans="6:13" x14ac:dyDescent="0.25">
      <c r="F324">
        <v>10314</v>
      </c>
      <c r="G324" s="2">
        <v>42082.029293981483</v>
      </c>
      <c r="H324" s="20">
        <f>MONTH(tblSales921[[#This Row],[Date]])</f>
        <v>3</v>
      </c>
      <c r="I324" s="21">
        <f>1+COUNTIFS(tblSales921[Date],"&lt;"&amp;tblSales921[[#This Row],[Date]],tblSales921[Month],tblSales921[[#This Row],[Month]])+COUNTIFS($G$11:G324,G324,$H$11:H324,H324)-1</f>
        <v>46</v>
      </c>
      <c r="J324" t="str">
        <f>tblSales921[[#This Row],[Month]]&amp;"-"&amp;tblSales921[[#This Row],[Rank]]</f>
        <v>3-46</v>
      </c>
      <c r="K324" t="s">
        <v>45</v>
      </c>
      <c r="L324" t="s">
        <v>64</v>
      </c>
      <c r="M324" s="6">
        <v>91112.68</v>
      </c>
    </row>
    <row r="325" spans="6:13" x14ac:dyDescent="0.25">
      <c r="F325">
        <v>10315</v>
      </c>
      <c r="G325" s="2">
        <v>42239.722222222219</v>
      </c>
      <c r="H325" s="20">
        <f>MONTH(tblSales921[[#This Row],[Date]])</f>
        <v>8</v>
      </c>
      <c r="I325" s="21">
        <f>1+COUNTIFS(tblSales921[Date],"&lt;"&amp;tblSales921[[#This Row],[Date]],tblSales921[Month],tblSales921[[#This Row],[Month]])+COUNTIFS($G$11:G325,G325,$H$11:H325,H325)-1</f>
        <v>68</v>
      </c>
      <c r="J325" t="str">
        <f>tblSales921[[#This Row],[Month]]&amp;"-"&amp;tblSales921[[#This Row],[Rank]]</f>
        <v>8-68</v>
      </c>
      <c r="K325" t="s">
        <v>38</v>
      </c>
      <c r="L325" t="s">
        <v>14</v>
      </c>
      <c r="M325" s="6">
        <v>36537.18</v>
      </c>
    </row>
    <row r="326" spans="6:13" x14ac:dyDescent="0.25">
      <c r="F326">
        <v>10316</v>
      </c>
      <c r="G326" s="2">
        <v>42169.502581018518</v>
      </c>
      <c r="H326" s="20">
        <f>MONTH(tblSales921[[#This Row],[Date]])</f>
        <v>6</v>
      </c>
      <c r="I326" s="21">
        <f>1+COUNTIFS(tblSales921[Date],"&lt;"&amp;tblSales921[[#This Row],[Date]],tblSales921[Month],tblSales921[[#This Row],[Month]])+COUNTIFS($G$11:G326,G326,$H$11:H326,H326)-1</f>
        <v>41</v>
      </c>
      <c r="J326" t="str">
        <f>tblSales921[[#This Row],[Month]]&amp;"-"&amp;tblSales921[[#This Row],[Rank]]</f>
        <v>6-41</v>
      </c>
      <c r="K326" t="s">
        <v>29</v>
      </c>
      <c r="L326" t="s">
        <v>234</v>
      </c>
      <c r="M326" s="6">
        <v>51694.81</v>
      </c>
    </row>
    <row r="327" spans="6:13" x14ac:dyDescent="0.25">
      <c r="F327">
        <v>10317</v>
      </c>
      <c r="G327" s="2">
        <v>42261.751886574071</v>
      </c>
      <c r="H327" s="20">
        <f>MONTH(tblSales921[[#This Row],[Date]])</f>
        <v>9</v>
      </c>
      <c r="I327" s="21">
        <f>1+COUNTIFS(tblSales921[Date],"&lt;"&amp;tblSales921[[#This Row],[Date]],tblSales921[Month],tblSales921[[#This Row],[Month]])+COUNTIFS($G$11:G327,G327,$H$11:H327,H327)-1</f>
        <v>42</v>
      </c>
      <c r="J327" t="str">
        <f>tblSales921[[#This Row],[Month]]&amp;"-"&amp;tblSales921[[#This Row],[Rank]]</f>
        <v>9-42</v>
      </c>
      <c r="K327" t="s">
        <v>45</v>
      </c>
      <c r="L327" t="s">
        <v>85</v>
      </c>
      <c r="M327" s="6">
        <v>10938.73</v>
      </c>
    </row>
    <row r="328" spans="6:13" x14ac:dyDescent="0.25">
      <c r="F328">
        <v>10318</v>
      </c>
      <c r="G328" s="2">
        <v>42132.030798611115</v>
      </c>
      <c r="H328" s="20">
        <f>MONTH(tblSales921[[#This Row],[Date]])</f>
        <v>5</v>
      </c>
      <c r="I328" s="21">
        <f>1+COUNTIFS(tblSales921[Date],"&lt;"&amp;tblSales921[[#This Row],[Date]],tblSales921[Month],tblSales921[[#This Row],[Month]])+COUNTIFS($G$11:G328,G328,$H$11:H328,H328)-1</f>
        <v>24</v>
      </c>
      <c r="J328" t="str">
        <f>tblSales921[[#This Row],[Month]]&amp;"-"&amp;tblSales921[[#This Row],[Rank]]</f>
        <v>5-24</v>
      </c>
      <c r="K328" t="s">
        <v>5</v>
      </c>
      <c r="L328" t="s">
        <v>235</v>
      </c>
      <c r="M328" s="6">
        <v>90968.78</v>
      </c>
    </row>
    <row r="329" spans="6:13" x14ac:dyDescent="0.25">
      <c r="F329">
        <v>10319</v>
      </c>
      <c r="G329" s="2">
        <v>42032.516446759262</v>
      </c>
      <c r="H329" s="20">
        <f>MONTH(tblSales921[[#This Row],[Date]])</f>
        <v>1</v>
      </c>
      <c r="I329" s="21">
        <f>1+COUNTIFS(tblSales921[Date],"&lt;"&amp;tblSales921[[#This Row],[Date]],tblSales921[Month],tblSales921[[#This Row],[Month]])+COUNTIFS($G$11:G329,G329,$H$11:H329,H329)-1</f>
        <v>73</v>
      </c>
      <c r="J329" t="str">
        <f>tblSales921[[#This Row],[Month]]&amp;"-"&amp;tblSales921[[#This Row],[Rank]]</f>
        <v>1-73</v>
      </c>
      <c r="K329" t="s">
        <v>66</v>
      </c>
      <c r="L329" t="s">
        <v>186</v>
      </c>
      <c r="M329" s="6">
        <v>62090.49</v>
      </c>
    </row>
    <row r="330" spans="6:13" x14ac:dyDescent="0.25">
      <c r="F330">
        <v>10320</v>
      </c>
      <c r="G330" s="2">
        <v>42205.212488425925</v>
      </c>
      <c r="H330" s="20">
        <f>MONTH(tblSales921[[#This Row],[Date]])</f>
        <v>7</v>
      </c>
      <c r="I330" s="21">
        <f>1+COUNTIFS(tblSales921[Date],"&lt;"&amp;tblSales921[[#This Row],[Date]],tblSales921[Month],tblSales921[[#This Row],[Month]])+COUNTIFS($G$11:G330,G330,$H$11:H330,H330)-1</f>
        <v>48</v>
      </c>
      <c r="J330" t="str">
        <f>tblSales921[[#This Row],[Month]]&amp;"-"&amp;tblSales921[[#This Row],[Rank]]</f>
        <v>7-48</v>
      </c>
      <c r="K330" t="s">
        <v>23</v>
      </c>
      <c r="L330" t="s">
        <v>236</v>
      </c>
      <c r="M330" s="6">
        <v>69764.17</v>
      </c>
    </row>
    <row r="331" spans="6:13" x14ac:dyDescent="0.25">
      <c r="F331">
        <v>10321</v>
      </c>
      <c r="G331" s="2">
        <v>42131.514513888891</v>
      </c>
      <c r="H331" s="20">
        <f>MONTH(tblSales921[[#This Row],[Date]])</f>
        <v>5</v>
      </c>
      <c r="I331" s="21">
        <f>1+COUNTIFS(tblSales921[Date],"&lt;"&amp;tblSales921[[#This Row],[Date]],tblSales921[Month],tblSales921[[#This Row],[Month]])+COUNTIFS($G$11:G331,G331,$H$11:H331,H331)-1</f>
        <v>21</v>
      </c>
      <c r="J331" t="str">
        <f>tblSales921[[#This Row],[Month]]&amp;"-"&amp;tblSales921[[#This Row],[Rank]]</f>
        <v>5-21</v>
      </c>
      <c r="K331" t="s">
        <v>5</v>
      </c>
      <c r="L331" t="s">
        <v>111</v>
      </c>
      <c r="M331" s="6">
        <v>2511.94</v>
      </c>
    </row>
    <row r="332" spans="6:13" x14ac:dyDescent="0.25">
      <c r="F332">
        <v>10322</v>
      </c>
      <c r="G332" s="2">
        <v>42120.94358796296</v>
      </c>
      <c r="H332" s="20">
        <f>MONTH(tblSales921[[#This Row],[Date]])</f>
        <v>4</v>
      </c>
      <c r="I332" s="21">
        <f>1+COUNTIFS(tblSales921[Date],"&lt;"&amp;tblSales921[[#This Row],[Date]],tblSales921[Month],tblSales921[[#This Row],[Month]])+COUNTIFS($G$11:G332,G332,$H$11:H332,H332)-1</f>
        <v>81</v>
      </c>
      <c r="J332" t="str">
        <f>tblSales921[[#This Row],[Month]]&amp;"-"&amp;tblSales921[[#This Row],[Rank]]</f>
        <v>4-81</v>
      </c>
      <c r="K332" t="s">
        <v>45</v>
      </c>
      <c r="L332" t="s">
        <v>237</v>
      </c>
      <c r="M332" s="6">
        <v>77463.199999999997</v>
      </c>
    </row>
    <row r="333" spans="6:13" x14ac:dyDescent="0.25">
      <c r="F333">
        <v>10323</v>
      </c>
      <c r="G333" s="2">
        <v>42242.196817129632</v>
      </c>
      <c r="H333" s="20">
        <f>MONTH(tblSales921[[#This Row],[Date]])</f>
        <v>8</v>
      </c>
      <c r="I333" s="21">
        <f>1+COUNTIFS(tblSales921[Date],"&lt;"&amp;tblSales921[[#This Row],[Date]],tblSales921[Month],tblSales921[[#This Row],[Month]])+COUNTIFS($G$11:G333,G333,$H$11:H333,H333)-1</f>
        <v>76</v>
      </c>
      <c r="J333" t="str">
        <f>tblSales921[[#This Row],[Month]]&amp;"-"&amp;tblSales921[[#This Row],[Rank]]</f>
        <v>8-76</v>
      </c>
      <c r="K333" t="s">
        <v>5</v>
      </c>
      <c r="L333" t="s">
        <v>238</v>
      </c>
      <c r="M333" s="6">
        <v>23248.67</v>
      </c>
    </row>
    <row r="334" spans="6:13" x14ac:dyDescent="0.25">
      <c r="F334">
        <v>10324</v>
      </c>
      <c r="G334" s="2">
        <v>42248.183553240742</v>
      </c>
      <c r="H334" s="20">
        <f>MONTH(tblSales921[[#This Row],[Date]])</f>
        <v>9</v>
      </c>
      <c r="I334" s="21">
        <f>1+COUNTIFS(tblSales921[Date],"&lt;"&amp;tblSales921[[#This Row],[Date]],tblSales921[Month],tblSales921[[#This Row],[Month]])+COUNTIFS($G$11:G334,G334,$H$11:H334,H334)-1</f>
        <v>2</v>
      </c>
      <c r="J334" t="str">
        <f>tblSales921[[#This Row],[Month]]&amp;"-"&amp;tblSales921[[#This Row],[Rank]]</f>
        <v>9-2</v>
      </c>
      <c r="K334" t="s">
        <v>35</v>
      </c>
      <c r="L334" t="s">
        <v>239</v>
      </c>
      <c r="M334" s="6">
        <v>57963.97</v>
      </c>
    </row>
    <row r="335" spans="6:13" x14ac:dyDescent="0.25">
      <c r="F335">
        <v>10325</v>
      </c>
      <c r="G335" s="2">
        <v>42175.941192129627</v>
      </c>
      <c r="H335" s="20">
        <f>MONTH(tblSales921[[#This Row],[Date]])</f>
        <v>6</v>
      </c>
      <c r="I335" s="21">
        <f>1+COUNTIFS(tblSales921[Date],"&lt;"&amp;tblSales921[[#This Row],[Date]],tblSales921[Month],tblSales921[[#This Row],[Month]])+COUNTIFS($G$11:G335,G335,$H$11:H335,H335)-1</f>
        <v>59</v>
      </c>
      <c r="J335" t="str">
        <f>tblSales921[[#This Row],[Month]]&amp;"-"&amp;tblSales921[[#This Row],[Rank]]</f>
        <v>6-59</v>
      </c>
      <c r="K335" t="s">
        <v>20</v>
      </c>
      <c r="L335" t="s">
        <v>240</v>
      </c>
      <c r="M335" s="6">
        <v>81946.67</v>
      </c>
    </row>
    <row r="336" spans="6:13" x14ac:dyDescent="0.25">
      <c r="F336">
        <v>10326</v>
      </c>
      <c r="G336" s="2">
        <v>42315.63417824074</v>
      </c>
      <c r="H336" s="20">
        <f>MONTH(tblSales921[[#This Row],[Date]])</f>
        <v>11</v>
      </c>
      <c r="I336" s="21">
        <f>1+COUNTIFS(tblSales921[Date],"&lt;"&amp;tblSales921[[#This Row],[Date]],tblSales921[Month],tblSales921[[#This Row],[Month]])+COUNTIFS($G$11:G336,G336,$H$11:H336,H336)-1</f>
        <v>21</v>
      </c>
      <c r="J336" t="str">
        <f>tblSales921[[#This Row],[Month]]&amp;"-"&amp;tblSales921[[#This Row],[Rank]]</f>
        <v>11-21</v>
      </c>
      <c r="K336" t="s">
        <v>52</v>
      </c>
      <c r="L336" t="s">
        <v>241</v>
      </c>
      <c r="M336" s="6">
        <v>15081.65</v>
      </c>
    </row>
    <row r="337" spans="6:13" x14ac:dyDescent="0.25">
      <c r="F337">
        <v>10327</v>
      </c>
      <c r="G337" s="2">
        <v>42032.772511574076</v>
      </c>
      <c r="H337" s="20">
        <f>MONTH(tblSales921[[#This Row],[Date]])</f>
        <v>1</v>
      </c>
      <c r="I337" s="21">
        <f>1+COUNTIFS(tblSales921[Date],"&lt;"&amp;tblSales921[[#This Row],[Date]],tblSales921[Month],tblSales921[[#This Row],[Month]])+COUNTIFS($G$11:G337,G337,$H$11:H337,H337)-1</f>
        <v>74</v>
      </c>
      <c r="J337" t="str">
        <f>tblSales921[[#This Row],[Month]]&amp;"-"&amp;tblSales921[[#This Row],[Rank]]</f>
        <v>1-74</v>
      </c>
      <c r="K337" t="s">
        <v>15</v>
      </c>
      <c r="L337" t="s">
        <v>18</v>
      </c>
      <c r="M337" s="6">
        <v>17577.310000000001</v>
      </c>
    </row>
    <row r="338" spans="6:13" x14ac:dyDescent="0.25">
      <c r="F338">
        <v>10328</v>
      </c>
      <c r="G338" s="2">
        <v>42049.911307870374</v>
      </c>
      <c r="H338" s="20">
        <f>MONTH(tblSales921[[#This Row],[Date]])</f>
        <v>2</v>
      </c>
      <c r="I338" s="21">
        <f>1+COUNTIFS(tblSales921[Date],"&lt;"&amp;tblSales921[[#This Row],[Date]],tblSales921[Month],tblSales921[[#This Row],[Month]])+COUNTIFS($G$11:G338,G338,$H$11:H338,H338)-1</f>
        <v>49</v>
      </c>
      <c r="J338" t="str">
        <f>tblSales921[[#This Row],[Month]]&amp;"-"&amp;tblSales921[[#This Row],[Rank]]</f>
        <v>2-49</v>
      </c>
      <c r="K338" t="s">
        <v>17</v>
      </c>
      <c r="L338" t="s">
        <v>191</v>
      </c>
      <c r="M338" s="6">
        <v>30941.56</v>
      </c>
    </row>
    <row r="339" spans="6:13" x14ac:dyDescent="0.25">
      <c r="F339">
        <v>10329</v>
      </c>
      <c r="G339" s="2">
        <v>42098.893622685187</v>
      </c>
      <c r="H339" s="20">
        <f>MONTH(tblSales921[[#This Row],[Date]])</f>
        <v>4</v>
      </c>
      <c r="I339" s="21">
        <f>1+COUNTIFS(tblSales921[Date],"&lt;"&amp;tblSales921[[#This Row],[Date]],tblSales921[Month],tblSales921[[#This Row],[Month]])+COUNTIFS($G$11:G339,G339,$H$11:H339,H339)-1</f>
        <v>13</v>
      </c>
      <c r="J339" t="str">
        <f>tblSales921[[#This Row],[Month]]&amp;"-"&amp;tblSales921[[#This Row],[Rank]]</f>
        <v>4-13</v>
      </c>
      <c r="K339" t="s">
        <v>23</v>
      </c>
      <c r="L339" t="s">
        <v>242</v>
      </c>
      <c r="M339" s="6">
        <v>2854.31</v>
      </c>
    </row>
    <row r="340" spans="6:13" x14ac:dyDescent="0.25">
      <c r="F340">
        <v>10330</v>
      </c>
      <c r="G340" s="2">
        <v>42298.919849537036</v>
      </c>
      <c r="H340" s="20">
        <f>MONTH(tblSales921[[#This Row],[Date]])</f>
        <v>10</v>
      </c>
      <c r="I340" s="21">
        <f>1+COUNTIFS(tblSales921[Date],"&lt;"&amp;tblSales921[[#This Row],[Date]],tblSales921[Month],tblSales921[[#This Row],[Month]])+COUNTIFS($G$11:G340,G340,$H$11:H340,H340)-1</f>
        <v>47</v>
      </c>
      <c r="J340" t="str">
        <f>tblSales921[[#This Row],[Month]]&amp;"-"&amp;tblSales921[[#This Row],[Rank]]</f>
        <v>10-47</v>
      </c>
      <c r="K340" t="s">
        <v>13</v>
      </c>
      <c r="L340" t="s">
        <v>233</v>
      </c>
      <c r="M340" s="6">
        <v>72220.59</v>
      </c>
    </row>
    <row r="341" spans="6:13" x14ac:dyDescent="0.25">
      <c r="F341">
        <v>10331</v>
      </c>
      <c r="G341" s="2">
        <v>42316.010231481479</v>
      </c>
      <c r="H341" s="20">
        <f>MONTH(tblSales921[[#This Row],[Date]])</f>
        <v>11</v>
      </c>
      <c r="I341" s="21">
        <f>1+COUNTIFS(tblSales921[Date],"&lt;"&amp;tblSales921[[#This Row],[Date]],tblSales921[Month],tblSales921[[#This Row],[Month]])+COUNTIFS($G$11:G341,G341,$H$11:H341,H341)-1</f>
        <v>22</v>
      </c>
      <c r="J341" t="str">
        <f>tblSales921[[#This Row],[Month]]&amp;"-"&amp;tblSales921[[#This Row],[Rank]]</f>
        <v>11-22</v>
      </c>
      <c r="K341" t="s">
        <v>9</v>
      </c>
      <c r="L341" t="s">
        <v>243</v>
      </c>
      <c r="M341" s="6">
        <v>60415.91</v>
      </c>
    </row>
    <row r="342" spans="6:13" x14ac:dyDescent="0.25">
      <c r="F342">
        <v>10332</v>
      </c>
      <c r="G342" s="2">
        <v>42359.916087962964</v>
      </c>
      <c r="H342" s="20">
        <f>MONTH(tblSales921[[#This Row],[Date]])</f>
        <v>12</v>
      </c>
      <c r="I342" s="21">
        <f>1+COUNTIFS(tblSales921[Date],"&lt;"&amp;tblSales921[[#This Row],[Date]],tblSales921[Month],tblSales921[[#This Row],[Month]])+COUNTIFS($G$11:G342,G342,$H$11:H342,H342)-1</f>
        <v>60</v>
      </c>
      <c r="J342" t="str">
        <f>tblSales921[[#This Row],[Month]]&amp;"-"&amp;tblSales921[[#This Row],[Rank]]</f>
        <v>12-60</v>
      </c>
      <c r="K342" t="s">
        <v>45</v>
      </c>
      <c r="L342" t="s">
        <v>49</v>
      </c>
      <c r="M342" s="6">
        <v>46554.97</v>
      </c>
    </row>
    <row r="343" spans="6:13" x14ac:dyDescent="0.25">
      <c r="F343">
        <v>10333</v>
      </c>
      <c r="G343" s="2">
        <v>42274.066111111111</v>
      </c>
      <c r="H343" s="20">
        <f>MONTH(tblSales921[[#This Row],[Date]])</f>
        <v>9</v>
      </c>
      <c r="I343" s="21">
        <f>1+COUNTIFS(tblSales921[Date],"&lt;"&amp;tblSales921[[#This Row],[Date]],tblSales921[Month],tblSales921[[#This Row],[Month]])+COUNTIFS($G$11:G343,G343,$H$11:H343,H343)-1</f>
        <v>73</v>
      </c>
      <c r="J343" t="str">
        <f>tblSales921[[#This Row],[Month]]&amp;"-"&amp;tblSales921[[#This Row],[Rank]]</f>
        <v>9-73</v>
      </c>
      <c r="K343" t="s">
        <v>40</v>
      </c>
      <c r="L343" t="s">
        <v>244</v>
      </c>
      <c r="M343" s="6">
        <v>99202.12</v>
      </c>
    </row>
    <row r="344" spans="6:13" x14ac:dyDescent="0.25">
      <c r="F344">
        <v>10334</v>
      </c>
      <c r="G344" s="2">
        <v>42019.96675925926</v>
      </c>
      <c r="H344" s="20">
        <f>MONTH(tblSales921[[#This Row],[Date]])</f>
        <v>1</v>
      </c>
      <c r="I344" s="21">
        <f>1+COUNTIFS(tblSales921[Date],"&lt;"&amp;tblSales921[[#This Row],[Date]],tblSales921[Month],tblSales921[[#This Row],[Month]])+COUNTIFS($G$11:G344,G344,$H$11:H344,H344)-1</f>
        <v>34</v>
      </c>
      <c r="J344" t="str">
        <f>tblSales921[[#This Row],[Month]]&amp;"-"&amp;tblSales921[[#This Row],[Rank]]</f>
        <v>1-34</v>
      </c>
      <c r="K344" t="s">
        <v>45</v>
      </c>
      <c r="L344" t="s">
        <v>187</v>
      </c>
      <c r="M344" s="6">
        <v>30862.77</v>
      </c>
    </row>
    <row r="345" spans="6:13" x14ac:dyDescent="0.25">
      <c r="F345">
        <v>10335</v>
      </c>
      <c r="G345" s="2">
        <v>42246.436168981483</v>
      </c>
      <c r="H345" s="20">
        <f>MONTH(tblSales921[[#This Row],[Date]])</f>
        <v>8</v>
      </c>
      <c r="I345" s="21">
        <f>1+COUNTIFS(tblSales921[Date],"&lt;"&amp;tblSales921[[#This Row],[Date]],tblSales921[Month],tblSales921[[#This Row],[Month]])+COUNTIFS($G$11:G345,G345,$H$11:H345,H345)-1</f>
        <v>87</v>
      </c>
      <c r="J345" t="str">
        <f>tblSales921[[#This Row],[Month]]&amp;"-"&amp;tblSales921[[#This Row],[Rank]]</f>
        <v>8-87</v>
      </c>
      <c r="K345" t="s">
        <v>20</v>
      </c>
      <c r="L345" t="s">
        <v>139</v>
      </c>
      <c r="M345" s="6">
        <v>35131.620000000003</v>
      </c>
    </row>
    <row r="346" spans="6:13" x14ac:dyDescent="0.25">
      <c r="F346">
        <v>10336</v>
      </c>
      <c r="G346" s="2">
        <v>42031.547627314816</v>
      </c>
      <c r="H346" s="20">
        <f>MONTH(tblSales921[[#This Row],[Date]])</f>
        <v>1</v>
      </c>
      <c r="I346" s="21">
        <f>1+COUNTIFS(tblSales921[Date],"&lt;"&amp;tblSales921[[#This Row],[Date]],tblSales921[Month],tblSales921[[#This Row],[Month]])+COUNTIFS($G$11:G346,G346,$H$11:H346,H346)-1</f>
        <v>69</v>
      </c>
      <c r="J346" t="str">
        <f>tblSales921[[#This Row],[Month]]&amp;"-"&amp;tblSales921[[#This Row],[Rank]]</f>
        <v>1-69</v>
      </c>
      <c r="K346" t="s">
        <v>29</v>
      </c>
      <c r="L346" t="s">
        <v>133</v>
      </c>
      <c r="M346" s="6">
        <v>5870.3</v>
      </c>
    </row>
    <row r="347" spans="6:13" x14ac:dyDescent="0.25">
      <c r="F347">
        <v>10337</v>
      </c>
      <c r="G347" s="2">
        <v>42113.466516203705</v>
      </c>
      <c r="H347" s="20">
        <f>MONTH(tblSales921[[#This Row],[Date]])</f>
        <v>4</v>
      </c>
      <c r="I347" s="21">
        <f>1+COUNTIFS(tblSales921[Date],"&lt;"&amp;tblSales921[[#This Row],[Date]],tblSales921[Month],tblSales921[[#This Row],[Month]])+COUNTIFS($G$11:G347,G347,$H$11:H347,H347)-1</f>
        <v>60</v>
      </c>
      <c r="J347" t="str">
        <f>tblSales921[[#This Row],[Month]]&amp;"-"&amp;tblSales921[[#This Row],[Rank]]</f>
        <v>4-60</v>
      </c>
      <c r="K347" t="s">
        <v>26</v>
      </c>
      <c r="L347" t="s">
        <v>245</v>
      </c>
      <c r="M347" s="6">
        <v>52098.55</v>
      </c>
    </row>
    <row r="348" spans="6:13" x14ac:dyDescent="0.25">
      <c r="F348">
        <v>10338</v>
      </c>
      <c r="G348" s="2">
        <v>42305.594328703701</v>
      </c>
      <c r="H348" s="20">
        <f>MONTH(tblSales921[[#This Row],[Date]])</f>
        <v>10</v>
      </c>
      <c r="I348" s="21">
        <f>1+COUNTIFS(tblSales921[Date],"&lt;"&amp;tblSales921[[#This Row],[Date]],tblSales921[Month],tblSales921[[#This Row],[Month]])+COUNTIFS($G$11:G348,G348,$H$11:H348,H348)-1</f>
        <v>64</v>
      </c>
      <c r="J348" t="str">
        <f>tblSales921[[#This Row],[Month]]&amp;"-"&amp;tblSales921[[#This Row],[Rank]]</f>
        <v>10-64</v>
      </c>
      <c r="K348" t="s">
        <v>35</v>
      </c>
      <c r="L348" t="s">
        <v>207</v>
      </c>
      <c r="M348" s="6">
        <v>3794.09</v>
      </c>
    </row>
    <row r="349" spans="6:13" x14ac:dyDescent="0.25">
      <c r="F349">
        <v>10339</v>
      </c>
      <c r="G349" s="2">
        <v>42239.503460648149</v>
      </c>
      <c r="H349" s="20">
        <f>MONTH(tblSales921[[#This Row],[Date]])</f>
        <v>8</v>
      </c>
      <c r="I349" s="21">
        <f>1+COUNTIFS(tblSales921[Date],"&lt;"&amp;tblSales921[[#This Row],[Date]],tblSales921[Month],tblSales921[[#This Row],[Month]])+COUNTIFS($G$11:G349,G349,$H$11:H349,H349)-1</f>
        <v>66</v>
      </c>
      <c r="J349" t="str">
        <f>tblSales921[[#This Row],[Month]]&amp;"-"&amp;tblSales921[[#This Row],[Rank]]</f>
        <v>8-66</v>
      </c>
      <c r="K349" t="s">
        <v>40</v>
      </c>
      <c r="L349" t="s">
        <v>103</v>
      </c>
      <c r="M349" s="6">
        <v>81620.97</v>
      </c>
    </row>
    <row r="350" spans="6:13" x14ac:dyDescent="0.25">
      <c r="F350">
        <v>10340</v>
      </c>
      <c r="G350" s="2">
        <v>42141.814305555556</v>
      </c>
      <c r="H350" s="20">
        <f>MONTH(tblSales921[[#This Row],[Date]])</f>
        <v>5</v>
      </c>
      <c r="I350" s="21">
        <f>1+COUNTIFS(tblSales921[Date],"&lt;"&amp;tblSales921[[#This Row],[Date]],tblSales921[Month],tblSales921[[#This Row],[Month]])+COUNTIFS($G$11:G350,G350,$H$11:H350,H350)-1</f>
        <v>50</v>
      </c>
      <c r="J350" t="str">
        <f>tblSales921[[#This Row],[Month]]&amp;"-"&amp;tblSales921[[#This Row],[Rank]]</f>
        <v>5-50</v>
      </c>
      <c r="K350" t="s">
        <v>23</v>
      </c>
      <c r="L350" t="s">
        <v>174</v>
      </c>
      <c r="M350" s="6">
        <v>41564.06</v>
      </c>
    </row>
    <row r="351" spans="6:13" x14ac:dyDescent="0.25">
      <c r="F351">
        <v>10341</v>
      </c>
      <c r="G351" s="2">
        <v>42344.66673611111</v>
      </c>
      <c r="H351" s="20">
        <f>MONTH(tblSales921[[#This Row],[Date]])</f>
        <v>12</v>
      </c>
      <c r="I351" s="21">
        <f>1+COUNTIFS(tblSales921[Date],"&lt;"&amp;tblSales921[[#This Row],[Date]],tblSales921[Month],tblSales921[[#This Row],[Month]])+COUNTIFS($G$11:G351,G351,$H$11:H351,H351)-1</f>
        <v>16</v>
      </c>
      <c r="J351" t="str">
        <f>tblSales921[[#This Row],[Month]]&amp;"-"&amp;tblSales921[[#This Row],[Rank]]</f>
        <v>12-16</v>
      </c>
      <c r="K351" t="s">
        <v>66</v>
      </c>
      <c r="L351" t="s">
        <v>179</v>
      </c>
      <c r="M351" s="6">
        <v>94631.39</v>
      </c>
    </row>
    <row r="352" spans="6:13" x14ac:dyDescent="0.25">
      <c r="F352">
        <v>10342</v>
      </c>
      <c r="G352" s="2">
        <v>42331.08326388889</v>
      </c>
      <c r="H352" s="20">
        <f>MONTH(tblSales921[[#This Row],[Date]])</f>
        <v>11</v>
      </c>
      <c r="I352" s="21">
        <f>1+COUNTIFS(tblSales921[Date],"&lt;"&amp;tblSales921[[#This Row],[Date]],tblSales921[Month],tblSales921[[#This Row],[Month]])+COUNTIFS($G$11:G352,G352,$H$11:H352,H352)-1</f>
        <v>67</v>
      </c>
      <c r="J352" t="str">
        <f>tblSales921[[#This Row],[Month]]&amp;"-"&amp;tblSales921[[#This Row],[Rank]]</f>
        <v>11-67</v>
      </c>
      <c r="K352" t="s">
        <v>45</v>
      </c>
      <c r="L352" t="s">
        <v>156</v>
      </c>
      <c r="M352" s="6">
        <v>16744.02</v>
      </c>
    </row>
    <row r="353" spans="6:13" x14ac:dyDescent="0.25">
      <c r="F353">
        <v>10343</v>
      </c>
      <c r="G353" s="2">
        <v>42236.245694444442</v>
      </c>
      <c r="H353" s="20">
        <f>MONTH(tblSales921[[#This Row],[Date]])</f>
        <v>8</v>
      </c>
      <c r="I353" s="21">
        <f>1+COUNTIFS(tblSales921[Date],"&lt;"&amp;tblSales921[[#This Row],[Date]],tblSales921[Month],tblSales921[[#This Row],[Month]])+COUNTIFS($G$11:G353,G353,$H$11:H353,H353)-1</f>
        <v>56</v>
      </c>
      <c r="J353" t="str">
        <f>tblSales921[[#This Row],[Month]]&amp;"-"&amp;tblSales921[[#This Row],[Rank]]</f>
        <v>8-56</v>
      </c>
      <c r="K353" t="s">
        <v>45</v>
      </c>
      <c r="L353" t="s">
        <v>243</v>
      </c>
      <c r="M353" s="6">
        <v>80391.55</v>
      </c>
    </row>
    <row r="354" spans="6:13" x14ac:dyDescent="0.25">
      <c r="F354">
        <v>10344</v>
      </c>
      <c r="G354" s="2">
        <v>42051.798333333332</v>
      </c>
      <c r="H354" s="20">
        <f>MONTH(tblSales921[[#This Row],[Date]])</f>
        <v>2</v>
      </c>
      <c r="I354" s="21">
        <f>1+COUNTIFS(tblSales921[Date],"&lt;"&amp;tblSales921[[#This Row],[Date]],tblSales921[Month],tblSales921[[#This Row],[Month]])+COUNTIFS($G$11:G354,G354,$H$11:H354,H354)-1</f>
        <v>56</v>
      </c>
      <c r="J354" t="str">
        <f>tblSales921[[#This Row],[Month]]&amp;"-"&amp;tblSales921[[#This Row],[Rank]]</f>
        <v>2-56</v>
      </c>
      <c r="K354" t="s">
        <v>7</v>
      </c>
      <c r="L354" t="s">
        <v>91</v>
      </c>
      <c r="M354" s="6">
        <v>90359.81</v>
      </c>
    </row>
    <row r="355" spans="6:13" x14ac:dyDescent="0.25">
      <c r="F355">
        <v>10345</v>
      </c>
      <c r="G355" s="2">
        <v>42225.981851851851</v>
      </c>
      <c r="H355" s="20">
        <f>MONTH(tblSales921[[#This Row],[Date]])</f>
        <v>8</v>
      </c>
      <c r="I355" s="21">
        <f>1+COUNTIFS(tblSales921[Date],"&lt;"&amp;tblSales921[[#This Row],[Date]],tblSales921[Month],tblSales921[[#This Row],[Month]])+COUNTIFS($G$11:G355,G355,$H$11:H355,H355)-1</f>
        <v>22</v>
      </c>
      <c r="J355" t="str">
        <f>tblSales921[[#This Row],[Month]]&amp;"-"&amp;tblSales921[[#This Row],[Rank]]</f>
        <v>8-22</v>
      </c>
      <c r="K355" t="s">
        <v>17</v>
      </c>
      <c r="L355" t="s">
        <v>246</v>
      </c>
      <c r="M355" s="6">
        <v>79222.98</v>
      </c>
    </row>
    <row r="356" spans="6:13" x14ac:dyDescent="0.25">
      <c r="F356">
        <v>10346</v>
      </c>
      <c r="G356" s="2">
        <v>42228.736956018518</v>
      </c>
      <c r="H356" s="20">
        <f>MONTH(tblSales921[[#This Row],[Date]])</f>
        <v>8</v>
      </c>
      <c r="I356" s="21">
        <f>1+COUNTIFS(tblSales921[Date],"&lt;"&amp;tblSales921[[#This Row],[Date]],tblSales921[Month],tblSales921[[#This Row],[Month]])+COUNTIFS($G$11:G356,G356,$H$11:H356,H356)-1</f>
        <v>33</v>
      </c>
      <c r="J356" t="str">
        <f>tblSales921[[#This Row],[Month]]&amp;"-"&amp;tblSales921[[#This Row],[Rank]]</f>
        <v>8-33</v>
      </c>
      <c r="K356" t="s">
        <v>40</v>
      </c>
      <c r="L356" t="s">
        <v>214</v>
      </c>
      <c r="M356" s="6">
        <v>62948.43</v>
      </c>
    </row>
    <row r="357" spans="6:13" x14ac:dyDescent="0.25">
      <c r="F357">
        <v>10347</v>
      </c>
      <c r="G357" s="2">
        <v>42151.961354166669</v>
      </c>
      <c r="H357" s="20">
        <f>MONTH(tblSales921[[#This Row],[Date]])</f>
        <v>5</v>
      </c>
      <c r="I357" s="21">
        <f>1+COUNTIFS(tblSales921[Date],"&lt;"&amp;tblSales921[[#This Row],[Date]],tblSales921[Month],tblSales921[[#This Row],[Month]])+COUNTIFS($G$11:G357,G357,$H$11:H357,H357)-1</f>
        <v>70</v>
      </c>
      <c r="J357" t="str">
        <f>tblSales921[[#This Row],[Month]]&amp;"-"&amp;tblSales921[[#This Row],[Rank]]</f>
        <v>5-70</v>
      </c>
      <c r="K357" t="s">
        <v>45</v>
      </c>
      <c r="L357" t="s">
        <v>247</v>
      </c>
      <c r="M357" s="6">
        <v>2118.0100000000002</v>
      </c>
    </row>
    <row r="358" spans="6:13" x14ac:dyDescent="0.25">
      <c r="F358">
        <v>10348</v>
      </c>
      <c r="G358" s="2">
        <v>42238.132002314815</v>
      </c>
      <c r="H358" s="20">
        <f>MONTH(tblSales921[[#This Row],[Date]])</f>
        <v>8</v>
      </c>
      <c r="I358" s="21">
        <f>1+COUNTIFS(tblSales921[Date],"&lt;"&amp;tblSales921[[#This Row],[Date]],tblSales921[Month],tblSales921[[#This Row],[Month]])+COUNTIFS($G$11:G358,G358,$H$11:H358,H358)-1</f>
        <v>62</v>
      </c>
      <c r="J358" t="str">
        <f>tblSales921[[#This Row],[Month]]&amp;"-"&amp;tblSales921[[#This Row],[Rank]]</f>
        <v>8-62</v>
      </c>
      <c r="K358" t="s">
        <v>29</v>
      </c>
      <c r="L358" t="s">
        <v>208</v>
      </c>
      <c r="M358" s="6">
        <v>32862.71</v>
      </c>
    </row>
    <row r="359" spans="6:13" x14ac:dyDescent="0.25">
      <c r="F359">
        <v>10349</v>
      </c>
      <c r="G359" s="2">
        <v>42021.654027777775</v>
      </c>
      <c r="H359" s="20">
        <f>MONTH(tblSales921[[#This Row],[Date]])</f>
        <v>1</v>
      </c>
      <c r="I359" s="21">
        <f>1+COUNTIFS(tblSales921[Date],"&lt;"&amp;tblSales921[[#This Row],[Date]],tblSales921[Month],tblSales921[[#This Row],[Month]])+COUNTIFS($G$11:G359,G359,$H$11:H359,H359)-1</f>
        <v>37</v>
      </c>
      <c r="J359" t="str">
        <f>tblSales921[[#This Row],[Month]]&amp;"-"&amp;tblSales921[[#This Row],[Rank]]</f>
        <v>1-37</v>
      </c>
      <c r="K359" t="s">
        <v>13</v>
      </c>
      <c r="L359" t="s">
        <v>193</v>
      </c>
      <c r="M359" s="6">
        <v>19329.990000000002</v>
      </c>
    </row>
    <row r="360" spans="6:13" x14ac:dyDescent="0.25">
      <c r="F360">
        <v>10350</v>
      </c>
      <c r="G360" s="2">
        <v>42051.291250000002</v>
      </c>
      <c r="H360" s="20">
        <f>MONTH(tblSales921[[#This Row],[Date]])</f>
        <v>2</v>
      </c>
      <c r="I360" s="21">
        <f>1+COUNTIFS(tblSales921[Date],"&lt;"&amp;tblSales921[[#This Row],[Date]],tblSales921[Month],tblSales921[[#This Row],[Month]])+COUNTIFS($G$11:G360,G360,$H$11:H360,H360)-1</f>
        <v>55</v>
      </c>
      <c r="J360" t="str">
        <f>tblSales921[[#This Row],[Month]]&amp;"-"&amp;tblSales921[[#This Row],[Rank]]</f>
        <v>2-55</v>
      </c>
      <c r="K360" t="s">
        <v>40</v>
      </c>
      <c r="L360" t="s">
        <v>248</v>
      </c>
      <c r="M360" s="6">
        <v>65660.740000000005</v>
      </c>
    </row>
    <row r="361" spans="6:13" x14ac:dyDescent="0.25">
      <c r="F361">
        <v>10351</v>
      </c>
      <c r="G361" s="2">
        <v>42039.623553240737</v>
      </c>
      <c r="H361" s="20">
        <f>MONTH(tblSales921[[#This Row],[Date]])</f>
        <v>2</v>
      </c>
      <c r="I361" s="21">
        <f>1+COUNTIFS(tblSales921[Date],"&lt;"&amp;tblSales921[[#This Row],[Date]],tblSales921[Month],tblSales921[[#This Row],[Month]])+COUNTIFS($G$11:G361,G361,$H$11:H361,H361)-1</f>
        <v>16</v>
      </c>
      <c r="J361" t="str">
        <f>tblSales921[[#This Row],[Month]]&amp;"-"&amp;tblSales921[[#This Row],[Rank]]</f>
        <v>2-16</v>
      </c>
      <c r="K361" t="s">
        <v>40</v>
      </c>
      <c r="L361" t="s">
        <v>184</v>
      </c>
      <c r="M361" s="6">
        <v>39834.660000000003</v>
      </c>
    </row>
    <row r="362" spans="6:13" x14ac:dyDescent="0.25">
      <c r="F362">
        <v>10352</v>
      </c>
      <c r="G362" s="2">
        <v>42284.329155092593</v>
      </c>
      <c r="H362" s="20">
        <f>MONTH(tblSales921[[#This Row],[Date]])</f>
        <v>10</v>
      </c>
      <c r="I362" s="21">
        <f>1+COUNTIFS(tblSales921[Date],"&lt;"&amp;tblSales921[[#This Row],[Date]],tblSales921[Month],tblSales921[[#This Row],[Month]])+COUNTIFS($G$11:G362,G362,$H$11:H362,H362)-1</f>
        <v>18</v>
      </c>
      <c r="J362" t="str">
        <f>tblSales921[[#This Row],[Month]]&amp;"-"&amp;tblSales921[[#This Row],[Rank]]</f>
        <v>10-18</v>
      </c>
      <c r="K362" t="s">
        <v>61</v>
      </c>
      <c r="L362" t="s">
        <v>80</v>
      </c>
      <c r="M362" s="6">
        <v>41244.480000000003</v>
      </c>
    </row>
    <row r="363" spans="6:13" x14ac:dyDescent="0.25">
      <c r="F363">
        <v>10353</v>
      </c>
      <c r="G363" s="2">
        <v>42202.109826388885</v>
      </c>
      <c r="H363" s="20">
        <f>MONTH(tblSales921[[#This Row],[Date]])</f>
        <v>7</v>
      </c>
      <c r="I363" s="21">
        <f>1+COUNTIFS(tblSales921[Date],"&lt;"&amp;tblSales921[[#This Row],[Date]],tblSales921[Month],tblSales921[[#This Row],[Month]])+COUNTIFS($G$11:G363,G363,$H$11:H363,H363)-1</f>
        <v>39</v>
      </c>
      <c r="J363" t="str">
        <f>tblSales921[[#This Row],[Month]]&amp;"-"&amp;tblSales921[[#This Row],[Rank]]</f>
        <v>7-39</v>
      </c>
      <c r="K363" t="s">
        <v>29</v>
      </c>
      <c r="L363" t="s">
        <v>90</v>
      </c>
      <c r="M363" s="6">
        <v>88650.34</v>
      </c>
    </row>
    <row r="364" spans="6:13" x14ac:dyDescent="0.25">
      <c r="F364">
        <v>10354</v>
      </c>
      <c r="G364" s="2">
        <v>42127.537685185183</v>
      </c>
      <c r="H364" s="20">
        <f>MONTH(tblSales921[[#This Row],[Date]])</f>
        <v>5</v>
      </c>
      <c r="I364" s="21">
        <f>1+COUNTIFS(tblSales921[Date],"&lt;"&amp;tblSales921[[#This Row],[Date]],tblSales921[Month],tblSales921[[#This Row],[Month]])+COUNTIFS($G$11:G364,G364,$H$11:H364,H364)-1</f>
        <v>7</v>
      </c>
      <c r="J364" t="str">
        <f>tblSales921[[#This Row],[Month]]&amp;"-"&amp;tblSales921[[#This Row],[Rank]]</f>
        <v>5-7</v>
      </c>
      <c r="K364" t="s">
        <v>40</v>
      </c>
      <c r="L364" t="s">
        <v>249</v>
      </c>
      <c r="M364" s="6">
        <v>39239.879999999997</v>
      </c>
    </row>
    <row r="365" spans="6:13" x14ac:dyDescent="0.25">
      <c r="F365">
        <v>10355</v>
      </c>
      <c r="G365" s="2">
        <v>42144.661030092589</v>
      </c>
      <c r="H365" s="20">
        <f>MONTH(tblSales921[[#This Row],[Date]])</f>
        <v>5</v>
      </c>
      <c r="I365" s="21">
        <f>1+COUNTIFS(tblSales921[Date],"&lt;"&amp;tblSales921[[#This Row],[Date]],tblSales921[Month],tblSales921[[#This Row],[Month]])+COUNTIFS($G$11:G365,G365,$H$11:H365,H365)-1</f>
        <v>58</v>
      </c>
      <c r="J365" t="str">
        <f>tblSales921[[#This Row],[Month]]&amp;"-"&amp;tblSales921[[#This Row],[Rank]]</f>
        <v>5-58</v>
      </c>
      <c r="K365" t="s">
        <v>15</v>
      </c>
      <c r="L365" t="s">
        <v>250</v>
      </c>
      <c r="M365" s="6">
        <v>60830.47</v>
      </c>
    </row>
    <row r="366" spans="6:13" x14ac:dyDescent="0.25">
      <c r="F366">
        <v>10356</v>
      </c>
      <c r="G366" s="2">
        <v>42131.294328703705</v>
      </c>
      <c r="H366" s="20">
        <f>MONTH(tblSales921[[#This Row],[Date]])</f>
        <v>5</v>
      </c>
      <c r="I366" s="21">
        <f>1+COUNTIFS(tblSales921[Date],"&lt;"&amp;tblSales921[[#This Row],[Date]],tblSales921[Month],tblSales921[[#This Row],[Month]])+COUNTIFS($G$11:G366,G366,$H$11:H366,H366)-1</f>
        <v>20</v>
      </c>
      <c r="J366" t="str">
        <f>tblSales921[[#This Row],[Month]]&amp;"-"&amp;tblSales921[[#This Row],[Rank]]</f>
        <v>5-20</v>
      </c>
      <c r="K366" t="s">
        <v>13</v>
      </c>
      <c r="L366" t="s">
        <v>130</v>
      </c>
      <c r="M366" s="6">
        <v>68093.84</v>
      </c>
    </row>
    <row r="367" spans="6:13" x14ac:dyDescent="0.25">
      <c r="F367">
        <v>10357</v>
      </c>
      <c r="G367" s="2">
        <v>42271.787858796299</v>
      </c>
      <c r="H367" s="20">
        <f>MONTH(tblSales921[[#This Row],[Date]])</f>
        <v>9</v>
      </c>
      <c r="I367" s="21">
        <f>1+COUNTIFS(tblSales921[Date],"&lt;"&amp;tblSales921[[#This Row],[Date]],tblSales921[Month],tblSales921[[#This Row],[Month]])+COUNTIFS($G$11:G367,G367,$H$11:H367,H367)-1</f>
        <v>70</v>
      </c>
      <c r="J367" t="str">
        <f>tblSales921[[#This Row],[Month]]&amp;"-"&amp;tblSales921[[#This Row],[Rank]]</f>
        <v>9-70</v>
      </c>
      <c r="K367" t="s">
        <v>9</v>
      </c>
      <c r="L367" t="s">
        <v>236</v>
      </c>
      <c r="M367" s="6">
        <v>84589.68</v>
      </c>
    </row>
    <row r="368" spans="6:13" x14ac:dyDescent="0.25">
      <c r="F368">
        <v>10358</v>
      </c>
      <c r="G368" s="2">
        <v>42209.08421296296</v>
      </c>
      <c r="H368" s="20">
        <f>MONTH(tblSales921[[#This Row],[Date]])</f>
        <v>7</v>
      </c>
      <c r="I368" s="21">
        <f>1+COUNTIFS(tblSales921[Date],"&lt;"&amp;tblSales921[[#This Row],[Date]],tblSales921[Month],tblSales921[[#This Row],[Month]])+COUNTIFS($G$11:G368,G368,$H$11:H368,H368)-1</f>
        <v>63</v>
      </c>
      <c r="J368" t="str">
        <f>tblSales921[[#This Row],[Month]]&amp;"-"&amp;tblSales921[[#This Row],[Rank]]</f>
        <v>7-63</v>
      </c>
      <c r="K368" t="s">
        <v>52</v>
      </c>
      <c r="L368" t="s">
        <v>251</v>
      </c>
      <c r="M368" s="6">
        <v>9125.59</v>
      </c>
    </row>
    <row r="369" spans="6:13" x14ac:dyDescent="0.25">
      <c r="F369">
        <v>10359</v>
      </c>
      <c r="G369" s="2">
        <v>42080.167696759258</v>
      </c>
      <c r="H369" s="20">
        <f>MONTH(tblSales921[[#This Row],[Date]])</f>
        <v>3</v>
      </c>
      <c r="I369" s="21">
        <f>1+COUNTIFS(tblSales921[Date],"&lt;"&amp;tblSales921[[#This Row],[Date]],tblSales921[Month],tblSales921[[#This Row],[Month]])+COUNTIFS($G$11:G369,G369,$H$11:H369,H369)-1</f>
        <v>40</v>
      </c>
      <c r="J369" t="str">
        <f>tblSales921[[#This Row],[Month]]&amp;"-"&amp;tblSales921[[#This Row],[Rank]]</f>
        <v>3-40</v>
      </c>
      <c r="K369" t="s">
        <v>23</v>
      </c>
      <c r="L369" t="s">
        <v>252</v>
      </c>
      <c r="M369" s="6">
        <v>4333.4799999999996</v>
      </c>
    </row>
    <row r="370" spans="6:13" x14ac:dyDescent="0.25">
      <c r="F370">
        <v>10360</v>
      </c>
      <c r="G370" s="2">
        <v>42280.184976851851</v>
      </c>
      <c r="H370" s="20">
        <f>MONTH(tblSales921[[#This Row],[Date]])</f>
        <v>10</v>
      </c>
      <c r="I370" s="21">
        <f>1+COUNTIFS(tblSales921[Date],"&lt;"&amp;tblSales921[[#This Row],[Date]],tblSales921[Month],tblSales921[[#This Row],[Month]])+COUNTIFS($G$11:G370,G370,$H$11:H370,H370)-1</f>
        <v>6</v>
      </c>
      <c r="J370" t="str">
        <f>tblSales921[[#This Row],[Month]]&amp;"-"&amp;tblSales921[[#This Row],[Rank]]</f>
        <v>10-6</v>
      </c>
      <c r="K370" t="s">
        <v>11</v>
      </c>
      <c r="L370" t="s">
        <v>194</v>
      </c>
      <c r="M370" s="6">
        <v>54564.28</v>
      </c>
    </row>
    <row r="371" spans="6:13" x14ac:dyDescent="0.25">
      <c r="F371">
        <v>10361</v>
      </c>
      <c r="G371" s="2">
        <v>42200.079710648148</v>
      </c>
      <c r="H371" s="20">
        <f>MONTH(tblSales921[[#This Row],[Date]])</f>
        <v>7</v>
      </c>
      <c r="I371" s="21">
        <f>1+COUNTIFS(tblSales921[Date],"&lt;"&amp;tblSales921[[#This Row],[Date]],tblSales921[Month],tblSales921[[#This Row],[Month]])+COUNTIFS($G$11:G371,G371,$H$11:H371,H371)-1</f>
        <v>31</v>
      </c>
      <c r="J371" t="str">
        <f>tblSales921[[#This Row],[Month]]&amp;"-"&amp;tblSales921[[#This Row],[Rank]]</f>
        <v>7-31</v>
      </c>
      <c r="K371" t="s">
        <v>7</v>
      </c>
      <c r="L371" t="s">
        <v>253</v>
      </c>
      <c r="M371" s="6">
        <v>6005.22</v>
      </c>
    </row>
    <row r="372" spans="6:13" x14ac:dyDescent="0.25">
      <c r="F372">
        <v>10362</v>
      </c>
      <c r="G372" s="2">
        <v>42293.788298611114</v>
      </c>
      <c r="H372" s="20">
        <f>MONTH(tblSales921[[#This Row],[Date]])</f>
        <v>10</v>
      </c>
      <c r="I372" s="21">
        <f>1+COUNTIFS(tblSales921[Date],"&lt;"&amp;tblSales921[[#This Row],[Date]],tblSales921[Month],tblSales921[[#This Row],[Month]])+COUNTIFS($G$11:G372,G372,$H$11:H372,H372)-1</f>
        <v>37</v>
      </c>
      <c r="J372" t="str">
        <f>tblSales921[[#This Row],[Month]]&amp;"-"&amp;tblSales921[[#This Row],[Rank]]</f>
        <v>10-37</v>
      </c>
      <c r="K372" t="s">
        <v>45</v>
      </c>
      <c r="L372" t="s">
        <v>254</v>
      </c>
      <c r="M372" s="6">
        <v>81613.399999999994</v>
      </c>
    </row>
    <row r="373" spans="6:13" x14ac:dyDescent="0.25">
      <c r="F373">
        <v>10363</v>
      </c>
      <c r="G373" s="2">
        <v>42340.233576388891</v>
      </c>
      <c r="H373" s="20">
        <f>MONTH(tblSales921[[#This Row],[Date]])</f>
        <v>12</v>
      </c>
      <c r="I373" s="21">
        <f>1+COUNTIFS(tblSales921[Date],"&lt;"&amp;tblSales921[[#This Row],[Date]],tblSales921[Month],tblSales921[[#This Row],[Month]])+COUNTIFS($G$11:G373,G373,$H$11:H373,H373)-1</f>
        <v>4</v>
      </c>
      <c r="J373" t="str">
        <f>tblSales921[[#This Row],[Month]]&amp;"-"&amp;tblSales921[[#This Row],[Rank]]</f>
        <v>12-4</v>
      </c>
      <c r="K373" t="s">
        <v>26</v>
      </c>
      <c r="L373" t="s">
        <v>113</v>
      </c>
      <c r="M373" s="6">
        <v>46310.239999999998</v>
      </c>
    </row>
    <row r="374" spans="6:13" x14ac:dyDescent="0.25">
      <c r="F374">
        <v>10364</v>
      </c>
      <c r="G374" s="2">
        <v>42257.825208333335</v>
      </c>
      <c r="H374" s="20">
        <f>MONTH(tblSales921[[#This Row],[Date]])</f>
        <v>9</v>
      </c>
      <c r="I374" s="21">
        <f>1+COUNTIFS(tblSales921[Date],"&lt;"&amp;tblSales921[[#This Row],[Date]],tblSales921[Month],tblSales921[[#This Row],[Month]])+COUNTIFS($G$11:G374,G374,$H$11:H374,H374)-1</f>
        <v>27</v>
      </c>
      <c r="J374" t="str">
        <f>tblSales921[[#This Row],[Month]]&amp;"-"&amp;tblSales921[[#This Row],[Rank]]</f>
        <v>9-27</v>
      </c>
      <c r="K374" t="s">
        <v>11</v>
      </c>
      <c r="L374" t="s">
        <v>57</v>
      </c>
      <c r="M374" s="6">
        <v>83397.009999999995</v>
      </c>
    </row>
    <row r="375" spans="6:13" x14ac:dyDescent="0.25">
      <c r="F375">
        <v>10365</v>
      </c>
      <c r="G375" s="2">
        <v>42274.77789351852</v>
      </c>
      <c r="H375" s="20">
        <f>MONTH(tblSales921[[#This Row],[Date]])</f>
        <v>9</v>
      </c>
      <c r="I375" s="21">
        <f>1+COUNTIFS(tblSales921[Date],"&lt;"&amp;tblSales921[[#This Row],[Date]],tblSales921[Month],tblSales921[[#This Row],[Month]])+COUNTIFS($G$11:G375,G375,$H$11:H375,H375)-1</f>
        <v>76</v>
      </c>
      <c r="J375" t="str">
        <f>tblSales921[[#This Row],[Month]]&amp;"-"&amp;tblSales921[[#This Row],[Rank]]</f>
        <v>9-76</v>
      </c>
      <c r="K375" t="s">
        <v>9</v>
      </c>
      <c r="L375" t="s">
        <v>255</v>
      </c>
      <c r="M375" s="6">
        <v>6460.65</v>
      </c>
    </row>
    <row r="376" spans="6:13" x14ac:dyDescent="0.25">
      <c r="F376">
        <v>10366</v>
      </c>
      <c r="G376" s="2">
        <v>42324.370196759257</v>
      </c>
      <c r="H376" s="20">
        <f>MONTH(tblSales921[[#This Row],[Date]])</f>
        <v>11</v>
      </c>
      <c r="I376" s="21">
        <f>1+COUNTIFS(tblSales921[Date],"&lt;"&amp;tblSales921[[#This Row],[Date]],tblSales921[Month],tblSales921[[#This Row],[Month]])+COUNTIFS($G$11:G376,G376,$H$11:H376,H376)-1</f>
        <v>49</v>
      </c>
      <c r="J376" t="str">
        <f>tblSales921[[#This Row],[Month]]&amp;"-"&amp;tblSales921[[#This Row],[Rank]]</f>
        <v>11-49</v>
      </c>
      <c r="K376" t="s">
        <v>29</v>
      </c>
      <c r="L376" t="s">
        <v>130</v>
      </c>
      <c r="M376" s="6">
        <v>43507.4</v>
      </c>
    </row>
    <row r="377" spans="6:13" x14ac:dyDescent="0.25">
      <c r="F377">
        <v>10367</v>
      </c>
      <c r="G377" s="2">
        <v>42244.327870370369</v>
      </c>
      <c r="H377" s="20">
        <f>MONTH(tblSales921[[#This Row],[Date]])</f>
        <v>8</v>
      </c>
      <c r="I377" s="21">
        <f>1+COUNTIFS(tblSales921[Date],"&lt;"&amp;tblSales921[[#This Row],[Date]],tblSales921[Month],tblSales921[[#This Row],[Month]])+COUNTIFS($G$11:G377,G377,$H$11:H377,H377)-1</f>
        <v>81</v>
      </c>
      <c r="J377" t="str">
        <f>tblSales921[[#This Row],[Month]]&amp;"-"&amp;tblSales921[[#This Row],[Rank]]</f>
        <v>8-81</v>
      </c>
      <c r="K377" t="s">
        <v>20</v>
      </c>
      <c r="L377" t="s">
        <v>256</v>
      </c>
      <c r="M377" s="6">
        <v>97474.84</v>
      </c>
    </row>
    <row r="378" spans="6:13" x14ac:dyDescent="0.25">
      <c r="F378">
        <v>10368</v>
      </c>
      <c r="G378" s="2">
        <v>42112.594328703701</v>
      </c>
      <c r="H378" s="20">
        <f>MONTH(tblSales921[[#This Row],[Date]])</f>
        <v>4</v>
      </c>
      <c r="I378" s="21">
        <f>1+COUNTIFS(tblSales921[Date],"&lt;"&amp;tblSales921[[#This Row],[Date]],tblSales921[Month],tblSales921[[#This Row],[Month]])+COUNTIFS($G$11:G378,G378,$H$11:H378,H378)-1</f>
        <v>59</v>
      </c>
      <c r="J378" t="str">
        <f>tblSales921[[#This Row],[Month]]&amp;"-"&amp;tblSales921[[#This Row],[Rank]]</f>
        <v>4-59</v>
      </c>
      <c r="K378" t="s">
        <v>9</v>
      </c>
      <c r="L378" t="s">
        <v>257</v>
      </c>
      <c r="M378" s="6">
        <v>32791.620000000003</v>
      </c>
    </row>
    <row r="379" spans="6:13" x14ac:dyDescent="0.25">
      <c r="F379">
        <v>10369</v>
      </c>
      <c r="G379" s="2">
        <v>42187.284826388888</v>
      </c>
      <c r="H379" s="20">
        <f>MONTH(tblSales921[[#This Row],[Date]])</f>
        <v>7</v>
      </c>
      <c r="I379" s="21">
        <f>1+COUNTIFS(tblSales921[Date],"&lt;"&amp;tblSales921[[#This Row],[Date]],tblSales921[Month],tblSales921[[#This Row],[Month]])+COUNTIFS($G$11:G379,G379,$H$11:H379,H379)-1</f>
        <v>6</v>
      </c>
      <c r="J379" t="str">
        <f>tblSales921[[#This Row],[Month]]&amp;"-"&amp;tblSales921[[#This Row],[Rank]]</f>
        <v>7-6</v>
      </c>
      <c r="K379" t="s">
        <v>45</v>
      </c>
      <c r="L379" t="s">
        <v>220</v>
      </c>
      <c r="M379" s="6">
        <v>56085.99</v>
      </c>
    </row>
    <row r="380" spans="6:13" x14ac:dyDescent="0.25">
      <c r="F380">
        <v>10370</v>
      </c>
      <c r="G380" s="2">
        <v>42105.311863425923</v>
      </c>
      <c r="H380" s="20">
        <f>MONTH(tblSales921[[#This Row],[Date]])</f>
        <v>4</v>
      </c>
      <c r="I380" s="21">
        <f>1+COUNTIFS(tblSales921[Date],"&lt;"&amp;tblSales921[[#This Row],[Date]],tblSales921[Month],tblSales921[[#This Row],[Month]])+COUNTIFS($G$11:G380,G380,$H$11:H380,H380)-1</f>
        <v>25</v>
      </c>
      <c r="J380" t="str">
        <f>tblSales921[[#This Row],[Month]]&amp;"-"&amp;tblSales921[[#This Row],[Rank]]</f>
        <v>4-25</v>
      </c>
      <c r="K380" t="s">
        <v>20</v>
      </c>
      <c r="L380" t="s">
        <v>80</v>
      </c>
      <c r="M380" s="6">
        <v>29691.35</v>
      </c>
    </row>
    <row r="381" spans="6:13" x14ac:dyDescent="0.25">
      <c r="F381">
        <v>10371</v>
      </c>
      <c r="G381" s="2">
        <v>42080.775497685187</v>
      </c>
      <c r="H381" s="20">
        <f>MONTH(tblSales921[[#This Row],[Date]])</f>
        <v>3</v>
      </c>
      <c r="I381" s="21">
        <f>1+COUNTIFS(tblSales921[Date],"&lt;"&amp;tblSales921[[#This Row],[Date]],tblSales921[Month],tblSales921[[#This Row],[Month]])+COUNTIFS($G$11:G381,G381,$H$11:H381,H381)-1</f>
        <v>42</v>
      </c>
      <c r="J381" t="str">
        <f>tblSales921[[#This Row],[Month]]&amp;"-"&amp;tblSales921[[#This Row],[Rank]]</f>
        <v>3-42</v>
      </c>
      <c r="K381" t="s">
        <v>66</v>
      </c>
      <c r="L381" t="s">
        <v>196</v>
      </c>
      <c r="M381" s="6">
        <v>54853.57</v>
      </c>
    </row>
    <row r="382" spans="6:13" x14ac:dyDescent="0.25">
      <c r="F382">
        <v>10372</v>
      </c>
      <c r="G382" s="2">
        <v>42109.045104166667</v>
      </c>
      <c r="H382" s="20">
        <f>MONTH(tblSales921[[#This Row],[Date]])</f>
        <v>4</v>
      </c>
      <c r="I382" s="21">
        <f>1+COUNTIFS(tblSales921[Date],"&lt;"&amp;tblSales921[[#This Row],[Date]],tblSales921[Month],tblSales921[[#This Row],[Month]])+COUNTIFS($G$11:G382,G382,$H$11:H382,H382)-1</f>
        <v>46</v>
      </c>
      <c r="J382" t="str">
        <f>tblSales921[[#This Row],[Month]]&amp;"-"&amp;tblSales921[[#This Row],[Rank]]</f>
        <v>4-46</v>
      </c>
      <c r="K382" t="s">
        <v>66</v>
      </c>
      <c r="L382" t="s">
        <v>258</v>
      </c>
      <c r="M382" s="6">
        <v>12547.84</v>
      </c>
    </row>
    <row r="383" spans="6:13" x14ac:dyDescent="0.25">
      <c r="F383">
        <v>10373</v>
      </c>
      <c r="G383" s="2">
        <v>42026.04247685185</v>
      </c>
      <c r="H383" s="20">
        <f>MONTH(tblSales921[[#This Row],[Date]])</f>
        <v>1</v>
      </c>
      <c r="I383" s="21">
        <f>1+COUNTIFS(tblSales921[Date],"&lt;"&amp;tblSales921[[#This Row],[Date]],tblSales921[Month],tblSales921[[#This Row],[Month]])+COUNTIFS($G$11:G383,G383,$H$11:H383,H383)-1</f>
        <v>51</v>
      </c>
      <c r="J383" t="str">
        <f>tblSales921[[#This Row],[Month]]&amp;"-"&amp;tblSales921[[#This Row],[Rank]]</f>
        <v>1-51</v>
      </c>
      <c r="K383" t="s">
        <v>66</v>
      </c>
      <c r="L383" t="s">
        <v>259</v>
      </c>
      <c r="M383" s="6">
        <v>89418.67</v>
      </c>
    </row>
    <row r="384" spans="6:13" x14ac:dyDescent="0.25">
      <c r="F384">
        <v>10374</v>
      </c>
      <c r="G384" s="2">
        <v>42283.96974537037</v>
      </c>
      <c r="H384" s="20">
        <f>MONTH(tblSales921[[#This Row],[Date]])</f>
        <v>10</v>
      </c>
      <c r="I384" s="21">
        <f>1+COUNTIFS(tblSales921[Date],"&lt;"&amp;tblSales921[[#This Row],[Date]],tblSales921[Month],tblSales921[[#This Row],[Month]])+COUNTIFS($G$11:G384,G384,$H$11:H384,H384)-1</f>
        <v>16</v>
      </c>
      <c r="J384" t="str">
        <f>tblSales921[[#This Row],[Month]]&amp;"-"&amp;tblSales921[[#This Row],[Rank]]</f>
        <v>10-16</v>
      </c>
      <c r="K384" t="s">
        <v>17</v>
      </c>
      <c r="L384" t="s">
        <v>176</v>
      </c>
      <c r="M384" s="6">
        <v>36163.33</v>
      </c>
    </row>
    <row r="385" spans="6:13" x14ac:dyDescent="0.25">
      <c r="F385">
        <v>10375</v>
      </c>
      <c r="G385" s="2">
        <v>42054.44158564815</v>
      </c>
      <c r="H385" s="20">
        <f>MONTH(tblSales921[[#This Row],[Date]])</f>
        <v>2</v>
      </c>
      <c r="I385" s="21">
        <f>1+COUNTIFS(tblSales921[Date],"&lt;"&amp;tblSales921[[#This Row],[Date]],tblSales921[Month],tblSales921[[#This Row],[Month]])+COUNTIFS($G$11:G385,G385,$H$11:H385,H385)-1</f>
        <v>63</v>
      </c>
      <c r="J385" t="str">
        <f>tblSales921[[#This Row],[Month]]&amp;"-"&amp;tblSales921[[#This Row],[Rank]]</f>
        <v>2-63</v>
      </c>
      <c r="K385" t="s">
        <v>20</v>
      </c>
      <c r="L385" t="s">
        <v>260</v>
      </c>
      <c r="M385" s="6">
        <v>50816.55</v>
      </c>
    </row>
    <row r="386" spans="6:13" x14ac:dyDescent="0.25">
      <c r="F386">
        <v>10376</v>
      </c>
      <c r="G386" s="2">
        <v>42096.235300925924</v>
      </c>
      <c r="H386" s="20">
        <f>MONTH(tblSales921[[#This Row],[Date]])</f>
        <v>4</v>
      </c>
      <c r="I386" s="21">
        <f>1+COUNTIFS(tblSales921[Date],"&lt;"&amp;tblSales921[[#This Row],[Date]],tblSales921[Month],tblSales921[[#This Row],[Month]])+COUNTIFS($G$11:G386,G386,$H$11:H386,H386)-1</f>
        <v>6</v>
      </c>
      <c r="J386" t="str">
        <f>tblSales921[[#This Row],[Month]]&amp;"-"&amp;tblSales921[[#This Row],[Rank]]</f>
        <v>4-6</v>
      </c>
      <c r="K386" t="s">
        <v>40</v>
      </c>
      <c r="L386" t="s">
        <v>261</v>
      </c>
      <c r="M386" s="6">
        <v>57521.09</v>
      </c>
    </row>
    <row r="387" spans="6:13" x14ac:dyDescent="0.25">
      <c r="F387">
        <v>10377</v>
      </c>
      <c r="G387" s="2">
        <v>42078.126134259262</v>
      </c>
      <c r="H387" s="20">
        <f>MONTH(tblSales921[[#This Row],[Date]])</f>
        <v>3</v>
      </c>
      <c r="I387" s="21">
        <f>1+COUNTIFS(tblSales921[Date],"&lt;"&amp;tblSales921[[#This Row],[Date]],tblSales921[Month],tblSales921[[#This Row],[Month]])+COUNTIFS($G$11:G387,G387,$H$11:H387,H387)-1</f>
        <v>31</v>
      </c>
      <c r="J387" t="str">
        <f>tblSales921[[#This Row],[Month]]&amp;"-"&amp;tblSales921[[#This Row],[Rank]]</f>
        <v>3-31</v>
      </c>
      <c r="K387" t="s">
        <v>5</v>
      </c>
      <c r="L387" t="s">
        <v>262</v>
      </c>
      <c r="M387" s="6">
        <v>78808.63</v>
      </c>
    </row>
    <row r="388" spans="6:13" x14ac:dyDescent="0.25">
      <c r="F388">
        <v>10378</v>
      </c>
      <c r="G388" s="2">
        <v>42175.604131944441</v>
      </c>
      <c r="H388" s="20">
        <f>MONTH(tblSales921[[#This Row],[Date]])</f>
        <v>6</v>
      </c>
      <c r="I388" s="21">
        <f>1+COUNTIFS(tblSales921[Date],"&lt;"&amp;tblSales921[[#This Row],[Date]],tblSales921[Month],tblSales921[[#This Row],[Month]])+COUNTIFS($G$11:G388,G388,$H$11:H388,H388)-1</f>
        <v>57</v>
      </c>
      <c r="J388" t="str">
        <f>tblSales921[[#This Row],[Month]]&amp;"-"&amp;tblSales921[[#This Row],[Rank]]</f>
        <v>6-57</v>
      </c>
      <c r="K388" t="s">
        <v>9</v>
      </c>
      <c r="L388" t="s">
        <v>227</v>
      </c>
      <c r="M388" s="6">
        <v>99024.65</v>
      </c>
    </row>
    <row r="389" spans="6:13" x14ac:dyDescent="0.25">
      <c r="F389">
        <v>10379</v>
      </c>
      <c r="G389" s="2">
        <v>42361.557858796295</v>
      </c>
      <c r="H389" s="20">
        <f>MONTH(tblSales921[[#This Row],[Date]])</f>
        <v>12</v>
      </c>
      <c r="I389" s="21">
        <f>1+COUNTIFS(tblSales921[Date],"&lt;"&amp;tblSales921[[#This Row],[Date]],tblSales921[Month],tblSales921[[#This Row],[Month]])+COUNTIFS($G$11:G389,G389,$H$11:H389,H389)-1</f>
        <v>63</v>
      </c>
      <c r="J389" t="str">
        <f>tblSales921[[#This Row],[Month]]&amp;"-"&amp;tblSales921[[#This Row],[Rank]]</f>
        <v>12-63</v>
      </c>
      <c r="K389" t="s">
        <v>11</v>
      </c>
      <c r="L389" t="s">
        <v>226</v>
      </c>
      <c r="M389" s="6">
        <v>49406.17</v>
      </c>
    </row>
    <row r="390" spans="6:13" x14ac:dyDescent="0.25">
      <c r="F390">
        <v>10380</v>
      </c>
      <c r="G390" s="2">
        <v>42021.931851851848</v>
      </c>
      <c r="H390" s="20">
        <f>MONTH(tblSales921[[#This Row],[Date]])</f>
        <v>1</v>
      </c>
      <c r="I390" s="21">
        <f>1+COUNTIFS(tblSales921[Date],"&lt;"&amp;tblSales921[[#This Row],[Date]],tblSales921[Month],tblSales921[[#This Row],[Month]])+COUNTIFS($G$11:G390,G390,$H$11:H390,H390)-1</f>
        <v>39</v>
      </c>
      <c r="J390" t="str">
        <f>tblSales921[[#This Row],[Month]]&amp;"-"&amp;tblSales921[[#This Row],[Rank]]</f>
        <v>1-39</v>
      </c>
      <c r="K390" t="s">
        <v>29</v>
      </c>
      <c r="L390" t="s">
        <v>263</v>
      </c>
      <c r="M390" s="6">
        <v>82975.81</v>
      </c>
    </row>
    <row r="391" spans="6:13" x14ac:dyDescent="0.25">
      <c r="F391">
        <v>10381</v>
      </c>
      <c r="G391" s="2">
        <v>42265.856296296297</v>
      </c>
      <c r="H391" s="20">
        <f>MONTH(tblSales921[[#This Row],[Date]])</f>
        <v>9</v>
      </c>
      <c r="I391" s="21">
        <f>1+COUNTIFS(tblSales921[Date],"&lt;"&amp;tblSales921[[#This Row],[Date]],tblSales921[Month],tblSales921[[#This Row],[Month]])+COUNTIFS($G$11:G391,G391,$H$11:H391,H391)-1</f>
        <v>53</v>
      </c>
      <c r="J391" t="str">
        <f>tblSales921[[#This Row],[Month]]&amp;"-"&amp;tblSales921[[#This Row],[Rank]]</f>
        <v>9-53</v>
      </c>
      <c r="K391" t="s">
        <v>13</v>
      </c>
      <c r="L391" t="s">
        <v>264</v>
      </c>
      <c r="M391" s="6">
        <v>91135.81</v>
      </c>
    </row>
    <row r="392" spans="6:13" x14ac:dyDescent="0.25">
      <c r="F392">
        <v>10382</v>
      </c>
      <c r="G392" s="2">
        <v>42158.412789351853</v>
      </c>
      <c r="H392" s="20">
        <f>MONTH(tblSales921[[#This Row],[Date]])</f>
        <v>6</v>
      </c>
      <c r="I392" s="21">
        <f>1+COUNTIFS(tblSales921[Date],"&lt;"&amp;tblSales921[[#This Row],[Date]],tblSales921[Month],tblSales921[[#This Row],[Month]])+COUNTIFS($G$11:G392,G392,$H$11:H392,H392)-1</f>
        <v>8</v>
      </c>
      <c r="J392" t="str">
        <f>tblSales921[[#This Row],[Month]]&amp;"-"&amp;tblSales921[[#This Row],[Rank]]</f>
        <v>6-8</v>
      </c>
      <c r="K392" t="s">
        <v>17</v>
      </c>
      <c r="L392" t="s">
        <v>257</v>
      </c>
      <c r="M392" s="6">
        <v>84392.1</v>
      </c>
    </row>
    <row r="393" spans="6:13" x14ac:dyDescent="0.25">
      <c r="F393">
        <v>10383</v>
      </c>
      <c r="G393" s="2">
        <v>42107.376620370371</v>
      </c>
      <c r="H393" s="20">
        <f>MONTH(tblSales921[[#This Row],[Date]])</f>
        <v>4</v>
      </c>
      <c r="I393" s="21">
        <f>1+COUNTIFS(tblSales921[Date],"&lt;"&amp;tblSales921[[#This Row],[Date]],tblSales921[Month],tblSales921[[#This Row],[Month]])+COUNTIFS($G$11:G393,G393,$H$11:H393,H393)-1</f>
        <v>37</v>
      </c>
      <c r="J393" t="str">
        <f>tblSales921[[#This Row],[Month]]&amp;"-"&amp;tblSales921[[#This Row],[Rank]]</f>
        <v>4-37</v>
      </c>
      <c r="K393" t="s">
        <v>29</v>
      </c>
      <c r="L393" t="s">
        <v>44</v>
      </c>
      <c r="M393" s="6">
        <v>59567.87</v>
      </c>
    </row>
    <row r="394" spans="6:13" x14ac:dyDescent="0.25">
      <c r="F394">
        <v>10384</v>
      </c>
      <c r="G394" s="2">
        <v>42024.511273148149</v>
      </c>
      <c r="H394" s="20">
        <f>MONTH(tblSales921[[#This Row],[Date]])</f>
        <v>1</v>
      </c>
      <c r="I394" s="21">
        <f>1+COUNTIFS(tblSales921[Date],"&lt;"&amp;tblSales921[[#This Row],[Date]],tblSales921[Month],tblSales921[[#This Row],[Month]])+COUNTIFS($G$11:G394,G394,$H$11:H394,H394)-1</f>
        <v>44</v>
      </c>
      <c r="J394" t="str">
        <f>tblSales921[[#This Row],[Month]]&amp;"-"&amp;tblSales921[[#This Row],[Rank]]</f>
        <v>1-44</v>
      </c>
      <c r="K394" t="s">
        <v>13</v>
      </c>
      <c r="L394" t="s">
        <v>199</v>
      </c>
      <c r="M394" s="6">
        <v>75533.3</v>
      </c>
    </row>
    <row r="395" spans="6:13" x14ac:dyDescent="0.25">
      <c r="F395">
        <v>10385</v>
      </c>
      <c r="G395" s="2">
        <v>42101.673576388886</v>
      </c>
      <c r="H395" s="20">
        <f>MONTH(tblSales921[[#This Row],[Date]])</f>
        <v>4</v>
      </c>
      <c r="I395" s="21">
        <f>1+COUNTIFS(tblSales921[Date],"&lt;"&amp;tblSales921[[#This Row],[Date]],tblSales921[Month],tblSales921[[#This Row],[Month]])+COUNTIFS($G$11:G395,G395,$H$11:H395,H395)-1</f>
        <v>17</v>
      </c>
      <c r="J395" t="str">
        <f>tblSales921[[#This Row],[Month]]&amp;"-"&amp;tblSales921[[#This Row],[Rank]]</f>
        <v>4-17</v>
      </c>
      <c r="K395" t="s">
        <v>23</v>
      </c>
      <c r="L395" t="s">
        <v>119</v>
      </c>
      <c r="M395" s="6">
        <v>81367.539999999994</v>
      </c>
    </row>
    <row r="396" spans="6:13" x14ac:dyDescent="0.25">
      <c r="F396">
        <v>10386</v>
      </c>
      <c r="G396" s="2">
        <v>42258.438472222224</v>
      </c>
      <c r="H396" s="20">
        <f>MONTH(tblSales921[[#This Row],[Date]])</f>
        <v>9</v>
      </c>
      <c r="I396" s="21">
        <f>1+COUNTIFS(tblSales921[Date],"&lt;"&amp;tblSales921[[#This Row],[Date]],tblSales921[Month],tblSales921[[#This Row],[Month]])+COUNTIFS($G$11:G396,G396,$H$11:H396,H396)-1</f>
        <v>29</v>
      </c>
      <c r="J396" t="str">
        <f>tblSales921[[#This Row],[Month]]&amp;"-"&amp;tblSales921[[#This Row],[Rank]]</f>
        <v>9-29</v>
      </c>
      <c r="K396" t="s">
        <v>45</v>
      </c>
      <c r="L396" t="s">
        <v>80</v>
      </c>
      <c r="M396" s="6">
        <v>6003.85</v>
      </c>
    </row>
    <row r="397" spans="6:13" x14ac:dyDescent="0.25">
      <c r="F397">
        <v>10387</v>
      </c>
      <c r="G397" s="2">
        <v>42053.91982638889</v>
      </c>
      <c r="H397" s="20">
        <f>MONTH(tblSales921[[#This Row],[Date]])</f>
        <v>2</v>
      </c>
      <c r="I397" s="21">
        <f>1+COUNTIFS(tblSales921[Date],"&lt;"&amp;tblSales921[[#This Row],[Date]],tblSales921[Month],tblSales921[[#This Row],[Month]])+COUNTIFS($G$11:G397,G397,$H$11:H397,H397)-1</f>
        <v>59</v>
      </c>
      <c r="J397" t="str">
        <f>tblSales921[[#This Row],[Month]]&amp;"-"&amp;tblSales921[[#This Row],[Rank]]</f>
        <v>2-59</v>
      </c>
      <c r="K397" t="s">
        <v>38</v>
      </c>
      <c r="L397" t="s">
        <v>265</v>
      </c>
      <c r="M397" s="6">
        <v>91100.81</v>
      </c>
    </row>
    <row r="398" spans="6:13" x14ac:dyDescent="0.25">
      <c r="F398">
        <v>10388</v>
      </c>
      <c r="G398" s="2">
        <v>42243.392731481479</v>
      </c>
      <c r="H398" s="20">
        <f>MONTH(tblSales921[[#This Row],[Date]])</f>
        <v>8</v>
      </c>
      <c r="I398" s="21">
        <f>1+COUNTIFS(tblSales921[Date],"&lt;"&amp;tblSales921[[#This Row],[Date]],tblSales921[Month],tblSales921[[#This Row],[Month]])+COUNTIFS($G$11:G398,G398,$H$11:H398,H398)-1</f>
        <v>80</v>
      </c>
      <c r="J398" t="str">
        <f>tblSales921[[#This Row],[Month]]&amp;"-"&amp;tblSales921[[#This Row],[Rank]]</f>
        <v>8-80</v>
      </c>
      <c r="K398" t="s">
        <v>38</v>
      </c>
      <c r="L398" t="s">
        <v>129</v>
      </c>
      <c r="M398" s="6">
        <v>83673.19</v>
      </c>
    </row>
    <row r="399" spans="6:13" x14ac:dyDescent="0.25">
      <c r="F399">
        <v>10389</v>
      </c>
      <c r="G399" s="2">
        <v>42347.495555555557</v>
      </c>
      <c r="H399" s="20">
        <f>MONTH(tblSales921[[#This Row],[Date]])</f>
        <v>12</v>
      </c>
      <c r="I399" s="21">
        <f>1+COUNTIFS(tblSales921[Date],"&lt;"&amp;tblSales921[[#This Row],[Date]],tblSales921[Month],tblSales921[[#This Row],[Month]])+COUNTIFS($G$11:G399,G399,$H$11:H399,H399)-1</f>
        <v>24</v>
      </c>
      <c r="J399" t="str">
        <f>tblSales921[[#This Row],[Month]]&amp;"-"&amp;tblSales921[[#This Row],[Rank]]</f>
        <v>12-24</v>
      </c>
      <c r="K399" t="s">
        <v>5</v>
      </c>
      <c r="L399" t="s">
        <v>34</v>
      </c>
      <c r="M399" s="6">
        <v>75902.38</v>
      </c>
    </row>
    <row r="400" spans="6:13" x14ac:dyDescent="0.25">
      <c r="F400">
        <v>10390</v>
      </c>
      <c r="G400" s="2">
        <v>42359.648634259262</v>
      </c>
      <c r="H400" s="20">
        <f>MONTH(tblSales921[[#This Row],[Date]])</f>
        <v>12</v>
      </c>
      <c r="I400" s="21">
        <f>1+COUNTIFS(tblSales921[Date],"&lt;"&amp;tblSales921[[#This Row],[Date]],tblSales921[Month],tblSales921[[#This Row],[Month]])+COUNTIFS($G$11:G400,G400,$H$11:H400,H400)-1</f>
        <v>57</v>
      </c>
      <c r="J400" t="str">
        <f>tblSales921[[#This Row],[Month]]&amp;"-"&amp;tblSales921[[#This Row],[Rank]]</f>
        <v>12-57</v>
      </c>
      <c r="K400" t="s">
        <v>38</v>
      </c>
      <c r="L400" t="s">
        <v>229</v>
      </c>
      <c r="M400" s="6">
        <v>9999.3700000000008</v>
      </c>
    </row>
    <row r="401" spans="6:13" x14ac:dyDescent="0.25">
      <c r="F401">
        <v>10391</v>
      </c>
      <c r="G401" s="2">
        <v>42030.251863425925</v>
      </c>
      <c r="H401" s="20">
        <f>MONTH(tblSales921[[#This Row],[Date]])</f>
        <v>1</v>
      </c>
      <c r="I401" s="21">
        <f>1+COUNTIFS(tblSales921[Date],"&lt;"&amp;tblSales921[[#This Row],[Date]],tblSales921[Month],tblSales921[[#This Row],[Month]])+COUNTIFS($G$11:G401,G401,$H$11:H401,H401)-1</f>
        <v>67</v>
      </c>
      <c r="J401" t="str">
        <f>tblSales921[[#This Row],[Month]]&amp;"-"&amp;tblSales921[[#This Row],[Rank]]</f>
        <v>1-67</v>
      </c>
      <c r="K401" t="s">
        <v>66</v>
      </c>
      <c r="L401" t="s">
        <v>266</v>
      </c>
      <c r="M401" s="6">
        <v>12377.62</v>
      </c>
    </row>
    <row r="402" spans="6:13" x14ac:dyDescent="0.25">
      <c r="F402">
        <v>10392</v>
      </c>
      <c r="G402" s="2">
        <v>42234.293749999997</v>
      </c>
      <c r="H402" s="20">
        <f>MONTH(tblSales921[[#This Row],[Date]])</f>
        <v>8</v>
      </c>
      <c r="I402" s="21">
        <f>1+COUNTIFS(tblSales921[Date],"&lt;"&amp;tblSales921[[#This Row],[Date]],tblSales921[Month],tblSales921[[#This Row],[Month]])+COUNTIFS($G$11:G402,G402,$H$11:H402,H402)-1</f>
        <v>51</v>
      </c>
      <c r="J402" t="str">
        <f>tblSales921[[#This Row],[Month]]&amp;"-"&amp;tblSales921[[#This Row],[Rank]]</f>
        <v>8-51</v>
      </c>
      <c r="K402" t="s">
        <v>11</v>
      </c>
      <c r="L402" t="s">
        <v>150</v>
      </c>
      <c r="M402" s="6">
        <v>69859.78</v>
      </c>
    </row>
    <row r="403" spans="6:13" x14ac:dyDescent="0.25">
      <c r="F403">
        <v>10393</v>
      </c>
      <c r="G403" s="2">
        <v>42266.458136574074</v>
      </c>
      <c r="H403" s="20">
        <f>MONTH(tblSales921[[#This Row],[Date]])</f>
        <v>9</v>
      </c>
      <c r="I403" s="21">
        <f>1+COUNTIFS(tblSales921[Date],"&lt;"&amp;tblSales921[[#This Row],[Date]],tblSales921[Month],tblSales921[[#This Row],[Month]])+COUNTIFS($G$11:G403,G403,$H$11:H403,H403)-1</f>
        <v>54</v>
      </c>
      <c r="J403" t="str">
        <f>tblSales921[[#This Row],[Month]]&amp;"-"&amp;tblSales921[[#This Row],[Rank]]</f>
        <v>9-54</v>
      </c>
      <c r="K403" t="s">
        <v>9</v>
      </c>
      <c r="L403" t="s">
        <v>267</v>
      </c>
      <c r="M403" s="6">
        <v>15356.27</v>
      </c>
    </row>
    <row r="404" spans="6:13" x14ac:dyDescent="0.25">
      <c r="F404">
        <v>10394</v>
      </c>
      <c r="G404" s="2">
        <v>42090.170023148145</v>
      </c>
      <c r="H404" s="20">
        <f>MONTH(tblSales921[[#This Row],[Date]])</f>
        <v>3</v>
      </c>
      <c r="I404" s="21">
        <f>1+COUNTIFS(tblSales921[Date],"&lt;"&amp;tblSales921[[#This Row],[Date]],tblSales921[Month],tblSales921[[#This Row],[Month]])+COUNTIFS($G$11:G404,G404,$H$11:H404,H404)-1</f>
        <v>70</v>
      </c>
      <c r="J404" t="str">
        <f>tblSales921[[#This Row],[Month]]&amp;"-"&amp;tblSales921[[#This Row],[Rank]]</f>
        <v>3-70</v>
      </c>
      <c r="K404" t="s">
        <v>20</v>
      </c>
      <c r="L404" t="s">
        <v>268</v>
      </c>
      <c r="M404" s="6">
        <v>35480.94</v>
      </c>
    </row>
    <row r="405" spans="6:13" x14ac:dyDescent="0.25">
      <c r="F405">
        <v>10395</v>
      </c>
      <c r="G405" s="2">
        <v>42306.405243055553</v>
      </c>
      <c r="H405" s="20">
        <f>MONTH(tblSales921[[#This Row],[Date]])</f>
        <v>10</v>
      </c>
      <c r="I405" s="21">
        <f>1+COUNTIFS(tblSales921[Date],"&lt;"&amp;tblSales921[[#This Row],[Date]],tblSales921[Month],tblSales921[[#This Row],[Month]])+COUNTIFS($G$11:G405,G405,$H$11:H405,H405)-1</f>
        <v>69</v>
      </c>
      <c r="J405" t="str">
        <f>tblSales921[[#This Row],[Month]]&amp;"-"&amp;tblSales921[[#This Row],[Rank]]</f>
        <v>10-69</v>
      </c>
      <c r="K405" t="s">
        <v>15</v>
      </c>
      <c r="L405" t="s">
        <v>258</v>
      </c>
      <c r="M405" s="6">
        <v>73470.710000000006</v>
      </c>
    </row>
    <row r="406" spans="6:13" x14ac:dyDescent="0.25">
      <c r="F406">
        <v>10396</v>
      </c>
      <c r="G406" s="2">
        <v>42129.276030092595</v>
      </c>
      <c r="H406" s="20">
        <f>MONTH(tblSales921[[#This Row],[Date]])</f>
        <v>5</v>
      </c>
      <c r="I406" s="21">
        <f>1+COUNTIFS(tblSales921[Date],"&lt;"&amp;tblSales921[[#This Row],[Date]],tblSales921[Month],tblSales921[[#This Row],[Month]])+COUNTIFS($G$11:G406,G406,$H$11:H406,H406)-1</f>
        <v>15</v>
      </c>
      <c r="J406" t="str">
        <f>tblSales921[[#This Row],[Month]]&amp;"-"&amp;tblSales921[[#This Row],[Rank]]</f>
        <v>5-15</v>
      </c>
      <c r="K406" t="s">
        <v>15</v>
      </c>
      <c r="L406" t="s">
        <v>255</v>
      </c>
      <c r="M406" s="6">
        <v>75612.55</v>
      </c>
    </row>
    <row r="407" spans="6:13" x14ac:dyDescent="0.25">
      <c r="F407">
        <v>10397</v>
      </c>
      <c r="G407" s="2">
        <v>42241.802430555559</v>
      </c>
      <c r="H407" s="20">
        <f>MONTH(tblSales921[[#This Row],[Date]])</f>
        <v>8</v>
      </c>
      <c r="I407" s="21">
        <f>1+COUNTIFS(tblSales921[Date],"&lt;"&amp;tblSales921[[#This Row],[Date]],tblSales921[Month],tblSales921[[#This Row],[Month]])+COUNTIFS($G$11:G407,G407,$H$11:H407,H407)-1</f>
        <v>73</v>
      </c>
      <c r="J407" t="str">
        <f>tblSales921[[#This Row],[Month]]&amp;"-"&amp;tblSales921[[#This Row],[Rank]]</f>
        <v>8-73</v>
      </c>
      <c r="K407" t="s">
        <v>38</v>
      </c>
      <c r="L407" t="s">
        <v>269</v>
      </c>
      <c r="M407" s="6">
        <v>74304.13</v>
      </c>
    </row>
    <row r="408" spans="6:13" x14ac:dyDescent="0.25">
      <c r="F408">
        <v>10398</v>
      </c>
      <c r="G408" s="2">
        <v>42109.227303240739</v>
      </c>
      <c r="H408" s="20">
        <f>MONTH(tblSales921[[#This Row],[Date]])</f>
        <v>4</v>
      </c>
      <c r="I408" s="21">
        <f>1+COUNTIFS(tblSales921[Date],"&lt;"&amp;tblSales921[[#This Row],[Date]],tblSales921[Month],tblSales921[[#This Row],[Month]])+COUNTIFS($G$11:G408,G408,$H$11:H408,H408)-1</f>
        <v>48</v>
      </c>
      <c r="J408" t="str">
        <f>tblSales921[[#This Row],[Month]]&amp;"-"&amp;tblSales921[[#This Row],[Rank]]</f>
        <v>4-48</v>
      </c>
      <c r="K408" t="s">
        <v>40</v>
      </c>
      <c r="L408" t="s">
        <v>270</v>
      </c>
      <c r="M408" s="6">
        <v>53512.91</v>
      </c>
    </row>
    <row r="409" spans="6:13" x14ac:dyDescent="0.25">
      <c r="F409">
        <v>10399</v>
      </c>
      <c r="G409" s="2">
        <v>42116.63386574074</v>
      </c>
      <c r="H409" s="20">
        <f>MONTH(tblSales921[[#This Row],[Date]])</f>
        <v>4</v>
      </c>
      <c r="I409" s="21">
        <f>1+COUNTIFS(tblSales921[Date],"&lt;"&amp;tblSales921[[#This Row],[Date]],tblSales921[Month],tblSales921[[#This Row],[Month]])+COUNTIFS($G$11:G409,G409,$H$11:H409,H409)-1</f>
        <v>70</v>
      </c>
      <c r="J409" t="str">
        <f>tblSales921[[#This Row],[Month]]&amp;"-"&amp;tblSales921[[#This Row],[Rank]]</f>
        <v>4-70</v>
      </c>
      <c r="K409" t="s">
        <v>23</v>
      </c>
      <c r="L409" t="s">
        <v>8</v>
      </c>
      <c r="M409" s="6">
        <v>87338.07</v>
      </c>
    </row>
    <row r="410" spans="6:13" x14ac:dyDescent="0.25">
      <c r="F410">
        <v>10400</v>
      </c>
      <c r="G410" s="2">
        <v>42249.035173611112</v>
      </c>
      <c r="H410" s="20">
        <f>MONTH(tblSales921[[#This Row],[Date]])</f>
        <v>9</v>
      </c>
      <c r="I410" s="21">
        <f>1+COUNTIFS(tblSales921[Date],"&lt;"&amp;tblSales921[[#This Row],[Date]],tblSales921[Month],tblSales921[[#This Row],[Month]])+COUNTIFS($G$11:G410,G410,$H$11:H410,H410)-1</f>
        <v>7</v>
      </c>
      <c r="J410" t="str">
        <f>tblSales921[[#This Row],[Month]]&amp;"-"&amp;tblSales921[[#This Row],[Rank]]</f>
        <v>9-7</v>
      </c>
      <c r="K410" t="s">
        <v>13</v>
      </c>
      <c r="L410" t="s">
        <v>208</v>
      </c>
      <c r="M410" s="6">
        <v>47944.65</v>
      </c>
    </row>
    <row r="411" spans="6:13" x14ac:dyDescent="0.25">
      <c r="F411">
        <v>10401</v>
      </c>
      <c r="G411" s="2">
        <v>42219.920740740738</v>
      </c>
      <c r="H411" s="20">
        <f>MONTH(tblSales921[[#This Row],[Date]])</f>
        <v>8</v>
      </c>
      <c r="I411" s="21">
        <f>1+COUNTIFS(tblSales921[Date],"&lt;"&amp;tblSales921[[#This Row],[Date]],tblSales921[Month],tblSales921[[#This Row],[Month]])+COUNTIFS($G$11:G411,G411,$H$11:H411,H411)-1</f>
        <v>5</v>
      </c>
      <c r="J411" t="str">
        <f>tblSales921[[#This Row],[Month]]&amp;"-"&amp;tblSales921[[#This Row],[Rank]]</f>
        <v>8-5</v>
      </c>
      <c r="K411" t="s">
        <v>13</v>
      </c>
      <c r="L411" t="s">
        <v>226</v>
      </c>
      <c r="M411" s="6">
        <v>4951.33</v>
      </c>
    </row>
    <row r="412" spans="6:13" x14ac:dyDescent="0.25">
      <c r="F412">
        <v>10402</v>
      </c>
      <c r="G412" s="2">
        <v>42083.04115740741</v>
      </c>
      <c r="H412" s="20">
        <f>MONTH(tblSales921[[#This Row],[Date]])</f>
        <v>3</v>
      </c>
      <c r="I412" s="21">
        <f>1+COUNTIFS(tblSales921[Date],"&lt;"&amp;tblSales921[[#This Row],[Date]],tblSales921[Month],tblSales921[[#This Row],[Month]])+COUNTIFS($G$11:G412,G412,$H$11:H412,H412)-1</f>
        <v>49</v>
      </c>
      <c r="J412" t="str">
        <f>tblSales921[[#This Row],[Month]]&amp;"-"&amp;tblSales921[[#This Row],[Rank]]</f>
        <v>3-49</v>
      </c>
      <c r="K412" t="s">
        <v>5</v>
      </c>
      <c r="L412" t="s">
        <v>91</v>
      </c>
      <c r="M412" s="6">
        <v>20107.38</v>
      </c>
    </row>
    <row r="413" spans="6:13" x14ac:dyDescent="0.25">
      <c r="F413">
        <v>10403</v>
      </c>
      <c r="G413" s="2">
        <v>42206.038055555553</v>
      </c>
      <c r="H413" s="20">
        <f>MONTH(tblSales921[[#This Row],[Date]])</f>
        <v>7</v>
      </c>
      <c r="I413" s="21">
        <f>1+COUNTIFS(tblSales921[Date],"&lt;"&amp;tblSales921[[#This Row],[Date]],tblSales921[Month],tblSales921[[#This Row],[Month]])+COUNTIFS($G$11:G413,G413,$H$11:H413,H413)-1</f>
        <v>51</v>
      </c>
      <c r="J413" t="str">
        <f>tblSales921[[#This Row],[Month]]&amp;"-"&amp;tblSales921[[#This Row],[Rank]]</f>
        <v>7-51</v>
      </c>
      <c r="K413" t="s">
        <v>9</v>
      </c>
      <c r="L413" t="s">
        <v>271</v>
      </c>
      <c r="M413" s="6">
        <v>68920.759999999995</v>
      </c>
    </row>
    <row r="414" spans="6:13" x14ac:dyDescent="0.25">
      <c r="F414">
        <v>10404</v>
      </c>
      <c r="G414" s="2">
        <v>42321.079131944447</v>
      </c>
      <c r="H414" s="20">
        <f>MONTH(tblSales921[[#This Row],[Date]])</f>
        <v>11</v>
      </c>
      <c r="I414" s="21">
        <f>1+COUNTIFS(tblSales921[Date],"&lt;"&amp;tblSales921[[#This Row],[Date]],tblSales921[Month],tblSales921[[#This Row],[Month]])+COUNTIFS($G$11:G414,G414,$H$11:H414,H414)-1</f>
        <v>36</v>
      </c>
      <c r="J414" t="str">
        <f>tblSales921[[#This Row],[Month]]&amp;"-"&amp;tblSales921[[#This Row],[Rank]]</f>
        <v>11-36</v>
      </c>
      <c r="K414" t="s">
        <v>7</v>
      </c>
      <c r="L414" t="s">
        <v>272</v>
      </c>
      <c r="M414" s="6">
        <v>11968.75</v>
      </c>
    </row>
    <row r="415" spans="6:13" x14ac:dyDescent="0.25">
      <c r="F415">
        <v>10405</v>
      </c>
      <c r="G415" s="2">
        <v>42088.917847222219</v>
      </c>
      <c r="H415" s="20">
        <f>MONTH(tblSales921[[#This Row],[Date]])</f>
        <v>3</v>
      </c>
      <c r="I415" s="21">
        <f>1+COUNTIFS(tblSales921[Date],"&lt;"&amp;tblSales921[[#This Row],[Date]],tblSales921[Month],tblSales921[[#This Row],[Month]])+COUNTIFS($G$11:G415,G415,$H$11:H415,H415)-1</f>
        <v>64</v>
      </c>
      <c r="J415" t="str">
        <f>tblSales921[[#This Row],[Month]]&amp;"-"&amp;tblSales921[[#This Row],[Rank]]</f>
        <v>3-64</v>
      </c>
      <c r="K415" t="s">
        <v>20</v>
      </c>
      <c r="L415" t="s">
        <v>75</v>
      </c>
      <c r="M415" s="6">
        <v>62603.31</v>
      </c>
    </row>
    <row r="416" spans="6:13" x14ac:dyDescent="0.25">
      <c r="F416">
        <v>10406</v>
      </c>
      <c r="G416" s="2">
        <v>42341.992071759261</v>
      </c>
      <c r="H416" s="20">
        <f>MONTH(tblSales921[[#This Row],[Date]])</f>
        <v>12</v>
      </c>
      <c r="I416" s="21">
        <f>1+COUNTIFS(tblSales921[Date],"&lt;"&amp;tblSales921[[#This Row],[Date]],tblSales921[Month],tblSales921[[#This Row],[Month]])+COUNTIFS($G$11:G416,G416,$H$11:H416,H416)-1</f>
        <v>7</v>
      </c>
      <c r="J416" t="str">
        <f>tblSales921[[#This Row],[Month]]&amp;"-"&amp;tblSales921[[#This Row],[Rank]]</f>
        <v>12-7</v>
      </c>
      <c r="K416" t="s">
        <v>29</v>
      </c>
      <c r="L416" t="s">
        <v>69</v>
      </c>
      <c r="M416" s="6">
        <v>81709.09</v>
      </c>
    </row>
    <row r="417" spans="6:13" x14ac:dyDescent="0.25">
      <c r="F417">
        <v>10407</v>
      </c>
      <c r="G417" s="2">
        <v>42194.467997685184</v>
      </c>
      <c r="H417" s="20">
        <f>MONTH(tblSales921[[#This Row],[Date]])</f>
        <v>7</v>
      </c>
      <c r="I417" s="21">
        <f>1+COUNTIFS(tblSales921[Date],"&lt;"&amp;tblSales921[[#This Row],[Date]],tblSales921[Month],tblSales921[[#This Row],[Month]])+COUNTIFS($G$11:G417,G417,$H$11:H417,H417)-1</f>
        <v>21</v>
      </c>
      <c r="J417" t="str">
        <f>tblSales921[[#This Row],[Month]]&amp;"-"&amp;tblSales921[[#This Row],[Rank]]</f>
        <v>7-21</v>
      </c>
      <c r="K417" t="s">
        <v>20</v>
      </c>
      <c r="L417" t="s">
        <v>273</v>
      </c>
      <c r="M417" s="6">
        <v>15917.69</v>
      </c>
    </row>
    <row r="418" spans="6:13" x14ac:dyDescent="0.25">
      <c r="F418">
        <v>10408</v>
      </c>
      <c r="G418" s="2">
        <v>42111.09642361111</v>
      </c>
      <c r="H418" s="20">
        <f>MONTH(tblSales921[[#This Row],[Date]])</f>
        <v>4</v>
      </c>
      <c r="I418" s="21">
        <f>1+COUNTIFS(tblSales921[Date],"&lt;"&amp;tblSales921[[#This Row],[Date]],tblSales921[Month],tblSales921[[#This Row],[Month]])+COUNTIFS($G$11:G418,G418,$H$11:H418,H418)-1</f>
        <v>51</v>
      </c>
      <c r="J418" t="str">
        <f>tblSales921[[#This Row],[Month]]&amp;"-"&amp;tblSales921[[#This Row],[Rank]]</f>
        <v>4-51</v>
      </c>
      <c r="K418" t="s">
        <v>45</v>
      </c>
      <c r="L418" t="s">
        <v>274</v>
      </c>
      <c r="M418" s="6">
        <v>17216.68</v>
      </c>
    </row>
    <row r="419" spans="6:13" x14ac:dyDescent="0.25">
      <c r="F419">
        <v>10409</v>
      </c>
      <c r="G419" s="2">
        <v>42269.091840277775</v>
      </c>
      <c r="H419" s="20">
        <f>MONTH(tblSales921[[#This Row],[Date]])</f>
        <v>9</v>
      </c>
      <c r="I419" s="21">
        <f>1+COUNTIFS(tblSales921[Date],"&lt;"&amp;tblSales921[[#This Row],[Date]],tblSales921[Month],tblSales921[[#This Row],[Month]])+COUNTIFS($G$11:G419,G419,$H$11:H419,H419)-1</f>
        <v>61</v>
      </c>
      <c r="J419" t="str">
        <f>tblSales921[[#This Row],[Month]]&amp;"-"&amp;tblSales921[[#This Row],[Rank]]</f>
        <v>9-61</v>
      </c>
      <c r="K419" t="s">
        <v>40</v>
      </c>
      <c r="L419" t="s">
        <v>275</v>
      </c>
      <c r="M419" s="6">
        <v>63468.44</v>
      </c>
    </row>
    <row r="420" spans="6:13" x14ac:dyDescent="0.25">
      <c r="F420">
        <v>10410</v>
      </c>
      <c r="G420" s="2">
        <v>42265.382465277777</v>
      </c>
      <c r="H420" s="20">
        <f>MONTH(tblSales921[[#This Row],[Date]])</f>
        <v>9</v>
      </c>
      <c r="I420" s="21">
        <f>1+COUNTIFS(tblSales921[Date],"&lt;"&amp;tblSales921[[#This Row],[Date]],tblSales921[Month],tblSales921[[#This Row],[Month]])+COUNTIFS($G$11:G420,G420,$H$11:H420,H420)-1</f>
        <v>52</v>
      </c>
      <c r="J420" t="str">
        <f>tblSales921[[#This Row],[Month]]&amp;"-"&amp;tblSales921[[#This Row],[Rank]]</f>
        <v>9-52</v>
      </c>
      <c r="K420" t="s">
        <v>13</v>
      </c>
      <c r="L420" t="s">
        <v>37</v>
      </c>
      <c r="M420" s="6">
        <v>71758.47</v>
      </c>
    </row>
    <row r="421" spans="6:13" x14ac:dyDescent="0.25">
      <c r="F421">
        <v>10411</v>
      </c>
      <c r="G421" s="2">
        <v>42054.121238425927</v>
      </c>
      <c r="H421" s="20">
        <f>MONTH(tblSales921[[#This Row],[Date]])</f>
        <v>2</v>
      </c>
      <c r="I421" s="21">
        <f>1+COUNTIFS(tblSales921[Date],"&lt;"&amp;tblSales921[[#This Row],[Date]],tblSales921[Month],tblSales921[[#This Row],[Month]])+COUNTIFS($G$11:G421,G421,$H$11:H421,H421)-1</f>
        <v>61</v>
      </c>
      <c r="J421" t="str">
        <f>tblSales921[[#This Row],[Month]]&amp;"-"&amp;tblSales921[[#This Row],[Rank]]</f>
        <v>2-61</v>
      </c>
      <c r="K421" t="s">
        <v>66</v>
      </c>
      <c r="L421" t="s">
        <v>12</v>
      </c>
      <c r="M421" s="6">
        <v>18360.3</v>
      </c>
    </row>
    <row r="422" spans="6:13" x14ac:dyDescent="0.25">
      <c r="F422">
        <v>10412</v>
      </c>
      <c r="G422" s="2">
        <v>42115.466689814813</v>
      </c>
      <c r="H422" s="20">
        <f>MONTH(tblSales921[[#This Row],[Date]])</f>
        <v>4</v>
      </c>
      <c r="I422" s="21">
        <f>1+COUNTIFS(tblSales921[Date],"&lt;"&amp;tblSales921[[#This Row],[Date]],tblSales921[Month],tblSales921[[#This Row],[Month]])+COUNTIFS($G$11:G422,G422,$H$11:H422,H422)-1</f>
        <v>65</v>
      </c>
      <c r="J422" t="str">
        <f>tblSales921[[#This Row],[Month]]&amp;"-"&amp;tblSales921[[#This Row],[Rank]]</f>
        <v>4-65</v>
      </c>
      <c r="K422" t="s">
        <v>40</v>
      </c>
      <c r="L422" t="s">
        <v>152</v>
      </c>
      <c r="M422" s="6">
        <v>54787.16</v>
      </c>
    </row>
    <row r="423" spans="6:13" x14ac:dyDescent="0.25">
      <c r="F423">
        <v>10413</v>
      </c>
      <c r="G423" s="2">
        <v>42077.873252314814</v>
      </c>
      <c r="H423" s="20">
        <f>MONTH(tblSales921[[#This Row],[Date]])</f>
        <v>3</v>
      </c>
      <c r="I423" s="21">
        <f>1+COUNTIFS(tblSales921[Date],"&lt;"&amp;tblSales921[[#This Row],[Date]],tblSales921[Month],tblSales921[[#This Row],[Month]])+COUNTIFS($G$11:G423,G423,$H$11:H423,H423)-1</f>
        <v>30</v>
      </c>
      <c r="J423" t="str">
        <f>tblSales921[[#This Row],[Month]]&amp;"-"&amp;tblSales921[[#This Row],[Rank]]</f>
        <v>3-30</v>
      </c>
      <c r="K423" t="s">
        <v>40</v>
      </c>
      <c r="L423" t="s">
        <v>276</v>
      </c>
      <c r="M423" s="6">
        <v>72546.28</v>
      </c>
    </row>
    <row r="424" spans="6:13" x14ac:dyDescent="0.25">
      <c r="F424">
        <v>10414</v>
      </c>
      <c r="G424" s="2">
        <v>42060.796435185184</v>
      </c>
      <c r="H424" s="20">
        <f>MONTH(tblSales921[[#This Row],[Date]])</f>
        <v>2</v>
      </c>
      <c r="I424" s="21">
        <f>1+COUNTIFS(tblSales921[Date],"&lt;"&amp;tblSales921[[#This Row],[Date]],tblSales921[Month],tblSales921[[#This Row],[Month]])+COUNTIFS($G$11:G424,G424,$H$11:H424,H424)-1</f>
        <v>80</v>
      </c>
      <c r="J424" t="str">
        <f>tblSales921[[#This Row],[Month]]&amp;"-"&amp;tblSales921[[#This Row],[Rank]]</f>
        <v>2-80</v>
      </c>
      <c r="K424" t="s">
        <v>40</v>
      </c>
      <c r="L424" t="s">
        <v>241</v>
      </c>
      <c r="M424" s="6">
        <v>1919.83</v>
      </c>
    </row>
    <row r="425" spans="6:13" x14ac:dyDescent="0.25">
      <c r="F425">
        <v>10415</v>
      </c>
      <c r="G425" s="2">
        <v>42263.684594907405</v>
      </c>
      <c r="H425" s="20">
        <f>MONTH(tblSales921[[#This Row],[Date]])</f>
        <v>9</v>
      </c>
      <c r="I425" s="21">
        <f>1+COUNTIFS(tblSales921[Date],"&lt;"&amp;tblSales921[[#This Row],[Date]],tblSales921[Month],tblSales921[[#This Row],[Month]])+COUNTIFS($G$11:G425,G425,$H$11:H425,H425)-1</f>
        <v>48</v>
      </c>
      <c r="J425" t="str">
        <f>tblSales921[[#This Row],[Month]]&amp;"-"&amp;tblSales921[[#This Row],[Rank]]</f>
        <v>9-48</v>
      </c>
      <c r="K425" t="s">
        <v>38</v>
      </c>
      <c r="L425" t="s">
        <v>277</v>
      </c>
      <c r="M425" s="6">
        <v>71979.820000000007</v>
      </c>
    </row>
    <row r="426" spans="6:13" x14ac:dyDescent="0.25">
      <c r="F426">
        <v>10416</v>
      </c>
      <c r="G426" s="2">
        <v>42211.993495370371</v>
      </c>
      <c r="H426" s="20">
        <f>MONTH(tblSales921[[#This Row],[Date]])</f>
        <v>7</v>
      </c>
      <c r="I426" s="21">
        <f>1+COUNTIFS(tblSales921[Date],"&lt;"&amp;tblSales921[[#This Row],[Date]],tblSales921[Month],tblSales921[[#This Row],[Month]])+COUNTIFS($G$11:G426,G426,$H$11:H426,H426)-1</f>
        <v>71</v>
      </c>
      <c r="J426" t="str">
        <f>tblSales921[[#This Row],[Month]]&amp;"-"&amp;tblSales921[[#This Row],[Rank]]</f>
        <v>7-71</v>
      </c>
      <c r="K426" t="s">
        <v>17</v>
      </c>
      <c r="L426" t="s">
        <v>83</v>
      </c>
      <c r="M426" s="6">
        <v>43404.4</v>
      </c>
    </row>
    <row r="427" spans="6:13" x14ac:dyDescent="0.25">
      <c r="F427">
        <v>10417</v>
      </c>
      <c r="G427" s="2">
        <v>42036.015393518515</v>
      </c>
      <c r="H427" s="20">
        <f>MONTH(tblSales921[[#This Row],[Date]])</f>
        <v>2</v>
      </c>
      <c r="I427" s="21">
        <f>1+COUNTIFS(tblSales921[Date],"&lt;"&amp;tblSales921[[#This Row],[Date]],tblSales921[Month],tblSales921[[#This Row],[Month]])+COUNTIFS($G$11:G427,G427,$H$11:H427,H427)-1</f>
        <v>1</v>
      </c>
      <c r="J427" t="str">
        <f>tblSales921[[#This Row],[Month]]&amp;"-"&amp;tblSales921[[#This Row],[Rank]]</f>
        <v>2-1</v>
      </c>
      <c r="K427" t="s">
        <v>66</v>
      </c>
      <c r="L427" t="s">
        <v>102</v>
      </c>
      <c r="M427" s="6">
        <v>46301.78</v>
      </c>
    </row>
    <row r="428" spans="6:13" x14ac:dyDescent="0.25">
      <c r="F428">
        <v>10418</v>
      </c>
      <c r="G428" s="2">
        <v>42236.646597222221</v>
      </c>
      <c r="H428" s="20">
        <f>MONTH(tblSales921[[#This Row],[Date]])</f>
        <v>8</v>
      </c>
      <c r="I428" s="21">
        <f>1+COUNTIFS(tblSales921[Date],"&lt;"&amp;tblSales921[[#This Row],[Date]],tblSales921[Month],tblSales921[[#This Row],[Month]])+COUNTIFS($G$11:G428,G428,$H$11:H428,H428)-1</f>
        <v>58</v>
      </c>
      <c r="J428" t="str">
        <f>tblSales921[[#This Row],[Month]]&amp;"-"&amp;tblSales921[[#This Row],[Rank]]</f>
        <v>8-58</v>
      </c>
      <c r="K428" t="s">
        <v>45</v>
      </c>
      <c r="L428" t="s">
        <v>125</v>
      </c>
      <c r="M428" s="6">
        <v>89166.42</v>
      </c>
    </row>
    <row r="429" spans="6:13" x14ac:dyDescent="0.25">
      <c r="F429">
        <v>10419</v>
      </c>
      <c r="G429" s="2">
        <v>42017.544444444444</v>
      </c>
      <c r="H429" s="20">
        <f>MONTH(tblSales921[[#This Row],[Date]])</f>
        <v>1</v>
      </c>
      <c r="I429" s="21">
        <f>1+COUNTIFS(tblSales921[Date],"&lt;"&amp;tblSales921[[#This Row],[Date]],tblSales921[Month],tblSales921[[#This Row],[Month]])+COUNTIFS($G$11:G429,G429,$H$11:H429,H429)-1</f>
        <v>28</v>
      </c>
      <c r="J429" t="str">
        <f>tblSales921[[#This Row],[Month]]&amp;"-"&amp;tblSales921[[#This Row],[Rank]]</f>
        <v>1-28</v>
      </c>
      <c r="K429" t="s">
        <v>23</v>
      </c>
      <c r="L429" t="s">
        <v>154</v>
      </c>
      <c r="M429" s="6">
        <v>72623.19</v>
      </c>
    </row>
    <row r="430" spans="6:13" x14ac:dyDescent="0.25">
      <c r="F430">
        <v>10420</v>
      </c>
      <c r="G430" s="2">
        <v>42127.09175925926</v>
      </c>
      <c r="H430" s="20">
        <f>MONTH(tblSales921[[#This Row],[Date]])</f>
        <v>5</v>
      </c>
      <c r="I430" s="21">
        <f>1+COUNTIFS(tblSales921[Date],"&lt;"&amp;tblSales921[[#This Row],[Date]],tblSales921[Month],tblSales921[[#This Row],[Month]])+COUNTIFS($G$11:G430,G430,$H$11:H430,H430)-1</f>
        <v>5</v>
      </c>
      <c r="J430" t="str">
        <f>tblSales921[[#This Row],[Month]]&amp;"-"&amp;tblSales921[[#This Row],[Rank]]</f>
        <v>5-5</v>
      </c>
      <c r="K430" t="s">
        <v>9</v>
      </c>
      <c r="L430" t="s">
        <v>198</v>
      </c>
      <c r="M430" s="6">
        <v>25994.05</v>
      </c>
    </row>
    <row r="431" spans="6:13" x14ac:dyDescent="0.25">
      <c r="F431">
        <v>10421</v>
      </c>
      <c r="G431" s="2">
        <v>42229.294456018521</v>
      </c>
      <c r="H431" s="20">
        <f>MONTH(tblSales921[[#This Row],[Date]])</f>
        <v>8</v>
      </c>
      <c r="I431" s="21">
        <f>1+COUNTIFS(tblSales921[Date],"&lt;"&amp;tblSales921[[#This Row],[Date]],tblSales921[Month],tblSales921[[#This Row],[Month]])+COUNTIFS($G$11:G431,G431,$H$11:H431,H431)-1</f>
        <v>38</v>
      </c>
      <c r="J431" t="str">
        <f>tblSales921[[#This Row],[Month]]&amp;"-"&amp;tblSales921[[#This Row],[Rank]]</f>
        <v>8-38</v>
      </c>
      <c r="K431" t="s">
        <v>29</v>
      </c>
      <c r="L431" t="s">
        <v>220</v>
      </c>
      <c r="M431" s="6">
        <v>77613.48</v>
      </c>
    </row>
    <row r="432" spans="6:13" x14ac:dyDescent="0.25">
      <c r="F432">
        <v>10422</v>
      </c>
      <c r="G432" s="2">
        <v>42204.499918981484</v>
      </c>
      <c r="H432" s="20">
        <f>MONTH(tblSales921[[#This Row],[Date]])</f>
        <v>7</v>
      </c>
      <c r="I432" s="21">
        <f>1+COUNTIFS(tblSales921[Date],"&lt;"&amp;tblSales921[[#This Row],[Date]],tblSales921[Month],tblSales921[[#This Row],[Month]])+COUNTIFS($G$11:G432,G432,$H$11:H432,H432)-1</f>
        <v>46</v>
      </c>
      <c r="J432" t="str">
        <f>tblSales921[[#This Row],[Month]]&amp;"-"&amp;tblSales921[[#This Row],[Rank]]</f>
        <v>7-46</v>
      </c>
      <c r="K432" t="s">
        <v>5</v>
      </c>
      <c r="L432" t="s">
        <v>278</v>
      </c>
      <c r="M432" s="6">
        <v>34503.699999999997</v>
      </c>
    </row>
    <row r="433" spans="6:13" x14ac:dyDescent="0.25">
      <c r="F433">
        <v>10423</v>
      </c>
      <c r="G433" s="2">
        <v>42073.586273148147</v>
      </c>
      <c r="H433" s="20">
        <f>MONTH(tblSales921[[#This Row],[Date]])</f>
        <v>3</v>
      </c>
      <c r="I433" s="21">
        <f>1+COUNTIFS(tblSales921[Date],"&lt;"&amp;tblSales921[[#This Row],[Date]],tblSales921[Month],tblSales921[[#This Row],[Month]])+COUNTIFS($G$11:G433,G433,$H$11:H433,H433)-1</f>
        <v>16</v>
      </c>
      <c r="J433" t="str">
        <f>tblSales921[[#This Row],[Month]]&amp;"-"&amp;tblSales921[[#This Row],[Rank]]</f>
        <v>3-16</v>
      </c>
      <c r="K433" t="s">
        <v>5</v>
      </c>
      <c r="L433" t="s">
        <v>163</v>
      </c>
      <c r="M433" s="6">
        <v>95741.57</v>
      </c>
    </row>
    <row r="434" spans="6:13" x14ac:dyDescent="0.25">
      <c r="F434">
        <v>10424</v>
      </c>
      <c r="G434" s="2">
        <v>42062.398032407407</v>
      </c>
      <c r="H434" s="20">
        <f>MONTH(tblSales921[[#This Row],[Date]])</f>
        <v>2</v>
      </c>
      <c r="I434" s="21">
        <f>1+COUNTIFS(tblSales921[Date],"&lt;"&amp;tblSales921[[#This Row],[Date]],tblSales921[Month],tblSales921[[#This Row],[Month]])+COUNTIFS($G$11:G434,G434,$H$11:H434,H434)-1</f>
        <v>89</v>
      </c>
      <c r="J434" t="str">
        <f>tblSales921[[#This Row],[Month]]&amp;"-"&amp;tblSales921[[#This Row],[Rank]]</f>
        <v>2-89</v>
      </c>
      <c r="K434" t="s">
        <v>23</v>
      </c>
      <c r="L434" t="s">
        <v>101</v>
      </c>
      <c r="M434" s="6">
        <v>33318.26</v>
      </c>
    </row>
    <row r="435" spans="6:13" x14ac:dyDescent="0.25">
      <c r="F435">
        <v>10425</v>
      </c>
      <c r="G435" s="2">
        <v>42242.965682870374</v>
      </c>
      <c r="H435" s="20">
        <f>MONTH(tblSales921[[#This Row],[Date]])</f>
        <v>8</v>
      </c>
      <c r="I435" s="21">
        <f>1+COUNTIFS(tblSales921[Date],"&lt;"&amp;tblSales921[[#This Row],[Date]],tblSales921[Month],tblSales921[[#This Row],[Month]])+COUNTIFS($G$11:G435,G435,$H$11:H435,H435)-1</f>
        <v>77</v>
      </c>
      <c r="J435" t="str">
        <f>tblSales921[[#This Row],[Month]]&amp;"-"&amp;tblSales921[[#This Row],[Rank]]</f>
        <v>8-77</v>
      </c>
      <c r="K435" t="s">
        <v>52</v>
      </c>
      <c r="L435" t="s">
        <v>189</v>
      </c>
      <c r="M435" s="6">
        <v>99895.11</v>
      </c>
    </row>
    <row r="436" spans="6:13" x14ac:dyDescent="0.25">
      <c r="F436">
        <v>10426</v>
      </c>
      <c r="G436" s="2">
        <v>42123.838912037034</v>
      </c>
      <c r="H436" s="20">
        <f>MONTH(tblSales921[[#This Row],[Date]])</f>
        <v>4</v>
      </c>
      <c r="I436" s="21">
        <f>1+COUNTIFS(tblSales921[Date],"&lt;"&amp;tblSales921[[#This Row],[Date]],tblSales921[Month],tblSales921[[#This Row],[Month]])+COUNTIFS($G$11:G436,G436,$H$11:H436,H436)-1</f>
        <v>91</v>
      </c>
      <c r="J436" t="str">
        <f>tblSales921[[#This Row],[Month]]&amp;"-"&amp;tblSales921[[#This Row],[Rank]]</f>
        <v>4-91</v>
      </c>
      <c r="K436" t="s">
        <v>15</v>
      </c>
      <c r="L436" t="s">
        <v>47</v>
      </c>
      <c r="M436" s="6">
        <v>45221.71</v>
      </c>
    </row>
    <row r="437" spans="6:13" x14ac:dyDescent="0.25">
      <c r="F437">
        <v>10427</v>
      </c>
      <c r="G437" s="2">
        <v>42261.878993055558</v>
      </c>
      <c r="H437" s="20">
        <f>MONTH(tblSales921[[#This Row],[Date]])</f>
        <v>9</v>
      </c>
      <c r="I437" s="21">
        <f>1+COUNTIFS(tblSales921[Date],"&lt;"&amp;tblSales921[[#This Row],[Date]],tblSales921[Month],tblSales921[[#This Row],[Month]])+COUNTIFS($G$11:G437,G437,$H$11:H437,H437)-1</f>
        <v>44</v>
      </c>
      <c r="J437" t="str">
        <f>tblSales921[[#This Row],[Month]]&amp;"-"&amp;tblSales921[[#This Row],[Rank]]</f>
        <v>9-44</v>
      </c>
      <c r="K437" t="s">
        <v>29</v>
      </c>
      <c r="L437" t="s">
        <v>279</v>
      </c>
      <c r="M437" s="6">
        <v>49165.26</v>
      </c>
    </row>
    <row r="438" spans="6:13" x14ac:dyDescent="0.25">
      <c r="F438">
        <v>10428</v>
      </c>
      <c r="G438" s="2">
        <v>42173.779108796298</v>
      </c>
      <c r="H438" s="20">
        <f>MONTH(tblSales921[[#This Row],[Date]])</f>
        <v>6</v>
      </c>
      <c r="I438" s="21">
        <f>1+COUNTIFS(tblSales921[Date],"&lt;"&amp;tblSales921[[#This Row],[Date]],tblSales921[Month],tblSales921[[#This Row],[Month]])+COUNTIFS($G$11:G438,G438,$H$11:H438,H438)-1</f>
        <v>54</v>
      </c>
      <c r="J438" t="str">
        <f>tblSales921[[#This Row],[Month]]&amp;"-"&amp;tblSales921[[#This Row],[Rank]]</f>
        <v>6-54</v>
      </c>
      <c r="K438" t="s">
        <v>38</v>
      </c>
      <c r="L438" t="s">
        <v>280</v>
      </c>
      <c r="M438" s="6">
        <v>96813.93</v>
      </c>
    </row>
    <row r="439" spans="6:13" x14ac:dyDescent="0.25">
      <c r="F439">
        <v>10429</v>
      </c>
      <c r="G439" s="2">
        <v>42219.254328703704</v>
      </c>
      <c r="H439" s="20">
        <f>MONTH(tblSales921[[#This Row],[Date]])</f>
        <v>8</v>
      </c>
      <c r="I439" s="21">
        <f>1+COUNTIFS(tblSales921[Date],"&lt;"&amp;tblSales921[[#This Row],[Date]],tblSales921[Month],tblSales921[[#This Row],[Month]])+COUNTIFS($G$11:G439,G439,$H$11:H439,H439)-1</f>
        <v>4</v>
      </c>
      <c r="J439" t="str">
        <f>tblSales921[[#This Row],[Month]]&amp;"-"&amp;tblSales921[[#This Row],[Rank]]</f>
        <v>8-4</v>
      </c>
      <c r="K439" t="s">
        <v>38</v>
      </c>
      <c r="L439" t="s">
        <v>234</v>
      </c>
      <c r="M439" s="6">
        <v>99783.72</v>
      </c>
    </row>
    <row r="440" spans="6:13" x14ac:dyDescent="0.25">
      <c r="F440">
        <v>10430</v>
      </c>
      <c r="G440" s="2">
        <v>42187.311493055553</v>
      </c>
      <c r="H440" s="20">
        <f>MONTH(tblSales921[[#This Row],[Date]])</f>
        <v>7</v>
      </c>
      <c r="I440" s="21">
        <f>1+COUNTIFS(tblSales921[Date],"&lt;"&amp;tblSales921[[#This Row],[Date]],tblSales921[Month],tblSales921[[#This Row],[Month]])+COUNTIFS($G$11:G440,G440,$H$11:H440,H440)-1</f>
        <v>7</v>
      </c>
      <c r="J440" t="str">
        <f>tblSales921[[#This Row],[Month]]&amp;"-"&amp;tblSales921[[#This Row],[Rank]]</f>
        <v>7-7</v>
      </c>
      <c r="K440" t="s">
        <v>61</v>
      </c>
      <c r="L440" t="s">
        <v>206</v>
      </c>
      <c r="M440" s="6">
        <v>2193.2800000000002</v>
      </c>
    </row>
    <row r="441" spans="6:13" x14ac:dyDescent="0.25">
      <c r="F441">
        <v>10431</v>
      </c>
      <c r="G441" s="2">
        <v>42036.950416666667</v>
      </c>
      <c r="H441" s="20">
        <f>MONTH(tblSales921[[#This Row],[Date]])</f>
        <v>2</v>
      </c>
      <c r="I441" s="21">
        <f>1+COUNTIFS(tblSales921[Date],"&lt;"&amp;tblSales921[[#This Row],[Date]],tblSales921[Month],tblSales921[[#This Row],[Month]])+COUNTIFS($G$11:G441,G441,$H$11:H441,H441)-1</f>
        <v>3</v>
      </c>
      <c r="J441" t="str">
        <f>tblSales921[[#This Row],[Month]]&amp;"-"&amp;tblSales921[[#This Row],[Rank]]</f>
        <v>2-3</v>
      </c>
      <c r="K441" t="s">
        <v>35</v>
      </c>
      <c r="L441" t="s">
        <v>281</v>
      </c>
      <c r="M441" s="6">
        <v>45962.06</v>
      </c>
    </row>
    <row r="442" spans="6:13" x14ac:dyDescent="0.25">
      <c r="F442">
        <v>10432</v>
      </c>
      <c r="G442" s="2">
        <v>42123.356446759259</v>
      </c>
      <c r="H442" s="20">
        <f>MONTH(tblSales921[[#This Row],[Date]])</f>
        <v>4</v>
      </c>
      <c r="I442" s="21">
        <f>1+COUNTIFS(tblSales921[Date],"&lt;"&amp;tblSales921[[#This Row],[Date]],tblSales921[Month],tblSales921[[#This Row],[Month]])+COUNTIFS($G$11:G442,G442,$H$11:H442,H442)-1</f>
        <v>89</v>
      </c>
      <c r="J442" t="str">
        <f>tblSales921[[#This Row],[Month]]&amp;"-"&amp;tblSales921[[#This Row],[Rank]]</f>
        <v>4-89</v>
      </c>
      <c r="K442" t="s">
        <v>23</v>
      </c>
      <c r="L442" t="s">
        <v>44</v>
      </c>
      <c r="M442" s="6">
        <v>27807.4</v>
      </c>
    </row>
    <row r="443" spans="6:13" x14ac:dyDescent="0.25">
      <c r="F443">
        <v>10433</v>
      </c>
      <c r="G443" s="2">
        <v>42152.242731481485</v>
      </c>
      <c r="H443" s="20">
        <f>MONTH(tblSales921[[#This Row],[Date]])</f>
        <v>5</v>
      </c>
      <c r="I443" s="21">
        <f>1+COUNTIFS(tblSales921[Date],"&lt;"&amp;tblSales921[[#This Row],[Date]],tblSales921[Month],tblSales921[[#This Row],[Month]])+COUNTIFS($G$11:G443,G443,$H$11:H443,H443)-1</f>
        <v>73</v>
      </c>
      <c r="J443" t="str">
        <f>tblSales921[[#This Row],[Month]]&amp;"-"&amp;tblSales921[[#This Row],[Rank]]</f>
        <v>5-73</v>
      </c>
      <c r="K443" t="s">
        <v>11</v>
      </c>
      <c r="L443" t="s">
        <v>280</v>
      </c>
      <c r="M443" s="6">
        <v>15358.1</v>
      </c>
    </row>
    <row r="444" spans="6:13" x14ac:dyDescent="0.25">
      <c r="F444">
        <v>10434</v>
      </c>
      <c r="G444" s="2">
        <v>42121.057256944441</v>
      </c>
      <c r="H444" s="20">
        <f>MONTH(tblSales921[[#This Row],[Date]])</f>
        <v>4</v>
      </c>
      <c r="I444" s="21">
        <f>1+COUNTIFS(tblSales921[Date],"&lt;"&amp;tblSales921[[#This Row],[Date]],tblSales921[Month],tblSales921[[#This Row],[Month]])+COUNTIFS($G$11:G444,G444,$H$11:H444,H444)-1</f>
        <v>82</v>
      </c>
      <c r="J444" t="str">
        <f>tblSales921[[#This Row],[Month]]&amp;"-"&amp;tblSales921[[#This Row],[Rank]]</f>
        <v>4-82</v>
      </c>
      <c r="K444" t="s">
        <v>17</v>
      </c>
      <c r="L444" t="s">
        <v>172</v>
      </c>
      <c r="M444" s="6">
        <v>44619.29</v>
      </c>
    </row>
    <row r="445" spans="6:13" x14ac:dyDescent="0.25">
      <c r="F445">
        <v>10435</v>
      </c>
      <c r="G445" s="2">
        <v>42137.258460648147</v>
      </c>
      <c r="H445" s="20">
        <f>MONTH(tblSales921[[#This Row],[Date]])</f>
        <v>5</v>
      </c>
      <c r="I445" s="21">
        <f>1+COUNTIFS(tblSales921[Date],"&lt;"&amp;tblSales921[[#This Row],[Date]],tblSales921[Month],tblSales921[[#This Row],[Month]])+COUNTIFS($G$11:G445,G445,$H$11:H445,H445)-1</f>
        <v>38</v>
      </c>
      <c r="J445" t="str">
        <f>tblSales921[[#This Row],[Month]]&amp;"-"&amp;tblSales921[[#This Row],[Rank]]</f>
        <v>5-38</v>
      </c>
      <c r="K445" t="s">
        <v>35</v>
      </c>
      <c r="L445" t="s">
        <v>282</v>
      </c>
      <c r="M445" s="6">
        <v>17247.91</v>
      </c>
    </row>
    <row r="446" spans="6:13" x14ac:dyDescent="0.25">
      <c r="F446">
        <v>10436</v>
      </c>
      <c r="G446" s="2">
        <v>42347.546388888892</v>
      </c>
      <c r="H446" s="20">
        <f>MONTH(tblSales921[[#This Row],[Date]])</f>
        <v>12</v>
      </c>
      <c r="I446" s="21">
        <f>1+COUNTIFS(tblSales921[Date],"&lt;"&amp;tblSales921[[#This Row],[Date]],tblSales921[Month],tblSales921[[#This Row],[Month]])+COUNTIFS($G$11:G446,G446,$H$11:H446,H446)-1</f>
        <v>25</v>
      </c>
      <c r="J446" t="str">
        <f>tblSales921[[#This Row],[Month]]&amp;"-"&amp;tblSales921[[#This Row],[Rank]]</f>
        <v>12-25</v>
      </c>
      <c r="K446" t="s">
        <v>9</v>
      </c>
      <c r="L446" t="s">
        <v>132</v>
      </c>
      <c r="M446" s="6">
        <v>18185.82</v>
      </c>
    </row>
    <row r="447" spans="6:13" x14ac:dyDescent="0.25">
      <c r="F447">
        <v>10437</v>
      </c>
      <c r="G447" s="2">
        <v>42323.192037037035</v>
      </c>
      <c r="H447" s="20">
        <f>MONTH(tblSales921[[#This Row],[Date]])</f>
        <v>11</v>
      </c>
      <c r="I447" s="21">
        <f>1+COUNTIFS(tblSales921[Date],"&lt;"&amp;tblSales921[[#This Row],[Date]],tblSales921[Month],tblSales921[[#This Row],[Month]])+COUNTIFS($G$11:G447,G447,$H$11:H447,H447)-1</f>
        <v>43</v>
      </c>
      <c r="J447" t="str">
        <f>tblSales921[[#This Row],[Month]]&amp;"-"&amp;tblSales921[[#This Row],[Rank]]</f>
        <v>11-43</v>
      </c>
      <c r="K447" t="s">
        <v>15</v>
      </c>
      <c r="L447" t="s">
        <v>182</v>
      </c>
      <c r="M447" s="6">
        <v>43592.160000000003</v>
      </c>
    </row>
    <row r="448" spans="6:13" x14ac:dyDescent="0.25">
      <c r="F448">
        <v>10438</v>
      </c>
      <c r="G448" s="2">
        <v>42158.08489583333</v>
      </c>
      <c r="H448" s="20">
        <f>MONTH(tblSales921[[#This Row],[Date]])</f>
        <v>6</v>
      </c>
      <c r="I448" s="21">
        <f>1+COUNTIFS(tblSales921[Date],"&lt;"&amp;tblSales921[[#This Row],[Date]],tblSales921[Month],tblSales921[[#This Row],[Month]])+COUNTIFS($G$11:G448,G448,$H$11:H448,H448)-1</f>
        <v>5</v>
      </c>
      <c r="J448" t="str">
        <f>tblSales921[[#This Row],[Month]]&amp;"-"&amp;tblSales921[[#This Row],[Rank]]</f>
        <v>6-5</v>
      </c>
      <c r="K448" t="s">
        <v>26</v>
      </c>
      <c r="L448" t="s">
        <v>170</v>
      </c>
      <c r="M448" s="6">
        <v>81046.259999999995</v>
      </c>
    </row>
    <row r="449" spans="6:13" x14ac:dyDescent="0.25">
      <c r="F449">
        <v>10439</v>
      </c>
      <c r="G449" s="2">
        <v>42010.99527777778</v>
      </c>
      <c r="H449" s="20">
        <f>MONTH(tblSales921[[#This Row],[Date]])</f>
        <v>1</v>
      </c>
      <c r="I449" s="21">
        <f>1+COUNTIFS(tblSales921[Date],"&lt;"&amp;tblSales921[[#This Row],[Date]],tblSales921[Month],tblSales921[[#This Row],[Month]])+COUNTIFS($G$11:G449,G449,$H$11:H449,H449)-1</f>
        <v>13</v>
      </c>
      <c r="J449" t="str">
        <f>tblSales921[[#This Row],[Month]]&amp;"-"&amp;tblSales921[[#This Row],[Rank]]</f>
        <v>1-13</v>
      </c>
      <c r="K449" t="s">
        <v>17</v>
      </c>
      <c r="L449" t="s">
        <v>54</v>
      </c>
      <c r="M449" s="6">
        <v>28596.28</v>
      </c>
    </row>
    <row r="450" spans="6:13" x14ac:dyDescent="0.25">
      <c r="F450">
        <v>10440</v>
      </c>
      <c r="G450" s="2">
        <v>42107.441747685189</v>
      </c>
      <c r="H450" s="20">
        <f>MONTH(tblSales921[[#This Row],[Date]])</f>
        <v>4</v>
      </c>
      <c r="I450" s="21">
        <f>1+COUNTIFS(tblSales921[Date],"&lt;"&amp;tblSales921[[#This Row],[Date]],tblSales921[Month],tblSales921[[#This Row],[Month]])+COUNTIFS($G$11:G450,G450,$H$11:H450,H450)-1</f>
        <v>38</v>
      </c>
      <c r="J450" t="str">
        <f>tblSales921[[#This Row],[Month]]&amp;"-"&amp;tblSales921[[#This Row],[Rank]]</f>
        <v>4-38</v>
      </c>
      <c r="K450" t="s">
        <v>66</v>
      </c>
      <c r="L450" t="s">
        <v>191</v>
      </c>
      <c r="M450" s="6">
        <v>47461.440000000002</v>
      </c>
    </row>
    <row r="451" spans="6:13" x14ac:dyDescent="0.25">
      <c r="F451">
        <v>10441</v>
      </c>
      <c r="G451" s="2">
        <v>42300.403726851851</v>
      </c>
      <c r="H451" s="20">
        <f>MONTH(tblSales921[[#This Row],[Date]])</f>
        <v>10</v>
      </c>
      <c r="I451" s="21">
        <f>1+COUNTIFS(tblSales921[Date],"&lt;"&amp;tblSales921[[#This Row],[Date]],tblSales921[Month],tblSales921[[#This Row],[Month]])+COUNTIFS($G$11:G451,G451,$H$11:H451,H451)-1</f>
        <v>48</v>
      </c>
      <c r="J451" t="str">
        <f>tblSales921[[#This Row],[Month]]&amp;"-"&amp;tblSales921[[#This Row],[Rank]]</f>
        <v>10-48</v>
      </c>
      <c r="K451" t="s">
        <v>52</v>
      </c>
      <c r="L451" t="s">
        <v>283</v>
      </c>
      <c r="M451" s="6">
        <v>54352.25</v>
      </c>
    </row>
    <row r="452" spans="6:13" x14ac:dyDescent="0.25">
      <c r="F452">
        <v>10442</v>
      </c>
      <c r="G452" s="2">
        <v>42077.240081018521</v>
      </c>
      <c r="H452" s="20">
        <f>MONTH(tblSales921[[#This Row],[Date]])</f>
        <v>3</v>
      </c>
      <c r="I452" s="21">
        <f>1+COUNTIFS(tblSales921[Date],"&lt;"&amp;tblSales921[[#This Row],[Date]],tblSales921[Month],tblSales921[[#This Row],[Month]])+COUNTIFS($G$11:G452,G452,$H$11:H452,H452)-1</f>
        <v>28</v>
      </c>
      <c r="J452" t="str">
        <f>tblSales921[[#This Row],[Month]]&amp;"-"&amp;tblSales921[[#This Row],[Rank]]</f>
        <v>3-28</v>
      </c>
      <c r="K452" t="s">
        <v>38</v>
      </c>
      <c r="L452" t="s">
        <v>159</v>
      </c>
      <c r="M452" s="6">
        <v>99092.73</v>
      </c>
    </row>
    <row r="453" spans="6:13" x14ac:dyDescent="0.25">
      <c r="F453">
        <v>10443</v>
      </c>
      <c r="G453" s="2">
        <v>42240.717777777776</v>
      </c>
      <c r="H453" s="20">
        <f>MONTH(tblSales921[[#This Row],[Date]])</f>
        <v>8</v>
      </c>
      <c r="I453" s="21">
        <f>1+COUNTIFS(tblSales921[Date],"&lt;"&amp;tblSales921[[#This Row],[Date]],tblSales921[Month],tblSales921[[#This Row],[Month]])+COUNTIFS($G$11:G453,G453,$H$11:H453,H453)-1</f>
        <v>72</v>
      </c>
      <c r="J453" t="str">
        <f>tblSales921[[#This Row],[Month]]&amp;"-"&amp;tblSales921[[#This Row],[Rank]]</f>
        <v>8-72</v>
      </c>
      <c r="K453" t="s">
        <v>9</v>
      </c>
      <c r="L453" t="s">
        <v>74</v>
      </c>
      <c r="M453" s="6">
        <v>50438.92</v>
      </c>
    </row>
    <row r="454" spans="6:13" x14ac:dyDescent="0.25">
      <c r="F454">
        <v>10444</v>
      </c>
      <c r="G454" s="2">
        <v>42119.364386574074</v>
      </c>
      <c r="H454" s="20">
        <f>MONTH(tblSales921[[#This Row],[Date]])</f>
        <v>4</v>
      </c>
      <c r="I454" s="21">
        <f>1+COUNTIFS(tblSales921[Date],"&lt;"&amp;tblSales921[[#This Row],[Date]],tblSales921[Month],tblSales921[[#This Row],[Month]])+COUNTIFS($G$11:G454,G454,$H$11:H454,H454)-1</f>
        <v>77</v>
      </c>
      <c r="J454" t="str">
        <f>tblSales921[[#This Row],[Month]]&amp;"-"&amp;tblSales921[[#This Row],[Rank]]</f>
        <v>4-77</v>
      </c>
      <c r="K454" t="s">
        <v>23</v>
      </c>
      <c r="L454" t="s">
        <v>46</v>
      </c>
      <c r="M454" s="6">
        <v>81078.240000000005</v>
      </c>
    </row>
    <row r="455" spans="6:13" x14ac:dyDescent="0.25">
      <c r="F455">
        <v>10445</v>
      </c>
      <c r="G455" s="2">
        <v>42220.477256944447</v>
      </c>
      <c r="H455" s="20">
        <f>MONTH(tblSales921[[#This Row],[Date]])</f>
        <v>8</v>
      </c>
      <c r="I455" s="21">
        <f>1+COUNTIFS(tblSales921[Date],"&lt;"&amp;tblSales921[[#This Row],[Date]],tblSales921[Month],tblSales921[[#This Row],[Month]])+COUNTIFS($G$11:G455,G455,$H$11:H455,H455)-1</f>
        <v>8</v>
      </c>
      <c r="J455" t="str">
        <f>tblSales921[[#This Row],[Month]]&amp;"-"&amp;tblSales921[[#This Row],[Rank]]</f>
        <v>8-8</v>
      </c>
      <c r="K455" t="s">
        <v>52</v>
      </c>
      <c r="L455" t="s">
        <v>284</v>
      </c>
      <c r="M455" s="6">
        <v>23205.67</v>
      </c>
    </row>
    <row r="456" spans="6:13" x14ac:dyDescent="0.25">
      <c r="F456">
        <v>10446</v>
      </c>
      <c r="G456" s="2">
        <v>42098.340451388889</v>
      </c>
      <c r="H456" s="20">
        <f>MONTH(tblSales921[[#This Row],[Date]])</f>
        <v>4</v>
      </c>
      <c r="I456" s="21">
        <f>1+COUNTIFS(tblSales921[Date],"&lt;"&amp;tblSales921[[#This Row],[Date]],tblSales921[Month],tblSales921[[#This Row],[Month]])+COUNTIFS($G$11:G456,G456,$H$11:H456,H456)-1</f>
        <v>11</v>
      </c>
      <c r="J456" t="str">
        <f>tblSales921[[#This Row],[Month]]&amp;"-"&amp;tblSales921[[#This Row],[Rank]]</f>
        <v>4-11</v>
      </c>
      <c r="K456" t="s">
        <v>66</v>
      </c>
      <c r="L456" t="s">
        <v>285</v>
      </c>
      <c r="M456" s="6">
        <v>77000.009999999995</v>
      </c>
    </row>
    <row r="457" spans="6:13" x14ac:dyDescent="0.25">
      <c r="F457">
        <v>10447</v>
      </c>
      <c r="G457" s="2">
        <v>42005.64398148148</v>
      </c>
      <c r="H457" s="20">
        <f>MONTH(tblSales921[[#This Row],[Date]])</f>
        <v>1</v>
      </c>
      <c r="I457" s="21">
        <f>1+COUNTIFS(tblSales921[Date],"&lt;"&amp;tblSales921[[#This Row],[Date]],tblSales921[Month],tblSales921[[#This Row],[Month]])+COUNTIFS($G$11:G457,G457,$H$11:H457,H457)-1</f>
        <v>1</v>
      </c>
      <c r="J457" t="str">
        <f>tblSales921[[#This Row],[Month]]&amp;"-"&amp;tblSales921[[#This Row],[Rank]]</f>
        <v>1-1</v>
      </c>
      <c r="K457" t="s">
        <v>11</v>
      </c>
      <c r="L457" t="s">
        <v>147</v>
      </c>
      <c r="M457" s="6">
        <v>40345.040000000001</v>
      </c>
    </row>
    <row r="458" spans="6:13" x14ac:dyDescent="0.25">
      <c r="F458">
        <v>10448</v>
      </c>
      <c r="G458" s="2">
        <v>42037.836817129632</v>
      </c>
      <c r="H458" s="20">
        <f>MONTH(tblSales921[[#This Row],[Date]])</f>
        <v>2</v>
      </c>
      <c r="I458" s="21">
        <f>1+COUNTIFS(tblSales921[Date],"&lt;"&amp;tblSales921[[#This Row],[Date]],tblSales921[Month],tblSales921[[#This Row],[Month]])+COUNTIFS($G$11:G458,G458,$H$11:H458,H458)-1</f>
        <v>7</v>
      </c>
      <c r="J458" t="str">
        <f>tblSales921[[#This Row],[Month]]&amp;"-"&amp;tblSales921[[#This Row],[Rank]]</f>
        <v>2-7</v>
      </c>
      <c r="K458" t="s">
        <v>52</v>
      </c>
      <c r="L458" t="s">
        <v>286</v>
      </c>
      <c r="M458" s="6">
        <v>35360.1</v>
      </c>
    </row>
    <row r="459" spans="6:13" x14ac:dyDescent="0.25">
      <c r="F459">
        <v>10449</v>
      </c>
      <c r="G459" s="2">
        <v>42074.741631944446</v>
      </c>
      <c r="H459" s="20">
        <f>MONTH(tblSales921[[#This Row],[Date]])</f>
        <v>3</v>
      </c>
      <c r="I459" s="21">
        <f>1+COUNTIFS(tblSales921[Date],"&lt;"&amp;tblSales921[[#This Row],[Date]],tblSales921[Month],tblSales921[[#This Row],[Month]])+COUNTIFS($G$11:G459,G459,$H$11:H459,H459)-1</f>
        <v>23</v>
      </c>
      <c r="J459" t="str">
        <f>tblSales921[[#This Row],[Month]]&amp;"-"&amp;tblSales921[[#This Row],[Rank]]</f>
        <v>3-23</v>
      </c>
      <c r="K459" t="s">
        <v>40</v>
      </c>
      <c r="L459" t="s">
        <v>287</v>
      </c>
      <c r="M459" s="6">
        <v>35493.53</v>
      </c>
    </row>
    <row r="460" spans="6:13" x14ac:dyDescent="0.25">
      <c r="F460">
        <v>10450</v>
      </c>
      <c r="G460" s="2">
        <v>42239.030405092592</v>
      </c>
      <c r="H460" s="20">
        <f>MONTH(tblSales921[[#This Row],[Date]])</f>
        <v>8</v>
      </c>
      <c r="I460" s="21">
        <f>1+COUNTIFS(tblSales921[Date],"&lt;"&amp;tblSales921[[#This Row],[Date]],tblSales921[Month],tblSales921[[#This Row],[Month]])+COUNTIFS($G$11:G460,G460,$H$11:H460,H460)-1</f>
        <v>64</v>
      </c>
      <c r="J460" t="str">
        <f>tblSales921[[#This Row],[Month]]&amp;"-"&amp;tblSales921[[#This Row],[Rank]]</f>
        <v>8-64</v>
      </c>
      <c r="K460" t="s">
        <v>66</v>
      </c>
      <c r="L460" t="s">
        <v>288</v>
      </c>
      <c r="M460" s="6">
        <v>37155.79</v>
      </c>
    </row>
    <row r="461" spans="6:13" x14ac:dyDescent="0.25">
      <c r="F461">
        <v>10451</v>
      </c>
      <c r="G461" s="2">
        <v>42111.821643518517</v>
      </c>
      <c r="H461" s="20">
        <f>MONTH(tblSales921[[#This Row],[Date]])</f>
        <v>4</v>
      </c>
      <c r="I461" s="21">
        <f>1+COUNTIFS(tblSales921[Date],"&lt;"&amp;tblSales921[[#This Row],[Date]],tblSales921[Month],tblSales921[[#This Row],[Month]])+COUNTIFS($G$11:G461,G461,$H$11:H461,H461)-1</f>
        <v>56</v>
      </c>
      <c r="J461" t="str">
        <f>tblSales921[[#This Row],[Month]]&amp;"-"&amp;tblSales921[[#This Row],[Rank]]</f>
        <v>4-56</v>
      </c>
      <c r="K461" t="s">
        <v>20</v>
      </c>
      <c r="L461" t="s">
        <v>187</v>
      </c>
      <c r="M461" s="6">
        <v>96375.62</v>
      </c>
    </row>
    <row r="462" spans="6:13" x14ac:dyDescent="0.25">
      <c r="F462">
        <v>10452</v>
      </c>
      <c r="G462" s="2">
        <v>42182.827187499999</v>
      </c>
      <c r="H462" s="20">
        <f>MONTH(tblSales921[[#This Row],[Date]])</f>
        <v>6</v>
      </c>
      <c r="I462" s="21">
        <f>1+COUNTIFS(tblSales921[Date],"&lt;"&amp;tblSales921[[#This Row],[Date]],tblSales921[Month],tblSales921[[#This Row],[Month]])+COUNTIFS($G$11:G462,G462,$H$11:H462,H462)-1</f>
        <v>72</v>
      </c>
      <c r="J462" t="str">
        <f>tblSales921[[#This Row],[Month]]&amp;"-"&amp;tblSales921[[#This Row],[Rank]]</f>
        <v>6-72</v>
      </c>
      <c r="K462" t="s">
        <v>66</v>
      </c>
      <c r="L462" t="s">
        <v>197</v>
      </c>
      <c r="M462" s="6">
        <v>91801.2</v>
      </c>
    </row>
    <row r="463" spans="6:13" x14ac:dyDescent="0.25">
      <c r="F463">
        <v>10453</v>
      </c>
      <c r="G463" s="2">
        <v>42143.643738425926</v>
      </c>
      <c r="H463" s="20">
        <f>MONTH(tblSales921[[#This Row],[Date]])</f>
        <v>5</v>
      </c>
      <c r="I463" s="21">
        <f>1+COUNTIFS(tblSales921[Date],"&lt;"&amp;tblSales921[[#This Row],[Date]],tblSales921[Month],tblSales921[[#This Row],[Month]])+COUNTIFS($G$11:G463,G463,$H$11:H463,H463)-1</f>
        <v>54</v>
      </c>
      <c r="J463" t="str">
        <f>tblSales921[[#This Row],[Month]]&amp;"-"&amp;tblSales921[[#This Row],[Rank]]</f>
        <v>5-54</v>
      </c>
      <c r="K463" t="s">
        <v>11</v>
      </c>
      <c r="L463" t="s">
        <v>103</v>
      </c>
      <c r="M463" s="6">
        <v>47149.56</v>
      </c>
    </row>
    <row r="464" spans="6:13" x14ac:dyDescent="0.25">
      <c r="F464">
        <v>10454</v>
      </c>
      <c r="G464" s="2">
        <v>42335.594155092593</v>
      </c>
      <c r="H464" s="20">
        <f>MONTH(tblSales921[[#This Row],[Date]])</f>
        <v>11</v>
      </c>
      <c r="I464" s="21">
        <f>1+COUNTIFS(tblSales921[Date],"&lt;"&amp;tblSales921[[#This Row],[Date]],tblSales921[Month],tblSales921[[#This Row],[Month]])+COUNTIFS($G$11:G464,G464,$H$11:H464,H464)-1</f>
        <v>75</v>
      </c>
      <c r="J464" t="str">
        <f>tblSales921[[#This Row],[Month]]&amp;"-"&amp;tblSales921[[#This Row],[Rank]]</f>
        <v>11-75</v>
      </c>
      <c r="K464" t="s">
        <v>11</v>
      </c>
      <c r="L464" t="s">
        <v>289</v>
      </c>
      <c r="M464" s="6">
        <v>9355.7099999999991</v>
      </c>
    </row>
    <row r="465" spans="6:13" x14ac:dyDescent="0.25">
      <c r="F465">
        <v>10455</v>
      </c>
      <c r="G465" s="2">
        <v>42237.303032407406</v>
      </c>
      <c r="H465" s="20">
        <f>MONTH(tblSales921[[#This Row],[Date]])</f>
        <v>8</v>
      </c>
      <c r="I465" s="21">
        <f>1+COUNTIFS(tblSales921[Date],"&lt;"&amp;tblSales921[[#This Row],[Date]],tblSales921[Month],tblSales921[[#This Row],[Month]])+COUNTIFS($G$11:G465,G465,$H$11:H465,H465)-1</f>
        <v>59</v>
      </c>
      <c r="J465" t="str">
        <f>tblSales921[[#This Row],[Month]]&amp;"-"&amp;tblSales921[[#This Row],[Rank]]</f>
        <v>8-59</v>
      </c>
      <c r="K465" t="s">
        <v>23</v>
      </c>
      <c r="L465" t="s">
        <v>163</v>
      </c>
      <c r="M465" s="6">
        <v>59928.69</v>
      </c>
    </row>
    <row r="466" spans="6:13" x14ac:dyDescent="0.25">
      <c r="F466">
        <v>10456</v>
      </c>
      <c r="G466" s="2">
        <v>42365.389814814815</v>
      </c>
      <c r="H466" s="20">
        <f>MONTH(tblSales921[[#This Row],[Date]])</f>
        <v>12</v>
      </c>
      <c r="I466" s="21">
        <f>1+COUNTIFS(tblSales921[Date],"&lt;"&amp;tblSales921[[#This Row],[Date]],tblSales921[Month],tblSales921[[#This Row],[Month]])+COUNTIFS($G$11:G466,G466,$H$11:H466,H466)-1</f>
        <v>77</v>
      </c>
      <c r="J466" t="str">
        <f>tblSales921[[#This Row],[Month]]&amp;"-"&amp;tblSales921[[#This Row],[Rank]]</f>
        <v>12-77</v>
      </c>
      <c r="K466" t="s">
        <v>15</v>
      </c>
      <c r="L466" t="s">
        <v>269</v>
      </c>
      <c r="M466" s="6">
        <v>37710.67</v>
      </c>
    </row>
    <row r="467" spans="6:13" x14ac:dyDescent="0.25">
      <c r="F467">
        <v>10457</v>
      </c>
      <c r="G467" s="2">
        <v>42186.307395833333</v>
      </c>
      <c r="H467" s="20">
        <f>MONTH(tblSales921[[#This Row],[Date]])</f>
        <v>7</v>
      </c>
      <c r="I467" s="21">
        <f>1+COUNTIFS(tblSales921[Date],"&lt;"&amp;tblSales921[[#This Row],[Date]],tblSales921[Month],tblSales921[[#This Row],[Month]])+COUNTIFS($G$11:G467,G467,$H$11:H467,H467)-1</f>
        <v>2</v>
      </c>
      <c r="J467" t="str">
        <f>tblSales921[[#This Row],[Month]]&amp;"-"&amp;tblSales921[[#This Row],[Rank]]</f>
        <v>7-2</v>
      </c>
      <c r="K467" t="s">
        <v>35</v>
      </c>
      <c r="L467" t="s">
        <v>244</v>
      </c>
      <c r="M467" s="6">
        <v>73539.02</v>
      </c>
    </row>
    <row r="468" spans="6:13" x14ac:dyDescent="0.25">
      <c r="F468">
        <v>10458</v>
      </c>
      <c r="G468" s="2">
        <v>42105.488865740743</v>
      </c>
      <c r="H468" s="20">
        <f>MONTH(tblSales921[[#This Row],[Date]])</f>
        <v>4</v>
      </c>
      <c r="I468" s="21">
        <f>1+COUNTIFS(tblSales921[Date],"&lt;"&amp;tblSales921[[#This Row],[Date]],tblSales921[Month],tblSales921[[#This Row],[Month]])+COUNTIFS($G$11:G468,G468,$H$11:H468,H468)-1</f>
        <v>26</v>
      </c>
      <c r="J468" t="str">
        <f>tblSales921[[#This Row],[Month]]&amp;"-"&amp;tblSales921[[#This Row],[Rank]]</f>
        <v>4-26</v>
      </c>
      <c r="K468" t="s">
        <v>29</v>
      </c>
      <c r="L468" t="s">
        <v>290</v>
      </c>
      <c r="M468" s="6">
        <v>15020.61</v>
      </c>
    </row>
    <row r="469" spans="6:13" x14ac:dyDescent="0.25">
      <c r="F469">
        <v>10459</v>
      </c>
      <c r="G469" s="2">
        <v>42165.897407407407</v>
      </c>
      <c r="H469" s="20">
        <f>MONTH(tblSales921[[#This Row],[Date]])</f>
        <v>6</v>
      </c>
      <c r="I469" s="21">
        <f>1+COUNTIFS(tblSales921[Date],"&lt;"&amp;tblSales921[[#This Row],[Date]],tblSales921[Month],tblSales921[[#This Row],[Month]])+COUNTIFS($G$11:G469,G469,$H$11:H469,H469)-1</f>
        <v>31</v>
      </c>
      <c r="J469" t="str">
        <f>tblSales921[[#This Row],[Month]]&amp;"-"&amp;tblSales921[[#This Row],[Rank]]</f>
        <v>6-31</v>
      </c>
      <c r="K469" t="s">
        <v>61</v>
      </c>
      <c r="L469" t="s">
        <v>277</v>
      </c>
      <c r="M469" s="6">
        <v>82702.91</v>
      </c>
    </row>
    <row r="470" spans="6:13" x14ac:dyDescent="0.25">
      <c r="F470">
        <v>10460</v>
      </c>
      <c r="G470" s="2">
        <v>42075.897719907407</v>
      </c>
      <c r="H470" s="20">
        <f>MONTH(tblSales921[[#This Row],[Date]])</f>
        <v>3</v>
      </c>
      <c r="I470" s="21">
        <f>1+COUNTIFS(tblSales921[Date],"&lt;"&amp;tblSales921[[#This Row],[Date]],tblSales921[Month],tblSales921[[#This Row],[Month]])+COUNTIFS($G$11:G470,G470,$H$11:H470,H470)-1</f>
        <v>27</v>
      </c>
      <c r="J470" t="str">
        <f>tblSales921[[#This Row],[Month]]&amp;"-"&amp;tblSales921[[#This Row],[Rank]]</f>
        <v>3-27</v>
      </c>
      <c r="K470" t="s">
        <v>15</v>
      </c>
      <c r="L470" t="s">
        <v>291</v>
      </c>
      <c r="M470" s="6">
        <v>53958.35</v>
      </c>
    </row>
    <row r="471" spans="6:13" x14ac:dyDescent="0.25">
      <c r="F471">
        <v>10461</v>
      </c>
      <c r="G471" s="2">
        <v>42104.522928240738</v>
      </c>
      <c r="H471" s="20">
        <f>MONTH(tblSales921[[#This Row],[Date]])</f>
        <v>4</v>
      </c>
      <c r="I471" s="21">
        <f>1+COUNTIFS(tblSales921[Date],"&lt;"&amp;tblSales921[[#This Row],[Date]],tblSales921[Month],tblSales921[[#This Row],[Month]])+COUNTIFS($G$11:G471,G471,$H$11:H471,H471)-1</f>
        <v>22</v>
      </c>
      <c r="J471" t="str">
        <f>tblSales921[[#This Row],[Month]]&amp;"-"&amp;tblSales921[[#This Row],[Rank]]</f>
        <v>4-22</v>
      </c>
      <c r="K471" t="s">
        <v>7</v>
      </c>
      <c r="L471" t="s">
        <v>239</v>
      </c>
      <c r="M471" s="6">
        <v>99451.88</v>
      </c>
    </row>
    <row r="472" spans="6:13" x14ac:dyDescent="0.25">
      <c r="F472">
        <v>10462</v>
      </c>
      <c r="G472" s="2">
        <v>42115.758194444446</v>
      </c>
      <c r="H472" s="20">
        <f>MONTH(tblSales921[[#This Row],[Date]])</f>
        <v>4</v>
      </c>
      <c r="I472" s="21">
        <f>1+COUNTIFS(tblSales921[Date],"&lt;"&amp;tblSales921[[#This Row],[Date]],tblSales921[Month],tblSales921[[#This Row],[Month]])+COUNTIFS($G$11:G472,G472,$H$11:H472,H472)-1</f>
        <v>68</v>
      </c>
      <c r="J472" t="str">
        <f>tblSales921[[#This Row],[Month]]&amp;"-"&amp;tblSales921[[#This Row],[Rank]]</f>
        <v>4-68</v>
      </c>
      <c r="K472" t="s">
        <v>66</v>
      </c>
      <c r="L472" t="s">
        <v>292</v>
      </c>
      <c r="M472" s="6">
        <v>2101.0700000000002</v>
      </c>
    </row>
    <row r="473" spans="6:13" x14ac:dyDescent="0.25">
      <c r="F473">
        <v>10463</v>
      </c>
      <c r="G473" s="2">
        <v>42108.358356481483</v>
      </c>
      <c r="H473" s="20">
        <f>MONTH(tblSales921[[#This Row],[Date]])</f>
        <v>4</v>
      </c>
      <c r="I473" s="21">
        <f>1+COUNTIFS(tblSales921[Date],"&lt;"&amp;tblSales921[[#This Row],[Date]],tblSales921[Month],tblSales921[[#This Row],[Month]])+COUNTIFS($G$11:G473,G473,$H$11:H473,H473)-1</f>
        <v>41</v>
      </c>
      <c r="J473" t="str">
        <f>tblSales921[[#This Row],[Month]]&amp;"-"&amp;tblSales921[[#This Row],[Rank]]</f>
        <v>4-41</v>
      </c>
      <c r="K473" t="s">
        <v>11</v>
      </c>
      <c r="L473" t="s">
        <v>34</v>
      </c>
      <c r="M473" s="6">
        <v>44469.03</v>
      </c>
    </row>
    <row r="474" spans="6:13" x14ac:dyDescent="0.25">
      <c r="F474">
        <v>10464</v>
      </c>
      <c r="G474" s="2">
        <v>42107.699166666665</v>
      </c>
      <c r="H474" s="20">
        <f>MONTH(tblSales921[[#This Row],[Date]])</f>
        <v>4</v>
      </c>
      <c r="I474" s="21">
        <f>1+COUNTIFS(tblSales921[Date],"&lt;"&amp;tblSales921[[#This Row],[Date]],tblSales921[Month],tblSales921[[#This Row],[Month]])+COUNTIFS($G$11:G474,G474,$H$11:H474,H474)-1</f>
        <v>40</v>
      </c>
      <c r="J474" t="str">
        <f>tblSales921[[#This Row],[Month]]&amp;"-"&amp;tblSales921[[#This Row],[Rank]]</f>
        <v>4-40</v>
      </c>
      <c r="K474" t="s">
        <v>13</v>
      </c>
      <c r="L474" t="s">
        <v>145</v>
      </c>
      <c r="M474" s="6">
        <v>98505.42</v>
      </c>
    </row>
    <row r="475" spans="6:13" x14ac:dyDescent="0.25">
      <c r="F475">
        <v>10465</v>
      </c>
      <c r="G475" s="2">
        <v>42011.257754629631</v>
      </c>
      <c r="H475" s="20">
        <f>MONTH(tblSales921[[#This Row],[Date]])</f>
        <v>1</v>
      </c>
      <c r="I475" s="21">
        <f>1+COUNTIFS(tblSales921[Date],"&lt;"&amp;tblSales921[[#This Row],[Date]],tblSales921[Month],tblSales921[[#This Row],[Month]])+COUNTIFS($G$11:G475,G475,$H$11:H475,H475)-1</f>
        <v>14</v>
      </c>
      <c r="J475" t="str">
        <f>tblSales921[[#This Row],[Month]]&amp;"-"&amp;tblSales921[[#This Row],[Rank]]</f>
        <v>1-14</v>
      </c>
      <c r="K475" t="s">
        <v>11</v>
      </c>
      <c r="L475" t="s">
        <v>203</v>
      </c>
      <c r="M475" s="6">
        <v>59393.31</v>
      </c>
    </row>
    <row r="476" spans="6:13" x14ac:dyDescent="0.25">
      <c r="F476">
        <v>10466</v>
      </c>
      <c r="G476" s="2">
        <v>42248.093425925923</v>
      </c>
      <c r="H476" s="20">
        <f>MONTH(tblSales921[[#This Row],[Date]])</f>
        <v>9</v>
      </c>
      <c r="I476" s="21">
        <f>1+COUNTIFS(tblSales921[Date],"&lt;"&amp;tblSales921[[#This Row],[Date]],tblSales921[Month],tblSales921[[#This Row],[Month]])+COUNTIFS($G$11:G476,G476,$H$11:H476,H476)-1</f>
        <v>1</v>
      </c>
      <c r="J476" t="str">
        <f>tblSales921[[#This Row],[Month]]&amp;"-"&amp;tblSales921[[#This Row],[Rank]]</f>
        <v>9-1</v>
      </c>
      <c r="K476" t="s">
        <v>61</v>
      </c>
      <c r="L476" t="s">
        <v>276</v>
      </c>
      <c r="M476" s="6">
        <v>43598.8</v>
      </c>
    </row>
    <row r="477" spans="6:13" x14ac:dyDescent="0.25">
      <c r="F477">
        <v>10467</v>
      </c>
      <c r="G477" s="2">
        <v>42188.443159722221</v>
      </c>
      <c r="H477" s="20">
        <f>MONTH(tblSales921[[#This Row],[Date]])</f>
        <v>7</v>
      </c>
      <c r="I477" s="21">
        <f>1+COUNTIFS(tblSales921[Date],"&lt;"&amp;tblSales921[[#This Row],[Date]],tblSales921[Month],tblSales921[[#This Row],[Month]])+COUNTIFS($G$11:G477,G477,$H$11:H477,H477)-1</f>
        <v>11</v>
      </c>
      <c r="J477" t="str">
        <f>tblSales921[[#This Row],[Month]]&amp;"-"&amp;tblSales921[[#This Row],[Rank]]</f>
        <v>7-11</v>
      </c>
      <c r="K477" t="s">
        <v>11</v>
      </c>
      <c r="L477" t="s">
        <v>192</v>
      </c>
      <c r="M477" s="6">
        <v>91679.52</v>
      </c>
    </row>
    <row r="478" spans="6:13" x14ac:dyDescent="0.25">
      <c r="F478">
        <v>10468</v>
      </c>
      <c r="G478" s="2">
        <v>42069.366562499999</v>
      </c>
      <c r="H478" s="20">
        <f>MONTH(tblSales921[[#This Row],[Date]])</f>
        <v>3</v>
      </c>
      <c r="I478" s="21">
        <f>1+COUNTIFS(tblSales921[Date],"&lt;"&amp;tblSales921[[#This Row],[Date]],tblSales921[Month],tblSales921[[#This Row],[Month]])+COUNTIFS($G$11:G478,G478,$H$11:H478,H478)-1</f>
        <v>10</v>
      </c>
      <c r="J478" t="str">
        <f>tblSales921[[#This Row],[Month]]&amp;"-"&amp;tblSales921[[#This Row],[Rank]]</f>
        <v>3-10</v>
      </c>
      <c r="K478" t="s">
        <v>40</v>
      </c>
      <c r="L478" t="s">
        <v>220</v>
      </c>
      <c r="M478" s="6">
        <v>96087.56</v>
      </c>
    </row>
    <row r="479" spans="6:13" x14ac:dyDescent="0.25">
      <c r="F479">
        <v>10469</v>
      </c>
      <c r="G479" s="2">
        <v>42263.566550925927</v>
      </c>
      <c r="H479" s="20">
        <f>MONTH(tblSales921[[#This Row],[Date]])</f>
        <v>9</v>
      </c>
      <c r="I479" s="21">
        <f>1+COUNTIFS(tblSales921[Date],"&lt;"&amp;tblSales921[[#This Row],[Date]],tblSales921[Month],tblSales921[[#This Row],[Month]])+COUNTIFS($G$11:G479,G479,$H$11:H479,H479)-1</f>
        <v>46</v>
      </c>
      <c r="J479" t="str">
        <f>tblSales921[[#This Row],[Month]]&amp;"-"&amp;tblSales921[[#This Row],[Rank]]</f>
        <v>9-46</v>
      </c>
      <c r="K479" t="s">
        <v>15</v>
      </c>
      <c r="L479" t="s">
        <v>209</v>
      </c>
      <c r="M479" s="6">
        <v>4666.4399999999996</v>
      </c>
    </row>
    <row r="480" spans="6:13" x14ac:dyDescent="0.25">
      <c r="F480">
        <v>10470</v>
      </c>
      <c r="G480" s="2">
        <v>42042.97997685185</v>
      </c>
      <c r="H480" s="20">
        <f>MONTH(tblSales921[[#This Row],[Date]])</f>
        <v>2</v>
      </c>
      <c r="I480" s="21">
        <f>1+COUNTIFS(tblSales921[Date],"&lt;"&amp;tblSales921[[#This Row],[Date]],tblSales921[Month],tblSales921[[#This Row],[Month]])+COUNTIFS($G$11:G480,G480,$H$11:H480,H480)-1</f>
        <v>21</v>
      </c>
      <c r="J480" t="str">
        <f>tblSales921[[#This Row],[Month]]&amp;"-"&amp;tblSales921[[#This Row],[Rank]]</f>
        <v>2-21</v>
      </c>
      <c r="K480" t="s">
        <v>40</v>
      </c>
      <c r="L480" t="s">
        <v>247</v>
      </c>
      <c r="M480" s="6">
        <v>20988.54</v>
      </c>
    </row>
    <row r="481" spans="6:13" x14ac:dyDescent="0.25">
      <c r="F481">
        <v>10471</v>
      </c>
      <c r="G481" s="2">
        <v>42252.531886574077</v>
      </c>
      <c r="H481" s="20">
        <f>MONTH(tblSales921[[#This Row],[Date]])</f>
        <v>9</v>
      </c>
      <c r="I481" s="21">
        <f>1+COUNTIFS(tblSales921[Date],"&lt;"&amp;tblSales921[[#This Row],[Date]],tblSales921[Month],tblSales921[[#This Row],[Month]])+COUNTIFS($G$11:G481,G481,$H$11:H481,H481)-1</f>
        <v>16</v>
      </c>
      <c r="J481" t="str">
        <f>tblSales921[[#This Row],[Month]]&amp;"-"&amp;tblSales921[[#This Row],[Rank]]</f>
        <v>9-16</v>
      </c>
      <c r="K481" t="s">
        <v>61</v>
      </c>
      <c r="L481" t="s">
        <v>206</v>
      </c>
      <c r="M481" s="6">
        <v>62622.78</v>
      </c>
    </row>
    <row r="482" spans="6:13" x14ac:dyDescent="0.25">
      <c r="F482">
        <v>10472</v>
      </c>
      <c r="G482" s="2">
        <v>42356.892824074072</v>
      </c>
      <c r="H482" s="20">
        <f>MONTH(tblSales921[[#This Row],[Date]])</f>
        <v>12</v>
      </c>
      <c r="I482" s="21">
        <f>1+COUNTIFS(tblSales921[Date],"&lt;"&amp;tblSales921[[#This Row],[Date]],tblSales921[Month],tblSales921[[#This Row],[Month]])+COUNTIFS($G$11:G482,G482,$H$11:H482,H482)-1</f>
        <v>48</v>
      </c>
      <c r="J482" t="str">
        <f>tblSales921[[#This Row],[Month]]&amp;"-"&amp;tblSales921[[#This Row],[Rank]]</f>
        <v>12-48</v>
      </c>
      <c r="K482" t="s">
        <v>5</v>
      </c>
      <c r="L482" t="s">
        <v>138</v>
      </c>
      <c r="M482" s="6">
        <v>13294.86</v>
      </c>
    </row>
    <row r="483" spans="6:13" x14ac:dyDescent="0.25">
      <c r="F483">
        <v>10473</v>
      </c>
      <c r="G483" s="2">
        <v>42365.190798611111</v>
      </c>
      <c r="H483" s="20">
        <f>MONTH(tblSales921[[#This Row],[Date]])</f>
        <v>12</v>
      </c>
      <c r="I483" s="21">
        <f>1+COUNTIFS(tblSales921[Date],"&lt;"&amp;tblSales921[[#This Row],[Date]],tblSales921[Month],tblSales921[[#This Row],[Month]])+COUNTIFS($G$11:G483,G483,$H$11:H483,H483)-1</f>
        <v>75</v>
      </c>
      <c r="J483" t="str">
        <f>tblSales921[[#This Row],[Month]]&amp;"-"&amp;tblSales921[[#This Row],[Rank]]</f>
        <v>12-75</v>
      </c>
      <c r="K483" t="s">
        <v>9</v>
      </c>
      <c r="L483" t="s">
        <v>267</v>
      </c>
      <c r="M483" s="6">
        <v>30581.14</v>
      </c>
    </row>
    <row r="484" spans="6:13" x14ac:dyDescent="0.25">
      <c r="F484">
        <v>10474</v>
      </c>
      <c r="G484" s="2">
        <v>42132.704965277779</v>
      </c>
      <c r="H484" s="20">
        <f>MONTH(tblSales921[[#This Row],[Date]])</f>
        <v>5</v>
      </c>
      <c r="I484" s="21">
        <f>1+COUNTIFS(tblSales921[Date],"&lt;"&amp;tblSales921[[#This Row],[Date]],tblSales921[Month],tblSales921[[#This Row],[Month]])+COUNTIFS($G$11:G484,G484,$H$11:H484,H484)-1</f>
        <v>26</v>
      </c>
      <c r="J484" t="str">
        <f>tblSales921[[#This Row],[Month]]&amp;"-"&amp;tblSales921[[#This Row],[Rank]]</f>
        <v>5-26</v>
      </c>
      <c r="K484" t="s">
        <v>7</v>
      </c>
      <c r="L484" t="s">
        <v>160</v>
      </c>
      <c r="M484" s="6">
        <v>30561.31</v>
      </c>
    </row>
    <row r="485" spans="6:13" x14ac:dyDescent="0.25">
      <c r="F485">
        <v>10475</v>
      </c>
      <c r="G485" s="2">
        <v>42216.680868055555</v>
      </c>
      <c r="H485" s="20">
        <f>MONTH(tblSales921[[#This Row],[Date]])</f>
        <v>7</v>
      </c>
      <c r="I485" s="21">
        <f>1+COUNTIFS(tblSales921[Date],"&lt;"&amp;tblSales921[[#This Row],[Date]],tblSales921[Month],tblSales921[[#This Row],[Month]])+COUNTIFS($G$11:G485,G485,$H$11:H485,H485)-1</f>
        <v>82</v>
      </c>
      <c r="J485" t="str">
        <f>tblSales921[[#This Row],[Month]]&amp;"-"&amp;tblSales921[[#This Row],[Rank]]</f>
        <v>7-82</v>
      </c>
      <c r="K485" t="s">
        <v>15</v>
      </c>
      <c r="L485" t="s">
        <v>176</v>
      </c>
      <c r="M485" s="6">
        <v>43330.79</v>
      </c>
    </row>
    <row r="486" spans="6:13" x14ac:dyDescent="0.25">
      <c r="F486">
        <v>10476</v>
      </c>
      <c r="G486" s="2">
        <v>42281.325752314813</v>
      </c>
      <c r="H486" s="20">
        <f>MONTH(tblSales921[[#This Row],[Date]])</f>
        <v>10</v>
      </c>
      <c r="I486" s="21">
        <f>1+COUNTIFS(tblSales921[Date],"&lt;"&amp;tblSales921[[#This Row],[Date]],tblSales921[Month],tblSales921[[#This Row],[Month]])+COUNTIFS($G$11:G486,G486,$H$11:H486,H486)-1</f>
        <v>10</v>
      </c>
      <c r="J486" t="str">
        <f>tblSales921[[#This Row],[Month]]&amp;"-"&amp;tblSales921[[#This Row],[Rank]]</f>
        <v>10-10</v>
      </c>
      <c r="K486" t="s">
        <v>45</v>
      </c>
      <c r="L486" t="s">
        <v>293</v>
      </c>
      <c r="M486" s="6">
        <v>36451.68</v>
      </c>
    </row>
    <row r="487" spans="6:13" x14ac:dyDescent="0.25">
      <c r="F487">
        <v>10477</v>
      </c>
      <c r="G487" s="2">
        <v>42166.218252314815</v>
      </c>
      <c r="H487" s="20">
        <f>MONTH(tblSales921[[#This Row],[Date]])</f>
        <v>6</v>
      </c>
      <c r="I487" s="21">
        <f>1+COUNTIFS(tblSales921[Date],"&lt;"&amp;tblSales921[[#This Row],[Date]],tblSales921[Month],tblSales921[[#This Row],[Month]])+COUNTIFS($G$11:G487,G487,$H$11:H487,H487)-1</f>
        <v>35</v>
      </c>
      <c r="J487" t="str">
        <f>tblSales921[[#This Row],[Month]]&amp;"-"&amp;tblSales921[[#This Row],[Rank]]</f>
        <v>6-35</v>
      </c>
      <c r="K487" t="s">
        <v>29</v>
      </c>
      <c r="L487" t="s">
        <v>37</v>
      </c>
      <c r="M487" s="6">
        <v>77057.09</v>
      </c>
    </row>
    <row r="488" spans="6:13" x14ac:dyDescent="0.25">
      <c r="F488">
        <v>10478</v>
      </c>
      <c r="G488" s="2">
        <v>42079.757025462961</v>
      </c>
      <c r="H488" s="20">
        <f>MONTH(tblSales921[[#This Row],[Date]])</f>
        <v>3</v>
      </c>
      <c r="I488" s="21">
        <f>1+COUNTIFS(tblSales921[Date],"&lt;"&amp;tblSales921[[#This Row],[Date]],tblSales921[Month],tblSales921[[#This Row],[Month]])+COUNTIFS($G$11:G488,G488,$H$11:H488,H488)-1</f>
        <v>37</v>
      </c>
      <c r="J488" t="str">
        <f>tblSales921[[#This Row],[Month]]&amp;"-"&amp;tblSales921[[#This Row],[Rank]]</f>
        <v>3-37</v>
      </c>
      <c r="K488" t="s">
        <v>29</v>
      </c>
      <c r="L488" t="s">
        <v>22</v>
      </c>
      <c r="M488" s="6">
        <v>48726.15</v>
      </c>
    </row>
    <row r="489" spans="6:13" x14ac:dyDescent="0.25">
      <c r="F489">
        <v>10479</v>
      </c>
      <c r="G489" s="2">
        <v>42343.174201388887</v>
      </c>
      <c r="H489" s="20">
        <f>MONTH(tblSales921[[#This Row],[Date]])</f>
        <v>12</v>
      </c>
      <c r="I489" s="21">
        <f>1+COUNTIFS(tblSales921[Date],"&lt;"&amp;tblSales921[[#This Row],[Date]],tblSales921[Month],tblSales921[[#This Row],[Month]])+COUNTIFS($G$11:G489,G489,$H$11:H489,H489)-1</f>
        <v>9</v>
      </c>
      <c r="J489" t="str">
        <f>tblSales921[[#This Row],[Month]]&amp;"-"&amp;tblSales921[[#This Row],[Rank]]</f>
        <v>12-9</v>
      </c>
      <c r="K489" t="s">
        <v>26</v>
      </c>
      <c r="L489" t="s">
        <v>222</v>
      </c>
      <c r="M489" s="6">
        <v>40961.22</v>
      </c>
    </row>
    <row r="490" spans="6:13" x14ac:dyDescent="0.25">
      <c r="F490">
        <v>10480</v>
      </c>
      <c r="G490" s="2">
        <v>42226.481689814813</v>
      </c>
      <c r="H490" s="20">
        <f>MONTH(tblSales921[[#This Row],[Date]])</f>
        <v>8</v>
      </c>
      <c r="I490" s="21">
        <f>1+COUNTIFS(tblSales921[Date],"&lt;"&amp;tblSales921[[#This Row],[Date]],tblSales921[Month],tblSales921[[#This Row],[Month]])+COUNTIFS($G$11:G490,G490,$H$11:H490,H490)-1</f>
        <v>24</v>
      </c>
      <c r="J490" t="str">
        <f>tblSales921[[#This Row],[Month]]&amp;"-"&amp;tblSales921[[#This Row],[Rank]]</f>
        <v>8-24</v>
      </c>
      <c r="K490" t="s">
        <v>66</v>
      </c>
      <c r="L490" t="s">
        <v>57</v>
      </c>
      <c r="M490" s="6">
        <v>75676.39</v>
      </c>
    </row>
    <row r="491" spans="6:13" x14ac:dyDescent="0.25">
      <c r="F491">
        <v>10481</v>
      </c>
      <c r="G491" s="2">
        <v>42328.685185185182</v>
      </c>
      <c r="H491" s="20">
        <f>MONTH(tblSales921[[#This Row],[Date]])</f>
        <v>11</v>
      </c>
      <c r="I491" s="21">
        <f>1+COUNTIFS(tblSales921[Date],"&lt;"&amp;tblSales921[[#This Row],[Date]],tblSales921[Month],tblSales921[[#This Row],[Month]])+COUNTIFS($G$11:G491,G491,$H$11:H491,H491)-1</f>
        <v>59</v>
      </c>
      <c r="J491" t="str">
        <f>tblSales921[[#This Row],[Month]]&amp;"-"&amp;tblSales921[[#This Row],[Rank]]</f>
        <v>11-59</v>
      </c>
      <c r="K491" t="s">
        <v>29</v>
      </c>
      <c r="L491" t="s">
        <v>294</v>
      </c>
      <c r="M491" s="6">
        <v>66745.919999999998</v>
      </c>
    </row>
    <row r="492" spans="6:13" x14ac:dyDescent="0.25">
      <c r="F492">
        <v>10482</v>
      </c>
      <c r="G492" s="2">
        <v>42288.264467592591</v>
      </c>
      <c r="H492" s="20">
        <f>MONTH(tblSales921[[#This Row],[Date]])</f>
        <v>10</v>
      </c>
      <c r="I492" s="21">
        <f>1+COUNTIFS(tblSales921[Date],"&lt;"&amp;tblSales921[[#This Row],[Date]],tblSales921[Month],tblSales921[[#This Row],[Month]])+COUNTIFS($G$11:G492,G492,$H$11:H492,H492)-1</f>
        <v>26</v>
      </c>
      <c r="J492" t="str">
        <f>tblSales921[[#This Row],[Month]]&amp;"-"&amp;tblSales921[[#This Row],[Rank]]</f>
        <v>10-26</v>
      </c>
      <c r="K492" t="s">
        <v>66</v>
      </c>
      <c r="L492" t="s">
        <v>295</v>
      </c>
      <c r="M492" s="6">
        <v>36824.07</v>
      </c>
    </row>
    <row r="493" spans="6:13" x14ac:dyDescent="0.25">
      <c r="F493">
        <v>10483</v>
      </c>
      <c r="G493" s="2">
        <v>42251.465879629628</v>
      </c>
      <c r="H493" s="20">
        <f>MONTH(tblSales921[[#This Row],[Date]])</f>
        <v>9</v>
      </c>
      <c r="I493" s="21">
        <f>1+COUNTIFS(tblSales921[Date],"&lt;"&amp;tblSales921[[#This Row],[Date]],tblSales921[Month],tblSales921[[#This Row],[Month]])+COUNTIFS($G$11:G493,G493,$H$11:H493,H493)-1</f>
        <v>12</v>
      </c>
      <c r="J493" t="str">
        <f>tblSales921[[#This Row],[Month]]&amp;"-"&amp;tblSales921[[#This Row],[Rank]]</f>
        <v>9-12</v>
      </c>
      <c r="K493" t="s">
        <v>29</v>
      </c>
      <c r="L493" t="s">
        <v>50</v>
      </c>
      <c r="M493" s="6">
        <v>98376.11</v>
      </c>
    </row>
    <row r="494" spans="6:13" x14ac:dyDescent="0.25">
      <c r="F494">
        <v>10484</v>
      </c>
      <c r="G494" s="2">
        <v>42277.720902777779</v>
      </c>
      <c r="H494" s="20">
        <f>MONTH(tblSales921[[#This Row],[Date]])</f>
        <v>9</v>
      </c>
      <c r="I494" s="21">
        <f>1+COUNTIFS(tblSales921[Date],"&lt;"&amp;tblSales921[[#This Row],[Date]],tblSales921[Month],tblSales921[[#This Row],[Month]])+COUNTIFS($G$11:G494,G494,$H$11:H494,H494)-1</f>
        <v>87</v>
      </c>
      <c r="J494" t="str">
        <f>tblSales921[[#This Row],[Month]]&amp;"-"&amp;tblSales921[[#This Row],[Rank]]</f>
        <v>9-87</v>
      </c>
      <c r="K494" t="s">
        <v>29</v>
      </c>
      <c r="L494" t="s">
        <v>206</v>
      </c>
      <c r="M494" s="6">
        <v>36074.949999999997</v>
      </c>
    </row>
    <row r="495" spans="6:13" x14ac:dyDescent="0.25">
      <c r="F495">
        <v>10485</v>
      </c>
      <c r="G495" s="2">
        <v>42211.085960648146</v>
      </c>
      <c r="H495" s="20">
        <f>MONTH(tblSales921[[#This Row],[Date]])</f>
        <v>7</v>
      </c>
      <c r="I495" s="21">
        <f>1+COUNTIFS(tblSales921[Date],"&lt;"&amp;tblSales921[[#This Row],[Date]],tblSales921[Month],tblSales921[[#This Row],[Month]])+COUNTIFS($G$11:G495,G495,$H$11:H495,H495)-1</f>
        <v>68</v>
      </c>
      <c r="J495" t="str">
        <f>tblSales921[[#This Row],[Month]]&amp;"-"&amp;tblSales921[[#This Row],[Rank]]</f>
        <v>7-68</v>
      </c>
      <c r="K495" t="s">
        <v>61</v>
      </c>
      <c r="L495" t="s">
        <v>296</v>
      </c>
      <c r="M495" s="6">
        <v>65959.7</v>
      </c>
    </row>
    <row r="496" spans="6:13" x14ac:dyDescent="0.25">
      <c r="F496">
        <v>10486</v>
      </c>
      <c r="G496" s="2">
        <v>42335.733611111114</v>
      </c>
      <c r="H496" s="20">
        <f>MONTH(tblSales921[[#This Row],[Date]])</f>
        <v>11</v>
      </c>
      <c r="I496" s="21">
        <f>1+COUNTIFS(tblSales921[Date],"&lt;"&amp;tblSales921[[#This Row],[Date]],tblSales921[Month],tblSales921[[#This Row],[Month]])+COUNTIFS($G$11:G496,G496,$H$11:H496,H496)-1</f>
        <v>76</v>
      </c>
      <c r="J496" t="str">
        <f>tblSales921[[#This Row],[Month]]&amp;"-"&amp;tblSales921[[#This Row],[Rank]]</f>
        <v>11-76</v>
      </c>
      <c r="K496" t="s">
        <v>20</v>
      </c>
      <c r="L496" t="s">
        <v>32</v>
      </c>
      <c r="M496" s="6">
        <v>73704.95</v>
      </c>
    </row>
    <row r="497" spans="6:13" x14ac:dyDescent="0.25">
      <c r="F497">
        <v>10487</v>
      </c>
      <c r="G497" s="2">
        <v>42230.297037037039</v>
      </c>
      <c r="H497" s="20">
        <f>MONTH(tblSales921[[#This Row],[Date]])</f>
        <v>8</v>
      </c>
      <c r="I497" s="21">
        <f>1+COUNTIFS(tblSales921[Date],"&lt;"&amp;tblSales921[[#This Row],[Date]],tblSales921[Month],tblSales921[[#This Row],[Month]])+COUNTIFS($G$11:G497,G497,$H$11:H497,H497)-1</f>
        <v>42</v>
      </c>
      <c r="J497" t="str">
        <f>tblSales921[[#This Row],[Month]]&amp;"-"&amp;tblSales921[[#This Row],[Rank]]</f>
        <v>8-42</v>
      </c>
      <c r="K497" t="s">
        <v>26</v>
      </c>
      <c r="L497" t="s">
        <v>67</v>
      </c>
      <c r="M497" s="6">
        <v>44338.18</v>
      </c>
    </row>
    <row r="498" spans="6:13" x14ac:dyDescent="0.25">
      <c r="F498">
        <v>10488</v>
      </c>
      <c r="G498" s="2">
        <v>42364.652638888889</v>
      </c>
      <c r="H498" s="20">
        <f>MONTH(tblSales921[[#This Row],[Date]])</f>
        <v>12</v>
      </c>
      <c r="I498" s="21">
        <f>1+COUNTIFS(tblSales921[Date],"&lt;"&amp;tblSales921[[#This Row],[Date]],tblSales921[Month],tblSales921[[#This Row],[Month]])+COUNTIFS($G$11:G498,G498,$H$11:H498,H498)-1</f>
        <v>71</v>
      </c>
      <c r="J498" t="str">
        <f>tblSales921[[#This Row],[Month]]&amp;"-"&amp;tblSales921[[#This Row],[Rank]]</f>
        <v>12-71</v>
      </c>
      <c r="K498" t="s">
        <v>38</v>
      </c>
      <c r="L498" t="s">
        <v>297</v>
      </c>
      <c r="M498" s="6">
        <v>88914.240000000005</v>
      </c>
    </row>
    <row r="499" spans="6:13" x14ac:dyDescent="0.25">
      <c r="F499">
        <v>10489</v>
      </c>
      <c r="G499" s="2">
        <v>42294.724733796298</v>
      </c>
      <c r="H499" s="20">
        <f>MONTH(tblSales921[[#This Row],[Date]])</f>
        <v>10</v>
      </c>
      <c r="I499" s="21">
        <f>1+COUNTIFS(tblSales921[Date],"&lt;"&amp;tblSales921[[#This Row],[Date]],tblSales921[Month],tblSales921[[#This Row],[Month]])+COUNTIFS($G$11:G499,G499,$H$11:H499,H499)-1</f>
        <v>39</v>
      </c>
      <c r="J499" t="str">
        <f>tblSales921[[#This Row],[Month]]&amp;"-"&amp;tblSales921[[#This Row],[Rank]]</f>
        <v>10-39</v>
      </c>
      <c r="K499" t="s">
        <v>17</v>
      </c>
      <c r="L499" t="s">
        <v>205</v>
      </c>
      <c r="M499" s="6">
        <v>7999.07</v>
      </c>
    </row>
    <row r="500" spans="6:13" x14ac:dyDescent="0.25">
      <c r="F500">
        <v>10490</v>
      </c>
      <c r="G500" s="2">
        <v>42312.526516203703</v>
      </c>
      <c r="H500" s="20">
        <f>MONTH(tblSales921[[#This Row],[Date]])</f>
        <v>11</v>
      </c>
      <c r="I500" s="21">
        <f>1+COUNTIFS(tblSales921[Date],"&lt;"&amp;tblSales921[[#This Row],[Date]],tblSales921[Month],tblSales921[[#This Row],[Month]])+COUNTIFS($G$11:G500,G500,$H$11:H500,H500)-1</f>
        <v>14</v>
      </c>
      <c r="J500" t="str">
        <f>tblSales921[[#This Row],[Month]]&amp;"-"&amp;tblSales921[[#This Row],[Rank]]</f>
        <v>11-14</v>
      </c>
      <c r="K500" t="s">
        <v>45</v>
      </c>
      <c r="L500" t="s">
        <v>298</v>
      </c>
      <c r="M500" s="6">
        <v>96046.23</v>
      </c>
    </row>
    <row r="501" spans="6:13" x14ac:dyDescent="0.25">
      <c r="F501">
        <v>10491</v>
      </c>
      <c r="G501" s="2">
        <v>42264.22111111111</v>
      </c>
      <c r="H501" s="20">
        <f>MONTH(tblSales921[[#This Row],[Date]])</f>
        <v>9</v>
      </c>
      <c r="I501" s="21">
        <f>1+COUNTIFS(tblSales921[Date],"&lt;"&amp;tblSales921[[#This Row],[Date]],tblSales921[Month],tblSales921[[#This Row],[Month]])+COUNTIFS($G$11:G501,G501,$H$11:H501,H501)-1</f>
        <v>50</v>
      </c>
      <c r="J501" t="str">
        <f>tblSales921[[#This Row],[Month]]&amp;"-"&amp;tblSales921[[#This Row],[Rank]]</f>
        <v>9-50</v>
      </c>
      <c r="K501" t="s">
        <v>15</v>
      </c>
      <c r="L501" t="s">
        <v>161</v>
      </c>
      <c r="M501" s="6">
        <v>45771.34</v>
      </c>
    </row>
    <row r="502" spans="6:13" x14ac:dyDescent="0.25">
      <c r="F502">
        <v>10492</v>
      </c>
      <c r="G502" s="2">
        <v>42175.303252314814</v>
      </c>
      <c r="H502" s="20">
        <f>MONTH(tblSales921[[#This Row],[Date]])</f>
        <v>6</v>
      </c>
      <c r="I502" s="21">
        <f>1+COUNTIFS(tblSales921[Date],"&lt;"&amp;tblSales921[[#This Row],[Date]],tblSales921[Month],tblSales921[[#This Row],[Month]])+COUNTIFS($G$11:G502,G502,$H$11:H502,H502)-1</f>
        <v>56</v>
      </c>
      <c r="J502" t="str">
        <f>tblSales921[[#This Row],[Month]]&amp;"-"&amp;tblSales921[[#This Row],[Rank]]</f>
        <v>6-56</v>
      </c>
      <c r="K502" t="s">
        <v>45</v>
      </c>
      <c r="L502" t="s">
        <v>299</v>
      </c>
      <c r="M502" s="6">
        <v>51601.53</v>
      </c>
    </row>
    <row r="503" spans="6:13" x14ac:dyDescent="0.25">
      <c r="F503">
        <v>10493</v>
      </c>
      <c r="G503" s="2">
        <v>42207.483842592592</v>
      </c>
      <c r="H503" s="20">
        <f>MONTH(tblSales921[[#This Row],[Date]])</f>
        <v>7</v>
      </c>
      <c r="I503" s="21">
        <f>1+COUNTIFS(tblSales921[Date],"&lt;"&amp;tblSales921[[#This Row],[Date]],tblSales921[Month],tblSales921[[#This Row],[Month]])+COUNTIFS($G$11:G503,G503,$H$11:H503,H503)-1</f>
        <v>56</v>
      </c>
      <c r="J503" t="str">
        <f>tblSales921[[#This Row],[Month]]&amp;"-"&amp;tblSales921[[#This Row],[Rank]]</f>
        <v>7-56</v>
      </c>
      <c r="K503" t="s">
        <v>26</v>
      </c>
      <c r="L503" t="s">
        <v>84</v>
      </c>
      <c r="M503" s="6">
        <v>10398.049999999999</v>
      </c>
    </row>
    <row r="504" spans="6:13" x14ac:dyDescent="0.25">
      <c r="F504">
        <v>10494</v>
      </c>
      <c r="G504" s="2">
        <v>42135.921458333331</v>
      </c>
      <c r="H504" s="20">
        <f>MONTH(tblSales921[[#This Row],[Date]])</f>
        <v>5</v>
      </c>
      <c r="I504" s="21">
        <f>1+COUNTIFS(tblSales921[Date],"&lt;"&amp;tblSales921[[#This Row],[Date]],tblSales921[Month],tblSales921[[#This Row],[Month]])+COUNTIFS($G$11:G504,G504,$H$11:H504,H504)-1</f>
        <v>32</v>
      </c>
      <c r="J504" t="str">
        <f>tblSales921[[#This Row],[Month]]&amp;"-"&amp;tblSales921[[#This Row],[Rank]]</f>
        <v>5-32</v>
      </c>
      <c r="K504" t="s">
        <v>5</v>
      </c>
      <c r="L504" t="s">
        <v>300</v>
      </c>
      <c r="M504" s="6">
        <v>44012.86</v>
      </c>
    </row>
    <row r="505" spans="6:13" x14ac:dyDescent="0.25">
      <c r="F505">
        <v>10495</v>
      </c>
      <c r="G505" s="2">
        <v>42229.404861111114</v>
      </c>
      <c r="H505" s="20">
        <f>MONTH(tblSales921[[#This Row],[Date]])</f>
        <v>8</v>
      </c>
      <c r="I505" s="21">
        <f>1+COUNTIFS(tblSales921[Date],"&lt;"&amp;tblSales921[[#This Row],[Date]],tblSales921[Month],tblSales921[[#This Row],[Month]])+COUNTIFS($G$11:G505,G505,$H$11:H505,H505)-1</f>
        <v>41</v>
      </c>
      <c r="J505" t="str">
        <f>tblSales921[[#This Row],[Month]]&amp;"-"&amp;tblSales921[[#This Row],[Rank]]</f>
        <v>8-41</v>
      </c>
      <c r="K505" t="s">
        <v>13</v>
      </c>
      <c r="L505" t="s">
        <v>170</v>
      </c>
      <c r="M505" s="6">
        <v>67914.52</v>
      </c>
    </row>
    <row r="506" spans="6:13" x14ac:dyDescent="0.25">
      <c r="F506">
        <v>10496</v>
      </c>
      <c r="G506" s="2">
        <v>42041.93372685185</v>
      </c>
      <c r="H506" s="20">
        <f>MONTH(tblSales921[[#This Row],[Date]])</f>
        <v>2</v>
      </c>
      <c r="I506" s="21">
        <f>1+COUNTIFS(tblSales921[Date],"&lt;"&amp;tblSales921[[#This Row],[Date]],tblSales921[Month],tblSales921[[#This Row],[Month]])+COUNTIFS($G$11:G506,G506,$H$11:H506,H506)-1</f>
        <v>18</v>
      </c>
      <c r="J506" t="str">
        <f>tblSales921[[#This Row],[Month]]&amp;"-"&amp;tblSales921[[#This Row],[Rank]]</f>
        <v>2-18</v>
      </c>
      <c r="K506" t="s">
        <v>45</v>
      </c>
      <c r="L506" t="s">
        <v>6</v>
      </c>
      <c r="M506" s="6">
        <v>82159.820000000007</v>
      </c>
    </row>
    <row r="507" spans="6:13" x14ac:dyDescent="0.25">
      <c r="F507">
        <v>10497</v>
      </c>
      <c r="G507" s="2">
        <v>42237.439710648148</v>
      </c>
      <c r="H507" s="20">
        <f>MONTH(tblSales921[[#This Row],[Date]])</f>
        <v>8</v>
      </c>
      <c r="I507" s="21">
        <f>1+COUNTIFS(tblSales921[Date],"&lt;"&amp;tblSales921[[#This Row],[Date]],tblSales921[Month],tblSales921[[#This Row],[Month]])+COUNTIFS($G$11:G507,G507,$H$11:H507,H507)-1</f>
        <v>60</v>
      </c>
      <c r="J507" t="str">
        <f>tblSales921[[#This Row],[Month]]&amp;"-"&amp;tblSales921[[#This Row],[Rank]]</f>
        <v>8-60</v>
      </c>
      <c r="K507" t="s">
        <v>11</v>
      </c>
      <c r="L507" t="s">
        <v>141</v>
      </c>
      <c r="M507" s="6">
        <v>96476.27</v>
      </c>
    </row>
    <row r="508" spans="6:13" x14ac:dyDescent="0.25">
      <c r="F508">
        <v>10498</v>
      </c>
      <c r="G508" s="2">
        <v>42181.107777777775</v>
      </c>
      <c r="H508" s="20">
        <f>MONTH(tblSales921[[#This Row],[Date]])</f>
        <v>6</v>
      </c>
      <c r="I508" s="21">
        <f>1+COUNTIFS(tblSales921[Date],"&lt;"&amp;tblSales921[[#This Row],[Date]],tblSales921[Month],tblSales921[[#This Row],[Month]])+COUNTIFS($G$11:G508,G508,$H$11:H508,H508)-1</f>
        <v>70</v>
      </c>
      <c r="J508" t="str">
        <f>tblSales921[[#This Row],[Month]]&amp;"-"&amp;tblSales921[[#This Row],[Rank]]</f>
        <v>6-70</v>
      </c>
      <c r="K508" t="s">
        <v>15</v>
      </c>
      <c r="L508" t="s">
        <v>184</v>
      </c>
      <c r="M508" s="6">
        <v>46708.61</v>
      </c>
    </row>
    <row r="509" spans="6:13" x14ac:dyDescent="0.25">
      <c r="F509">
        <v>10499</v>
      </c>
      <c r="G509" s="2">
        <v>42097.899016203701</v>
      </c>
      <c r="H509" s="20">
        <f>MONTH(tblSales921[[#This Row],[Date]])</f>
        <v>4</v>
      </c>
      <c r="I509" s="21">
        <f>1+COUNTIFS(tblSales921[Date],"&lt;"&amp;tblSales921[[#This Row],[Date]],tblSales921[Month],tblSales921[[#This Row],[Month]])+COUNTIFS($G$11:G509,G509,$H$11:H509,H509)-1</f>
        <v>8</v>
      </c>
      <c r="J509" t="str">
        <f>tblSales921[[#This Row],[Month]]&amp;"-"&amp;tblSales921[[#This Row],[Rank]]</f>
        <v>4-8</v>
      </c>
      <c r="K509" t="s">
        <v>13</v>
      </c>
      <c r="L509" t="s">
        <v>301</v>
      </c>
      <c r="M509" s="6">
        <v>29468.02</v>
      </c>
    </row>
    <row r="510" spans="6:13" x14ac:dyDescent="0.25">
      <c r="F510">
        <v>10500</v>
      </c>
      <c r="G510" s="2">
        <v>42080.013437499998</v>
      </c>
      <c r="H510" s="20">
        <f>MONTH(tblSales921[[#This Row],[Date]])</f>
        <v>3</v>
      </c>
      <c r="I510" s="21">
        <f>1+COUNTIFS(tblSales921[Date],"&lt;"&amp;tblSales921[[#This Row],[Date]],tblSales921[Month],tblSales921[[#This Row],[Month]])+COUNTIFS($G$11:G510,G510,$H$11:H510,H510)-1</f>
        <v>39</v>
      </c>
      <c r="J510" t="str">
        <f>tblSales921[[#This Row],[Month]]&amp;"-"&amp;tblSales921[[#This Row],[Rank]]</f>
        <v>3-39</v>
      </c>
      <c r="K510" t="s">
        <v>52</v>
      </c>
      <c r="L510" t="s">
        <v>10</v>
      </c>
      <c r="M510" s="6">
        <v>92474.34</v>
      </c>
    </row>
    <row r="511" spans="6:13" x14ac:dyDescent="0.25">
      <c r="F511">
        <v>10501</v>
      </c>
      <c r="G511" s="2">
        <v>42141.116805555554</v>
      </c>
      <c r="H511" s="20">
        <f>MONTH(tblSales921[[#This Row],[Date]])</f>
        <v>5</v>
      </c>
      <c r="I511" s="21">
        <f>1+COUNTIFS(tblSales921[Date],"&lt;"&amp;tblSales921[[#This Row],[Date]],tblSales921[Month],tblSales921[[#This Row],[Month]])+COUNTIFS($G$11:G511,G511,$H$11:H511,H511)-1</f>
        <v>44</v>
      </c>
      <c r="J511" t="str">
        <f>tblSales921[[#This Row],[Month]]&amp;"-"&amp;tblSales921[[#This Row],[Rank]]</f>
        <v>5-44</v>
      </c>
      <c r="K511" t="s">
        <v>29</v>
      </c>
      <c r="L511" t="s">
        <v>172</v>
      </c>
      <c r="M511" s="6">
        <v>49640.32</v>
      </c>
    </row>
    <row r="512" spans="6:13" x14ac:dyDescent="0.25">
      <c r="F512">
        <v>10502</v>
      </c>
      <c r="G512" s="2">
        <v>42081.327870370369</v>
      </c>
      <c r="H512" s="20">
        <f>MONTH(tblSales921[[#This Row],[Date]])</f>
        <v>3</v>
      </c>
      <c r="I512" s="21">
        <f>1+COUNTIFS(tblSales921[Date],"&lt;"&amp;tblSales921[[#This Row],[Date]],tblSales921[Month],tblSales921[[#This Row],[Month]])+COUNTIFS($G$11:G512,G512,$H$11:H512,H512)-1</f>
        <v>43</v>
      </c>
      <c r="J512" t="str">
        <f>tblSales921[[#This Row],[Month]]&amp;"-"&amp;tblSales921[[#This Row],[Rank]]</f>
        <v>3-43</v>
      </c>
      <c r="K512" t="s">
        <v>45</v>
      </c>
      <c r="L512" t="s">
        <v>98</v>
      </c>
      <c r="M512" s="6">
        <v>65493.65</v>
      </c>
    </row>
    <row r="513" spans="6:13" x14ac:dyDescent="0.25">
      <c r="F513">
        <v>10503</v>
      </c>
      <c r="G513" s="2">
        <v>42104.171249999999</v>
      </c>
      <c r="H513" s="20">
        <f>MONTH(tblSales921[[#This Row],[Date]])</f>
        <v>4</v>
      </c>
      <c r="I513" s="21">
        <f>1+COUNTIFS(tblSales921[Date],"&lt;"&amp;tblSales921[[#This Row],[Date]],tblSales921[Month],tblSales921[[#This Row],[Month]])+COUNTIFS($G$11:G513,G513,$H$11:H513,H513)-1</f>
        <v>21</v>
      </c>
      <c r="J513" t="str">
        <f>tblSales921[[#This Row],[Month]]&amp;"-"&amp;tblSales921[[#This Row],[Rank]]</f>
        <v>4-21</v>
      </c>
      <c r="K513" t="s">
        <v>66</v>
      </c>
      <c r="L513" t="s">
        <v>302</v>
      </c>
      <c r="M513" s="6">
        <v>68482.16</v>
      </c>
    </row>
    <row r="514" spans="6:13" x14ac:dyDescent="0.25">
      <c r="F514">
        <v>10504</v>
      </c>
      <c r="G514" s="2">
        <v>42161.122037037036</v>
      </c>
      <c r="H514" s="20">
        <f>MONTH(tblSales921[[#This Row],[Date]])</f>
        <v>6</v>
      </c>
      <c r="I514" s="21">
        <f>1+COUNTIFS(tblSales921[Date],"&lt;"&amp;tblSales921[[#This Row],[Date]],tblSales921[Month],tblSales921[[#This Row],[Month]])+COUNTIFS($G$11:G514,G514,$H$11:H514,H514)-1</f>
        <v>17</v>
      </c>
      <c r="J514" t="str">
        <f>tblSales921[[#This Row],[Month]]&amp;"-"&amp;tblSales921[[#This Row],[Rank]]</f>
        <v>6-17</v>
      </c>
      <c r="K514" t="s">
        <v>7</v>
      </c>
      <c r="L514" t="s">
        <v>144</v>
      </c>
      <c r="M514" s="6">
        <v>54636.83</v>
      </c>
    </row>
    <row r="515" spans="6:13" x14ac:dyDescent="0.25">
      <c r="F515">
        <v>10505</v>
      </c>
      <c r="G515" s="2">
        <v>42053.969953703701</v>
      </c>
      <c r="H515" s="20">
        <f>MONTH(tblSales921[[#This Row],[Date]])</f>
        <v>2</v>
      </c>
      <c r="I515" s="21">
        <f>1+COUNTIFS(tblSales921[Date],"&lt;"&amp;tblSales921[[#This Row],[Date]],tblSales921[Month],tblSales921[[#This Row],[Month]])+COUNTIFS($G$11:G515,G515,$H$11:H515,H515)-1</f>
        <v>60</v>
      </c>
      <c r="J515" t="str">
        <f>tblSales921[[#This Row],[Month]]&amp;"-"&amp;tblSales921[[#This Row],[Rank]]</f>
        <v>2-60</v>
      </c>
      <c r="K515" t="s">
        <v>23</v>
      </c>
      <c r="L515" t="s">
        <v>303</v>
      </c>
      <c r="M515" s="6">
        <v>67868.88</v>
      </c>
    </row>
    <row r="516" spans="6:13" x14ac:dyDescent="0.25">
      <c r="F516">
        <v>10506</v>
      </c>
      <c r="G516" s="2">
        <v>42195.658946759257</v>
      </c>
      <c r="H516" s="20">
        <f>MONTH(tblSales921[[#This Row],[Date]])</f>
        <v>7</v>
      </c>
      <c r="I516" s="21">
        <f>1+COUNTIFS(tblSales921[Date],"&lt;"&amp;tblSales921[[#This Row],[Date]],tblSales921[Month],tblSales921[[#This Row],[Month]])+COUNTIFS($G$11:G516,G516,$H$11:H516,H516)-1</f>
        <v>22</v>
      </c>
      <c r="J516" t="str">
        <f>tblSales921[[#This Row],[Month]]&amp;"-"&amp;tblSales921[[#This Row],[Rank]]</f>
        <v>7-22</v>
      </c>
      <c r="K516" t="s">
        <v>17</v>
      </c>
      <c r="L516" t="s">
        <v>304</v>
      </c>
      <c r="M516" s="6">
        <v>78421.87</v>
      </c>
    </row>
    <row r="517" spans="6:13" x14ac:dyDescent="0.25">
      <c r="F517">
        <v>10507</v>
      </c>
      <c r="G517" s="2">
        <v>42325.125069444446</v>
      </c>
      <c r="H517" s="20">
        <f>MONTH(tblSales921[[#This Row],[Date]])</f>
        <v>11</v>
      </c>
      <c r="I517" s="21">
        <f>1+COUNTIFS(tblSales921[Date],"&lt;"&amp;tblSales921[[#This Row],[Date]],tblSales921[Month],tblSales921[[#This Row],[Month]])+COUNTIFS($G$11:G517,G517,$H$11:H517,H517)-1</f>
        <v>51</v>
      </c>
      <c r="J517" t="str">
        <f>tblSales921[[#This Row],[Month]]&amp;"-"&amp;tblSales921[[#This Row],[Rank]]</f>
        <v>11-51</v>
      </c>
      <c r="K517" t="s">
        <v>38</v>
      </c>
      <c r="L517" t="s">
        <v>88</v>
      </c>
      <c r="M517" s="6">
        <v>81863.61</v>
      </c>
    </row>
    <row r="518" spans="6:13" x14ac:dyDescent="0.25">
      <c r="F518">
        <v>10508</v>
      </c>
      <c r="G518" s="2">
        <v>42310.533877314818</v>
      </c>
      <c r="H518" s="20">
        <f>MONTH(tblSales921[[#This Row],[Date]])</f>
        <v>11</v>
      </c>
      <c r="I518" s="21">
        <f>1+COUNTIFS(tblSales921[Date],"&lt;"&amp;tblSales921[[#This Row],[Date]],tblSales921[Month],tblSales921[[#This Row],[Month]])+COUNTIFS($G$11:G518,G518,$H$11:H518,H518)-1</f>
        <v>5</v>
      </c>
      <c r="J518" t="str">
        <f>tblSales921[[#This Row],[Month]]&amp;"-"&amp;tblSales921[[#This Row],[Rank]]</f>
        <v>11-5</v>
      </c>
      <c r="K518" t="s">
        <v>7</v>
      </c>
      <c r="L518" t="s">
        <v>267</v>
      </c>
      <c r="M518" s="6">
        <v>21792.18</v>
      </c>
    </row>
    <row r="519" spans="6:13" x14ac:dyDescent="0.25">
      <c r="F519">
        <v>10509</v>
      </c>
      <c r="G519" s="2">
        <v>42149.14267361111</v>
      </c>
      <c r="H519" s="20">
        <f>MONTH(tblSales921[[#This Row],[Date]])</f>
        <v>5</v>
      </c>
      <c r="I519" s="21">
        <f>1+COUNTIFS(tblSales921[Date],"&lt;"&amp;tblSales921[[#This Row],[Date]],tblSales921[Month],tblSales921[[#This Row],[Month]])+COUNTIFS($G$11:G519,G519,$H$11:H519,H519)-1</f>
        <v>64</v>
      </c>
      <c r="J519" t="str">
        <f>tblSales921[[#This Row],[Month]]&amp;"-"&amp;tblSales921[[#This Row],[Rank]]</f>
        <v>5-64</v>
      </c>
      <c r="K519" t="s">
        <v>17</v>
      </c>
      <c r="L519" t="s">
        <v>305</v>
      </c>
      <c r="M519" s="6">
        <v>99158.61</v>
      </c>
    </row>
    <row r="520" spans="6:13" x14ac:dyDescent="0.25">
      <c r="F520">
        <v>10510</v>
      </c>
      <c r="G520" s="2">
        <v>42247.768159722225</v>
      </c>
      <c r="H520" s="20">
        <f>MONTH(tblSales921[[#This Row],[Date]])</f>
        <v>8</v>
      </c>
      <c r="I520" s="21">
        <f>1+COUNTIFS(tblSales921[Date],"&lt;"&amp;tblSales921[[#This Row],[Date]],tblSales921[Month],tblSales921[[#This Row],[Month]])+COUNTIFS($G$11:G520,G520,$H$11:H520,H520)-1</f>
        <v>90</v>
      </c>
      <c r="J520" t="str">
        <f>tblSales921[[#This Row],[Month]]&amp;"-"&amp;tblSales921[[#This Row],[Rank]]</f>
        <v>8-90</v>
      </c>
      <c r="K520" t="s">
        <v>20</v>
      </c>
      <c r="L520" t="s">
        <v>263</v>
      </c>
      <c r="M520" s="6">
        <v>88431.74</v>
      </c>
    </row>
    <row r="521" spans="6:13" x14ac:dyDescent="0.25">
      <c r="F521">
        <v>10511</v>
      </c>
      <c r="G521" s="2">
        <v>42082.708252314813</v>
      </c>
      <c r="H521" s="20">
        <f>MONTH(tblSales921[[#This Row],[Date]])</f>
        <v>3</v>
      </c>
      <c r="I521" s="21">
        <f>1+COUNTIFS(tblSales921[Date],"&lt;"&amp;tblSales921[[#This Row],[Date]],tblSales921[Month],tblSales921[[#This Row],[Month]])+COUNTIFS($G$11:G521,G521,$H$11:H521,H521)-1</f>
        <v>48</v>
      </c>
      <c r="J521" t="str">
        <f>tblSales921[[#This Row],[Month]]&amp;"-"&amp;tblSales921[[#This Row],[Rank]]</f>
        <v>3-48</v>
      </c>
      <c r="K521" t="s">
        <v>26</v>
      </c>
      <c r="L521" t="s">
        <v>173</v>
      </c>
      <c r="M521" s="6">
        <v>55440.78</v>
      </c>
    </row>
    <row r="522" spans="6:13" x14ac:dyDescent="0.25">
      <c r="F522">
        <v>10512</v>
      </c>
      <c r="G522" s="2">
        <v>42201.515335648146</v>
      </c>
      <c r="H522" s="20">
        <f>MONTH(tblSales921[[#This Row],[Date]])</f>
        <v>7</v>
      </c>
      <c r="I522" s="21">
        <f>1+COUNTIFS(tblSales921[Date],"&lt;"&amp;tblSales921[[#This Row],[Date]],tblSales921[Month],tblSales921[[#This Row],[Month]])+COUNTIFS($G$11:G522,G522,$H$11:H522,H522)-1</f>
        <v>36</v>
      </c>
      <c r="J522" t="str">
        <f>tblSales921[[#This Row],[Month]]&amp;"-"&amp;tblSales921[[#This Row],[Rank]]</f>
        <v>7-36</v>
      </c>
      <c r="K522" t="s">
        <v>45</v>
      </c>
      <c r="L522" t="s">
        <v>69</v>
      </c>
      <c r="M522" s="6">
        <v>6674.33</v>
      </c>
    </row>
    <row r="523" spans="6:13" x14ac:dyDescent="0.25">
      <c r="F523">
        <v>10513</v>
      </c>
      <c r="G523" s="2">
        <v>42344.508310185185</v>
      </c>
      <c r="H523" s="20">
        <f>MONTH(tblSales921[[#This Row],[Date]])</f>
        <v>12</v>
      </c>
      <c r="I523" s="21">
        <f>1+COUNTIFS(tblSales921[Date],"&lt;"&amp;tblSales921[[#This Row],[Date]],tblSales921[Month],tblSales921[[#This Row],[Month]])+COUNTIFS($G$11:G523,G523,$H$11:H523,H523)-1</f>
        <v>15</v>
      </c>
      <c r="J523" t="str">
        <f>tblSales921[[#This Row],[Month]]&amp;"-"&amp;tblSales921[[#This Row],[Rank]]</f>
        <v>12-15</v>
      </c>
      <c r="K523" t="s">
        <v>61</v>
      </c>
      <c r="L523" t="s">
        <v>180</v>
      </c>
      <c r="M523" s="6">
        <v>8014.57</v>
      </c>
    </row>
    <row r="524" spans="6:13" x14ac:dyDescent="0.25">
      <c r="F524">
        <v>10514</v>
      </c>
      <c r="G524" s="2">
        <v>42236.217905092592</v>
      </c>
      <c r="H524" s="20">
        <f>MONTH(tblSales921[[#This Row],[Date]])</f>
        <v>8</v>
      </c>
      <c r="I524" s="21">
        <f>1+COUNTIFS(tblSales921[Date],"&lt;"&amp;tblSales921[[#This Row],[Date]],tblSales921[Month],tblSales921[[#This Row],[Month]])+COUNTIFS($G$11:G524,G524,$H$11:H524,H524)-1</f>
        <v>55</v>
      </c>
      <c r="J524" t="str">
        <f>tblSales921[[#This Row],[Month]]&amp;"-"&amp;tblSales921[[#This Row],[Rank]]</f>
        <v>8-55</v>
      </c>
      <c r="K524" t="s">
        <v>61</v>
      </c>
      <c r="L524" t="s">
        <v>84</v>
      </c>
      <c r="M524" s="6">
        <v>12565.47</v>
      </c>
    </row>
    <row r="525" spans="6:13" x14ac:dyDescent="0.25">
      <c r="F525">
        <v>10515</v>
      </c>
      <c r="G525" s="2">
        <v>42231.493333333332</v>
      </c>
      <c r="H525" s="20">
        <f>MONTH(tblSales921[[#This Row],[Date]])</f>
        <v>8</v>
      </c>
      <c r="I525" s="21">
        <f>1+COUNTIFS(tblSales921[Date],"&lt;"&amp;tblSales921[[#This Row],[Date]],tblSales921[Month],tblSales921[[#This Row],[Month]])+COUNTIFS($G$11:G525,G525,$H$11:H525,H525)-1</f>
        <v>45</v>
      </c>
      <c r="J525" t="str">
        <f>tblSales921[[#This Row],[Month]]&amp;"-"&amp;tblSales921[[#This Row],[Rank]]</f>
        <v>8-45</v>
      </c>
      <c r="K525" t="s">
        <v>45</v>
      </c>
      <c r="L525" t="s">
        <v>303</v>
      </c>
      <c r="M525" s="6">
        <v>87650.91</v>
      </c>
    </row>
    <row r="526" spans="6:13" x14ac:dyDescent="0.25">
      <c r="F526">
        <v>10516</v>
      </c>
      <c r="G526" s="2">
        <v>42199.016840277778</v>
      </c>
      <c r="H526" s="20">
        <f>MONTH(tblSales921[[#This Row],[Date]])</f>
        <v>7</v>
      </c>
      <c r="I526" s="21">
        <f>1+COUNTIFS(tblSales921[Date],"&lt;"&amp;tblSales921[[#This Row],[Date]],tblSales921[Month],tblSales921[[#This Row],[Month]])+COUNTIFS($G$11:G526,G526,$H$11:H526,H526)-1</f>
        <v>28</v>
      </c>
      <c r="J526" t="str">
        <f>tblSales921[[#This Row],[Month]]&amp;"-"&amp;tblSales921[[#This Row],[Rank]]</f>
        <v>7-28</v>
      </c>
      <c r="K526" t="s">
        <v>66</v>
      </c>
      <c r="L526" t="s">
        <v>306</v>
      </c>
      <c r="M526" s="6">
        <v>16682.099999999999</v>
      </c>
    </row>
    <row r="527" spans="6:13" x14ac:dyDescent="0.25">
      <c r="F527">
        <v>10517</v>
      </c>
      <c r="G527" s="2">
        <v>42211.902696759258</v>
      </c>
      <c r="H527" s="20">
        <f>MONTH(tblSales921[[#This Row],[Date]])</f>
        <v>7</v>
      </c>
      <c r="I527" s="21">
        <f>1+COUNTIFS(tblSales921[Date],"&lt;"&amp;tblSales921[[#This Row],[Date]],tblSales921[Month],tblSales921[[#This Row],[Month]])+COUNTIFS($G$11:G527,G527,$H$11:H527,H527)-1</f>
        <v>69</v>
      </c>
      <c r="J527" t="str">
        <f>tblSales921[[#This Row],[Month]]&amp;"-"&amp;tblSales921[[#This Row],[Rank]]</f>
        <v>7-69</v>
      </c>
      <c r="K527" t="s">
        <v>23</v>
      </c>
      <c r="L527" t="s">
        <v>307</v>
      </c>
      <c r="M527" s="6">
        <v>17317.03</v>
      </c>
    </row>
    <row r="528" spans="6:13" x14ac:dyDescent="0.25">
      <c r="F528">
        <v>10518</v>
      </c>
      <c r="G528" s="2">
        <v>42143.522291666668</v>
      </c>
      <c r="H528" s="20">
        <f>MONTH(tblSales921[[#This Row],[Date]])</f>
        <v>5</v>
      </c>
      <c r="I528" s="21">
        <f>1+COUNTIFS(tblSales921[Date],"&lt;"&amp;tblSales921[[#This Row],[Date]],tblSales921[Month],tblSales921[[#This Row],[Month]])+COUNTIFS($G$11:G528,G528,$H$11:H528,H528)-1</f>
        <v>52</v>
      </c>
      <c r="J528" t="str">
        <f>tblSales921[[#This Row],[Month]]&amp;"-"&amp;tblSales921[[#This Row],[Rank]]</f>
        <v>5-52</v>
      </c>
      <c r="K528" t="s">
        <v>13</v>
      </c>
      <c r="L528" t="s">
        <v>308</v>
      </c>
      <c r="M528" s="6">
        <v>6752.1</v>
      </c>
    </row>
    <row r="529" spans="6:13" x14ac:dyDescent="0.25">
      <c r="F529">
        <v>10519</v>
      </c>
      <c r="G529" s="2">
        <v>42061.283020833333</v>
      </c>
      <c r="H529" s="20">
        <f>MONTH(tblSales921[[#This Row],[Date]])</f>
        <v>2</v>
      </c>
      <c r="I529" s="21">
        <f>1+COUNTIFS(tblSales921[Date],"&lt;"&amp;tblSales921[[#This Row],[Date]],tblSales921[Month],tblSales921[[#This Row],[Month]])+COUNTIFS($G$11:G529,G529,$H$11:H529,H529)-1</f>
        <v>83</v>
      </c>
      <c r="J529" t="str">
        <f>tblSales921[[#This Row],[Month]]&amp;"-"&amp;tblSales921[[#This Row],[Rank]]</f>
        <v>2-83</v>
      </c>
      <c r="K529" t="s">
        <v>13</v>
      </c>
      <c r="L529" t="s">
        <v>128</v>
      </c>
      <c r="M529" s="6">
        <v>43882.54</v>
      </c>
    </row>
    <row r="530" spans="6:13" x14ac:dyDescent="0.25">
      <c r="F530">
        <v>10520</v>
      </c>
      <c r="G530" s="2">
        <v>42291.73578703704</v>
      </c>
      <c r="H530" s="20">
        <f>MONTH(tblSales921[[#This Row],[Date]])</f>
        <v>10</v>
      </c>
      <c r="I530" s="21">
        <f>1+COUNTIFS(tblSales921[Date],"&lt;"&amp;tblSales921[[#This Row],[Date]],tblSales921[Month],tblSales921[[#This Row],[Month]])+COUNTIFS($G$11:G530,G530,$H$11:H530,H530)-1</f>
        <v>33</v>
      </c>
      <c r="J530" t="str">
        <f>tblSales921[[#This Row],[Month]]&amp;"-"&amp;tblSales921[[#This Row],[Rank]]</f>
        <v>10-33</v>
      </c>
      <c r="K530" t="s">
        <v>61</v>
      </c>
      <c r="L530" t="s">
        <v>22</v>
      </c>
      <c r="M530" s="6">
        <v>80592.17</v>
      </c>
    </row>
    <row r="531" spans="6:13" x14ac:dyDescent="0.25">
      <c r="F531">
        <v>10521</v>
      </c>
      <c r="G531" s="2">
        <v>42287.128703703704</v>
      </c>
      <c r="H531" s="20">
        <f>MONTH(tblSales921[[#This Row],[Date]])</f>
        <v>10</v>
      </c>
      <c r="I531" s="21">
        <f>1+COUNTIFS(tblSales921[Date],"&lt;"&amp;tblSales921[[#This Row],[Date]],tblSales921[Month],tblSales921[[#This Row],[Month]])+COUNTIFS($G$11:G531,G531,$H$11:H531,H531)-1</f>
        <v>24</v>
      </c>
      <c r="J531" t="str">
        <f>tblSales921[[#This Row],[Month]]&amp;"-"&amp;tblSales921[[#This Row],[Rank]]</f>
        <v>10-24</v>
      </c>
      <c r="K531" t="s">
        <v>38</v>
      </c>
      <c r="L531" t="s">
        <v>309</v>
      </c>
      <c r="M531" s="6">
        <v>60436.58</v>
      </c>
    </row>
    <row r="532" spans="6:13" x14ac:dyDescent="0.25">
      <c r="F532">
        <v>10522</v>
      </c>
      <c r="G532" s="2">
        <v>42339.091817129629</v>
      </c>
      <c r="H532" s="20">
        <f>MONTH(tblSales921[[#This Row],[Date]])</f>
        <v>12</v>
      </c>
      <c r="I532" s="21">
        <f>1+COUNTIFS(tblSales921[Date],"&lt;"&amp;tblSales921[[#This Row],[Date]],tblSales921[Month],tblSales921[[#This Row],[Month]])+COUNTIFS($G$11:G532,G532,$H$11:H532,H532)-1</f>
        <v>1</v>
      </c>
      <c r="J532" t="str">
        <f>tblSales921[[#This Row],[Month]]&amp;"-"&amp;tblSales921[[#This Row],[Rank]]</f>
        <v>12-1</v>
      </c>
      <c r="K532" t="s">
        <v>40</v>
      </c>
      <c r="L532" t="s">
        <v>68</v>
      </c>
      <c r="M532" s="6">
        <v>74261.16</v>
      </c>
    </row>
    <row r="533" spans="6:13" x14ac:dyDescent="0.25">
      <c r="F533">
        <v>10523</v>
      </c>
      <c r="G533" s="2">
        <v>42005.760266203702</v>
      </c>
      <c r="H533" s="20">
        <f>MONTH(tblSales921[[#This Row],[Date]])</f>
        <v>1</v>
      </c>
      <c r="I533" s="21">
        <f>1+COUNTIFS(tblSales921[Date],"&lt;"&amp;tblSales921[[#This Row],[Date]],tblSales921[Month],tblSales921[[#This Row],[Month]])+COUNTIFS($G$11:G533,G533,$H$11:H533,H533)-1</f>
        <v>2</v>
      </c>
      <c r="J533" t="str">
        <f>tblSales921[[#This Row],[Month]]&amp;"-"&amp;tblSales921[[#This Row],[Rank]]</f>
        <v>1-2</v>
      </c>
      <c r="K533" t="s">
        <v>61</v>
      </c>
      <c r="L533" t="s">
        <v>236</v>
      </c>
      <c r="M533" s="6">
        <v>47701.39</v>
      </c>
    </row>
    <row r="534" spans="6:13" x14ac:dyDescent="0.25">
      <c r="F534">
        <v>10524</v>
      </c>
      <c r="G534" s="2">
        <v>42204.100706018522</v>
      </c>
      <c r="H534" s="20">
        <f>MONTH(tblSales921[[#This Row],[Date]])</f>
        <v>7</v>
      </c>
      <c r="I534" s="21">
        <f>1+COUNTIFS(tblSales921[Date],"&lt;"&amp;tblSales921[[#This Row],[Date]],tblSales921[Month],tblSales921[[#This Row],[Month]])+COUNTIFS($G$11:G534,G534,$H$11:H534,H534)-1</f>
        <v>44</v>
      </c>
      <c r="J534" t="str">
        <f>tblSales921[[#This Row],[Month]]&amp;"-"&amp;tblSales921[[#This Row],[Rank]]</f>
        <v>7-44</v>
      </c>
      <c r="K534" t="s">
        <v>66</v>
      </c>
      <c r="L534" t="s">
        <v>101</v>
      </c>
      <c r="M534" s="6">
        <v>9139.5499999999993</v>
      </c>
    </row>
    <row r="535" spans="6:13" x14ac:dyDescent="0.25">
      <c r="F535">
        <v>10525</v>
      </c>
      <c r="G535" s="2">
        <v>42301.460868055554</v>
      </c>
      <c r="H535" s="20">
        <f>MONTH(tblSales921[[#This Row],[Date]])</f>
        <v>10</v>
      </c>
      <c r="I535" s="21">
        <f>1+COUNTIFS(tblSales921[Date],"&lt;"&amp;tblSales921[[#This Row],[Date]],tblSales921[Month],tblSales921[[#This Row],[Month]])+COUNTIFS($G$11:G535,G535,$H$11:H535,H535)-1</f>
        <v>56</v>
      </c>
      <c r="J535" t="str">
        <f>tblSales921[[#This Row],[Month]]&amp;"-"&amp;tblSales921[[#This Row],[Rank]]</f>
        <v>10-56</v>
      </c>
      <c r="K535" t="s">
        <v>20</v>
      </c>
      <c r="L535" t="s">
        <v>39</v>
      </c>
      <c r="M535" s="6">
        <v>29145.05</v>
      </c>
    </row>
    <row r="536" spans="6:13" x14ac:dyDescent="0.25">
      <c r="F536">
        <v>10526</v>
      </c>
      <c r="G536" s="2">
        <v>42164.477303240739</v>
      </c>
      <c r="H536" s="20">
        <f>MONTH(tblSales921[[#This Row],[Date]])</f>
        <v>6</v>
      </c>
      <c r="I536" s="21">
        <f>1+COUNTIFS(tblSales921[Date],"&lt;"&amp;tblSales921[[#This Row],[Date]],tblSales921[Month],tblSales921[[#This Row],[Month]])+COUNTIFS($G$11:G536,G536,$H$11:H536,H536)-1</f>
        <v>26</v>
      </c>
      <c r="J536" t="str">
        <f>tblSales921[[#This Row],[Month]]&amp;"-"&amp;tblSales921[[#This Row],[Rank]]</f>
        <v>6-26</v>
      </c>
      <c r="K536" t="s">
        <v>5</v>
      </c>
      <c r="L536" t="s">
        <v>174</v>
      </c>
      <c r="M536" s="6">
        <v>36087.129999999997</v>
      </c>
    </row>
    <row r="537" spans="6:13" x14ac:dyDescent="0.25">
      <c r="F537">
        <v>10527</v>
      </c>
      <c r="G537" s="2">
        <v>42201.833935185183</v>
      </c>
      <c r="H537" s="20">
        <f>MONTH(tblSales921[[#This Row],[Date]])</f>
        <v>7</v>
      </c>
      <c r="I537" s="21">
        <f>1+COUNTIFS(tblSales921[Date],"&lt;"&amp;tblSales921[[#This Row],[Date]],tblSales921[Month],tblSales921[[#This Row],[Month]])+COUNTIFS($G$11:G537,G537,$H$11:H537,H537)-1</f>
        <v>38</v>
      </c>
      <c r="J537" t="str">
        <f>tblSales921[[#This Row],[Month]]&amp;"-"&amp;tblSales921[[#This Row],[Rank]]</f>
        <v>7-38</v>
      </c>
      <c r="K537" t="s">
        <v>61</v>
      </c>
      <c r="L537" t="s">
        <v>140</v>
      </c>
      <c r="M537" s="6">
        <v>69999.98</v>
      </c>
    </row>
    <row r="538" spans="6:13" x14ac:dyDescent="0.25">
      <c r="F538">
        <v>10528</v>
      </c>
      <c r="G538" s="2">
        <v>42140.555590277778</v>
      </c>
      <c r="H538" s="20">
        <f>MONTH(tblSales921[[#This Row],[Date]])</f>
        <v>5</v>
      </c>
      <c r="I538" s="21">
        <f>1+COUNTIFS(tblSales921[Date],"&lt;"&amp;tblSales921[[#This Row],[Date]],tblSales921[Month],tblSales921[[#This Row],[Month]])+COUNTIFS($G$11:G538,G538,$H$11:H538,H538)-1</f>
        <v>43</v>
      </c>
      <c r="J538" t="str">
        <f>tblSales921[[#This Row],[Month]]&amp;"-"&amp;tblSales921[[#This Row],[Rank]]</f>
        <v>5-43</v>
      </c>
      <c r="K538" t="s">
        <v>35</v>
      </c>
      <c r="L538" t="s">
        <v>34</v>
      </c>
      <c r="M538" s="6">
        <v>12448.15</v>
      </c>
    </row>
    <row r="539" spans="6:13" x14ac:dyDescent="0.25">
      <c r="F539">
        <v>10529</v>
      </c>
      <c r="G539" s="2">
        <v>42160.086539351854</v>
      </c>
      <c r="H539" s="20">
        <f>MONTH(tblSales921[[#This Row],[Date]])</f>
        <v>6</v>
      </c>
      <c r="I539" s="21">
        <f>1+COUNTIFS(tblSales921[Date],"&lt;"&amp;tblSales921[[#This Row],[Date]],tblSales921[Month],tblSales921[[#This Row],[Month]])+COUNTIFS($G$11:G539,G539,$H$11:H539,H539)-1</f>
        <v>14</v>
      </c>
      <c r="J539" t="str">
        <f>tblSales921[[#This Row],[Month]]&amp;"-"&amp;tblSales921[[#This Row],[Rank]]</f>
        <v>6-14</v>
      </c>
      <c r="K539" t="s">
        <v>9</v>
      </c>
      <c r="L539" t="s">
        <v>200</v>
      </c>
      <c r="M539" s="6">
        <v>54559.35</v>
      </c>
    </row>
    <row r="540" spans="6:13" x14ac:dyDescent="0.25">
      <c r="F540">
        <v>10530</v>
      </c>
      <c r="G540" s="2">
        <v>42127.923506944448</v>
      </c>
      <c r="H540" s="20">
        <f>MONTH(tblSales921[[#This Row],[Date]])</f>
        <v>5</v>
      </c>
      <c r="I540" s="21">
        <f>1+COUNTIFS(tblSales921[Date],"&lt;"&amp;tblSales921[[#This Row],[Date]],tblSales921[Month],tblSales921[[#This Row],[Month]])+COUNTIFS($G$11:G540,G540,$H$11:H540,H540)-1</f>
        <v>9</v>
      </c>
      <c r="J540" t="str">
        <f>tblSales921[[#This Row],[Month]]&amp;"-"&amp;tblSales921[[#This Row],[Rank]]</f>
        <v>5-9</v>
      </c>
      <c r="K540" t="s">
        <v>26</v>
      </c>
      <c r="L540" t="s">
        <v>90</v>
      </c>
      <c r="M540" s="6">
        <v>16698.34</v>
      </c>
    </row>
    <row r="541" spans="6:13" x14ac:dyDescent="0.25">
      <c r="F541">
        <v>10531</v>
      </c>
      <c r="G541" s="2">
        <v>42131.252523148149</v>
      </c>
      <c r="H541" s="20">
        <f>MONTH(tblSales921[[#This Row],[Date]])</f>
        <v>5</v>
      </c>
      <c r="I541" s="21">
        <f>1+COUNTIFS(tblSales921[Date],"&lt;"&amp;tblSales921[[#This Row],[Date]],tblSales921[Month],tblSales921[[#This Row],[Month]])+COUNTIFS($G$11:G541,G541,$H$11:H541,H541)-1</f>
        <v>19</v>
      </c>
      <c r="J541" t="str">
        <f>tblSales921[[#This Row],[Month]]&amp;"-"&amp;tblSales921[[#This Row],[Rank]]</f>
        <v>5-19</v>
      </c>
      <c r="K541" t="s">
        <v>38</v>
      </c>
      <c r="L541" t="s">
        <v>104</v>
      </c>
      <c r="M541" s="6">
        <v>80024.3</v>
      </c>
    </row>
    <row r="542" spans="6:13" x14ac:dyDescent="0.25">
      <c r="F542">
        <v>10532</v>
      </c>
      <c r="G542" s="2">
        <v>42203.495034722226</v>
      </c>
      <c r="H542" s="20">
        <f>MONTH(tblSales921[[#This Row],[Date]])</f>
        <v>7</v>
      </c>
      <c r="I542" s="21">
        <f>1+COUNTIFS(tblSales921[Date],"&lt;"&amp;tblSales921[[#This Row],[Date]],tblSales921[Month],tblSales921[[#This Row],[Month]])+COUNTIFS($G$11:G542,G542,$H$11:H542,H542)-1</f>
        <v>43</v>
      </c>
      <c r="J542" t="str">
        <f>tblSales921[[#This Row],[Month]]&amp;"-"&amp;tblSales921[[#This Row],[Rank]]</f>
        <v>7-43</v>
      </c>
      <c r="K542" t="s">
        <v>13</v>
      </c>
      <c r="L542" t="s">
        <v>49</v>
      </c>
      <c r="M542" s="6">
        <v>22148.06</v>
      </c>
    </row>
    <row r="543" spans="6:13" x14ac:dyDescent="0.25">
      <c r="F543">
        <v>10533</v>
      </c>
      <c r="G543" s="2">
        <v>42028.484375</v>
      </c>
      <c r="H543" s="20">
        <f>MONTH(tblSales921[[#This Row],[Date]])</f>
        <v>1</v>
      </c>
      <c r="I543" s="21">
        <f>1+COUNTIFS(tblSales921[Date],"&lt;"&amp;tblSales921[[#This Row],[Date]],tblSales921[Month],tblSales921[[#This Row],[Month]])+COUNTIFS($G$11:G543,G543,$H$11:H543,H543)-1</f>
        <v>63</v>
      </c>
      <c r="J543" t="str">
        <f>tblSales921[[#This Row],[Month]]&amp;"-"&amp;tblSales921[[#This Row],[Rank]]</f>
        <v>1-63</v>
      </c>
      <c r="K543" t="s">
        <v>38</v>
      </c>
      <c r="L543" t="s">
        <v>310</v>
      </c>
      <c r="M543" s="6">
        <v>10531.62</v>
      </c>
    </row>
    <row r="544" spans="6:13" x14ac:dyDescent="0.25">
      <c r="F544">
        <v>10534</v>
      </c>
      <c r="G544" s="2">
        <v>42173.450104166666</v>
      </c>
      <c r="H544" s="20">
        <f>MONTH(tblSales921[[#This Row],[Date]])</f>
        <v>6</v>
      </c>
      <c r="I544" s="21">
        <f>1+COUNTIFS(tblSales921[Date],"&lt;"&amp;tblSales921[[#This Row],[Date]],tblSales921[Month],tblSales921[[#This Row],[Month]])+COUNTIFS($G$11:G544,G544,$H$11:H544,H544)-1</f>
        <v>53</v>
      </c>
      <c r="J544" t="str">
        <f>tblSales921[[#This Row],[Month]]&amp;"-"&amp;tblSales921[[#This Row],[Rank]]</f>
        <v>6-53</v>
      </c>
      <c r="K544" t="s">
        <v>26</v>
      </c>
      <c r="L544" t="s">
        <v>109</v>
      </c>
      <c r="M544" s="6">
        <v>63515.69</v>
      </c>
    </row>
    <row r="545" spans="6:13" x14ac:dyDescent="0.25">
      <c r="F545">
        <v>10535</v>
      </c>
      <c r="G545" s="2">
        <v>42228.856631944444</v>
      </c>
      <c r="H545" s="20">
        <f>MONTH(tblSales921[[#This Row],[Date]])</f>
        <v>8</v>
      </c>
      <c r="I545" s="21">
        <f>1+COUNTIFS(tblSales921[Date],"&lt;"&amp;tblSales921[[#This Row],[Date]],tblSales921[Month],tblSales921[[#This Row],[Month]])+COUNTIFS($G$11:G545,G545,$H$11:H545,H545)-1</f>
        <v>35</v>
      </c>
      <c r="J545" t="str">
        <f>tblSales921[[#This Row],[Month]]&amp;"-"&amp;tblSales921[[#This Row],[Rank]]</f>
        <v>8-35</v>
      </c>
      <c r="K545" t="s">
        <v>5</v>
      </c>
      <c r="L545" t="s">
        <v>311</v>
      </c>
      <c r="M545" s="6">
        <v>55789.24</v>
      </c>
    </row>
    <row r="546" spans="6:13" x14ac:dyDescent="0.25">
      <c r="F546">
        <v>10536</v>
      </c>
      <c r="G546" s="2">
        <v>42169.149259259262</v>
      </c>
      <c r="H546" s="20">
        <f>MONTH(tblSales921[[#This Row],[Date]])</f>
        <v>6</v>
      </c>
      <c r="I546" s="21">
        <f>1+COUNTIFS(tblSales921[Date],"&lt;"&amp;tblSales921[[#This Row],[Date]],tblSales921[Month],tblSales921[[#This Row],[Month]])+COUNTIFS($G$11:G546,G546,$H$11:H546,H546)-1</f>
        <v>40</v>
      </c>
      <c r="J546" t="str">
        <f>tblSales921[[#This Row],[Month]]&amp;"-"&amp;tblSales921[[#This Row],[Rank]]</f>
        <v>6-40</v>
      </c>
      <c r="K546" t="s">
        <v>11</v>
      </c>
      <c r="L546" t="s">
        <v>312</v>
      </c>
      <c r="M546" s="6">
        <v>32959.65</v>
      </c>
    </row>
    <row r="547" spans="6:13" x14ac:dyDescent="0.25">
      <c r="F547">
        <v>10537</v>
      </c>
      <c r="G547" s="2">
        <v>42316.953553240739</v>
      </c>
      <c r="H547" s="20">
        <f>MONTH(tblSales921[[#This Row],[Date]])</f>
        <v>11</v>
      </c>
      <c r="I547" s="21">
        <f>1+COUNTIFS(tblSales921[Date],"&lt;"&amp;tblSales921[[#This Row],[Date]],tblSales921[Month],tblSales921[[#This Row],[Month]])+COUNTIFS($G$11:G547,G547,$H$11:H547,H547)-1</f>
        <v>24</v>
      </c>
      <c r="J547" t="str">
        <f>tblSales921[[#This Row],[Month]]&amp;"-"&amp;tblSales921[[#This Row],[Rank]]</f>
        <v>11-24</v>
      </c>
      <c r="K547" t="s">
        <v>5</v>
      </c>
      <c r="L547" t="s">
        <v>128</v>
      </c>
      <c r="M547" s="6">
        <v>43191.17</v>
      </c>
    </row>
    <row r="548" spans="6:13" x14ac:dyDescent="0.25">
      <c r="F548">
        <v>10538</v>
      </c>
      <c r="G548" s="2">
        <v>42231.201828703706</v>
      </c>
      <c r="H548" s="20">
        <f>MONTH(tblSales921[[#This Row],[Date]])</f>
        <v>8</v>
      </c>
      <c r="I548" s="21">
        <f>1+COUNTIFS(tblSales921[Date],"&lt;"&amp;tblSales921[[#This Row],[Date]],tblSales921[Month],tblSales921[[#This Row],[Month]])+COUNTIFS($G$11:G548,G548,$H$11:H548,H548)-1</f>
        <v>44</v>
      </c>
      <c r="J548" t="str">
        <f>tblSales921[[#This Row],[Month]]&amp;"-"&amp;tblSales921[[#This Row],[Rank]]</f>
        <v>8-44</v>
      </c>
      <c r="K548" t="s">
        <v>20</v>
      </c>
      <c r="L548" t="s">
        <v>129</v>
      </c>
      <c r="M548" s="6">
        <v>32282.03</v>
      </c>
    </row>
    <row r="549" spans="6:13" x14ac:dyDescent="0.25">
      <c r="F549">
        <v>10539</v>
      </c>
      <c r="G549" s="2">
        <v>42085.906886574077</v>
      </c>
      <c r="H549" s="20">
        <f>MONTH(tblSales921[[#This Row],[Date]])</f>
        <v>3</v>
      </c>
      <c r="I549" s="21">
        <f>1+COUNTIFS(tblSales921[Date],"&lt;"&amp;tblSales921[[#This Row],[Date]],tblSales921[Month],tblSales921[[#This Row],[Month]])+COUNTIFS($G$11:G549,G549,$H$11:H549,H549)-1</f>
        <v>58</v>
      </c>
      <c r="J549" t="str">
        <f>tblSales921[[#This Row],[Month]]&amp;"-"&amp;tblSales921[[#This Row],[Rank]]</f>
        <v>3-58</v>
      </c>
      <c r="K549" t="s">
        <v>11</v>
      </c>
      <c r="L549" t="s">
        <v>313</v>
      </c>
      <c r="M549" s="6">
        <v>62782.01</v>
      </c>
    </row>
    <row r="550" spans="6:13" x14ac:dyDescent="0.25">
      <c r="F550">
        <v>10540</v>
      </c>
      <c r="G550" s="2">
        <v>42092.516608796293</v>
      </c>
      <c r="H550" s="20">
        <f>MONTH(tblSales921[[#This Row],[Date]])</f>
        <v>3</v>
      </c>
      <c r="I550" s="21">
        <f>1+COUNTIFS(tblSales921[Date],"&lt;"&amp;tblSales921[[#This Row],[Date]],tblSales921[Month],tblSales921[[#This Row],[Month]])+COUNTIFS($G$11:G550,G550,$H$11:H550,H550)-1</f>
        <v>74</v>
      </c>
      <c r="J550" t="str">
        <f>tblSales921[[#This Row],[Month]]&amp;"-"&amp;tblSales921[[#This Row],[Rank]]</f>
        <v>3-74</v>
      </c>
      <c r="K550" t="s">
        <v>35</v>
      </c>
      <c r="L550" t="s">
        <v>65</v>
      </c>
      <c r="M550" s="6">
        <v>7815.88</v>
      </c>
    </row>
    <row r="551" spans="6:13" x14ac:dyDescent="0.25">
      <c r="F551">
        <v>10541</v>
      </c>
      <c r="G551" s="2">
        <v>42331.021724537037</v>
      </c>
      <c r="H551" s="20">
        <f>MONTH(tblSales921[[#This Row],[Date]])</f>
        <v>11</v>
      </c>
      <c r="I551" s="21">
        <f>1+COUNTIFS(tblSales921[Date],"&lt;"&amp;tblSales921[[#This Row],[Date]],tblSales921[Month],tblSales921[[#This Row],[Month]])+COUNTIFS($G$11:G551,G551,$H$11:H551,H551)-1</f>
        <v>66</v>
      </c>
      <c r="J551" t="str">
        <f>tblSales921[[#This Row],[Month]]&amp;"-"&amp;tblSales921[[#This Row],[Rank]]</f>
        <v>11-66</v>
      </c>
      <c r="K551" t="s">
        <v>26</v>
      </c>
      <c r="L551" t="s">
        <v>314</v>
      </c>
      <c r="M551" s="6">
        <v>36372.620000000003</v>
      </c>
    </row>
    <row r="552" spans="6:13" x14ac:dyDescent="0.25">
      <c r="F552">
        <v>10542</v>
      </c>
      <c r="G552" s="2">
        <v>42022.184583333335</v>
      </c>
      <c r="H552" s="20">
        <f>MONTH(tblSales921[[#This Row],[Date]])</f>
        <v>1</v>
      </c>
      <c r="I552" s="21">
        <f>1+COUNTIFS(tblSales921[Date],"&lt;"&amp;tblSales921[[#This Row],[Date]],tblSales921[Month],tblSales921[[#This Row],[Month]])+COUNTIFS($G$11:G552,G552,$H$11:H552,H552)-1</f>
        <v>40</v>
      </c>
      <c r="J552" t="str">
        <f>tblSales921[[#This Row],[Month]]&amp;"-"&amp;tblSales921[[#This Row],[Rank]]</f>
        <v>1-40</v>
      </c>
      <c r="K552" t="s">
        <v>11</v>
      </c>
      <c r="L552" t="s">
        <v>315</v>
      </c>
      <c r="M552" s="6">
        <v>94362.75</v>
      </c>
    </row>
    <row r="553" spans="6:13" x14ac:dyDescent="0.25">
      <c r="F553">
        <v>10543</v>
      </c>
      <c r="G553" s="2">
        <v>42248.563715277778</v>
      </c>
      <c r="H553" s="20">
        <f>MONTH(tblSales921[[#This Row],[Date]])</f>
        <v>9</v>
      </c>
      <c r="I553" s="21">
        <f>1+COUNTIFS(tblSales921[Date],"&lt;"&amp;tblSales921[[#This Row],[Date]],tblSales921[Month],tblSales921[[#This Row],[Month]])+COUNTIFS($G$11:G553,G553,$H$11:H553,H553)-1</f>
        <v>5</v>
      </c>
      <c r="J553" t="str">
        <f>tblSales921[[#This Row],[Month]]&amp;"-"&amp;tblSales921[[#This Row],[Rank]]</f>
        <v>9-5</v>
      </c>
      <c r="K553" t="s">
        <v>66</v>
      </c>
      <c r="L553" t="s">
        <v>89</v>
      </c>
      <c r="M553" s="6">
        <v>68803.8</v>
      </c>
    </row>
    <row r="554" spans="6:13" x14ac:dyDescent="0.25">
      <c r="F554">
        <v>10544</v>
      </c>
      <c r="G554" s="2">
        <v>42300.517083333332</v>
      </c>
      <c r="H554" s="20">
        <f>MONTH(tblSales921[[#This Row],[Date]])</f>
        <v>10</v>
      </c>
      <c r="I554" s="21">
        <f>1+COUNTIFS(tblSales921[Date],"&lt;"&amp;tblSales921[[#This Row],[Date]],tblSales921[Month],tblSales921[[#This Row],[Month]])+COUNTIFS($G$11:G554,G554,$H$11:H554,H554)-1</f>
        <v>49</v>
      </c>
      <c r="J554" t="str">
        <f>tblSales921[[#This Row],[Month]]&amp;"-"&amp;tblSales921[[#This Row],[Rank]]</f>
        <v>10-49</v>
      </c>
      <c r="K554" t="s">
        <v>52</v>
      </c>
      <c r="L554" t="s">
        <v>316</v>
      </c>
      <c r="M554" s="6">
        <v>51295.35</v>
      </c>
    </row>
    <row r="555" spans="6:13" x14ac:dyDescent="0.25">
      <c r="F555">
        <v>10545</v>
      </c>
      <c r="G555" s="2">
        <v>42271.772812499999</v>
      </c>
      <c r="H555" s="20">
        <f>MONTH(tblSales921[[#This Row],[Date]])</f>
        <v>9</v>
      </c>
      <c r="I555" s="21">
        <f>1+COUNTIFS(tblSales921[Date],"&lt;"&amp;tblSales921[[#This Row],[Date]],tblSales921[Month],tblSales921[[#This Row],[Month]])+COUNTIFS($G$11:G555,G555,$H$11:H555,H555)-1</f>
        <v>69</v>
      </c>
      <c r="J555" t="str">
        <f>tblSales921[[#This Row],[Month]]&amp;"-"&amp;tblSales921[[#This Row],[Rank]]</f>
        <v>9-69</v>
      </c>
      <c r="K555" t="s">
        <v>9</v>
      </c>
      <c r="L555" t="s">
        <v>239</v>
      </c>
      <c r="M555" s="6">
        <v>80246.41</v>
      </c>
    </row>
    <row r="556" spans="6:13" x14ac:dyDescent="0.25">
      <c r="F556">
        <v>10546</v>
      </c>
      <c r="G556" s="2">
        <v>42049.337754629632</v>
      </c>
      <c r="H556" s="20">
        <f>MONTH(tblSales921[[#This Row],[Date]])</f>
        <v>2</v>
      </c>
      <c r="I556" s="21">
        <f>1+COUNTIFS(tblSales921[Date],"&lt;"&amp;tblSales921[[#This Row],[Date]],tblSales921[Month],tblSales921[[#This Row],[Month]])+COUNTIFS($G$11:G556,G556,$H$11:H556,H556)-1</f>
        <v>47</v>
      </c>
      <c r="J556" t="str">
        <f>tblSales921[[#This Row],[Month]]&amp;"-"&amp;tblSales921[[#This Row],[Rank]]</f>
        <v>2-47</v>
      </c>
      <c r="K556" t="s">
        <v>38</v>
      </c>
      <c r="L556" t="s">
        <v>194</v>
      </c>
      <c r="M556" s="6">
        <v>30720.53</v>
      </c>
    </row>
    <row r="557" spans="6:13" x14ac:dyDescent="0.25">
      <c r="F557">
        <v>10547</v>
      </c>
      <c r="G557" s="2">
        <v>42296.431180555555</v>
      </c>
      <c r="H557" s="20">
        <f>MONTH(tblSales921[[#This Row],[Date]])</f>
        <v>10</v>
      </c>
      <c r="I557" s="21">
        <f>1+COUNTIFS(tblSales921[Date],"&lt;"&amp;tblSales921[[#This Row],[Date]],tblSales921[Month],tblSales921[[#This Row],[Month]])+COUNTIFS($G$11:G557,G557,$H$11:H557,H557)-1</f>
        <v>41</v>
      </c>
      <c r="J557" t="str">
        <f>tblSales921[[#This Row],[Month]]&amp;"-"&amp;tblSales921[[#This Row],[Rank]]</f>
        <v>10-41</v>
      </c>
      <c r="K557" t="s">
        <v>29</v>
      </c>
      <c r="L557" t="s">
        <v>274</v>
      </c>
      <c r="M557" s="6">
        <v>43030.06</v>
      </c>
    </row>
    <row r="558" spans="6:13" x14ac:dyDescent="0.25">
      <c r="F558">
        <v>10548</v>
      </c>
      <c r="G558" s="2">
        <v>42337.08457175926</v>
      </c>
      <c r="H558" s="20">
        <f>MONTH(tblSales921[[#This Row],[Date]])</f>
        <v>11</v>
      </c>
      <c r="I558" s="21">
        <f>1+COUNTIFS(tblSales921[Date],"&lt;"&amp;tblSales921[[#This Row],[Date]],tblSales921[Month],tblSales921[[#This Row],[Month]])+COUNTIFS($G$11:G558,G558,$H$11:H558,H558)-1</f>
        <v>82</v>
      </c>
      <c r="J558" t="str">
        <f>tblSales921[[#This Row],[Month]]&amp;"-"&amp;tblSales921[[#This Row],[Rank]]</f>
        <v>11-82</v>
      </c>
      <c r="K558" t="s">
        <v>9</v>
      </c>
      <c r="L558" t="s">
        <v>108</v>
      </c>
      <c r="M558" s="6">
        <v>5960.84</v>
      </c>
    </row>
    <row r="559" spans="6:13" x14ac:dyDescent="0.25">
      <c r="F559">
        <v>10549</v>
      </c>
      <c r="G559" s="2">
        <v>42206.493888888886</v>
      </c>
      <c r="H559" s="20">
        <f>MONTH(tblSales921[[#This Row],[Date]])</f>
        <v>7</v>
      </c>
      <c r="I559" s="21">
        <f>1+COUNTIFS(tblSales921[Date],"&lt;"&amp;tblSales921[[#This Row],[Date]],tblSales921[Month],tblSales921[[#This Row],[Month]])+COUNTIFS($G$11:G559,G559,$H$11:H559,H559)-1</f>
        <v>53</v>
      </c>
      <c r="J559" t="str">
        <f>tblSales921[[#This Row],[Month]]&amp;"-"&amp;tblSales921[[#This Row],[Rank]]</f>
        <v>7-53</v>
      </c>
      <c r="K559" t="s">
        <v>5</v>
      </c>
      <c r="L559" t="s">
        <v>259</v>
      </c>
      <c r="M559" s="6">
        <v>65168.94</v>
      </c>
    </row>
    <row r="560" spans="6:13" x14ac:dyDescent="0.25">
      <c r="F560">
        <v>10550</v>
      </c>
      <c r="G560" s="2">
        <v>42106.717430555553</v>
      </c>
      <c r="H560" s="20">
        <f>MONTH(tblSales921[[#This Row],[Date]])</f>
        <v>4</v>
      </c>
      <c r="I560" s="21">
        <f>1+COUNTIFS(tblSales921[Date],"&lt;"&amp;tblSales921[[#This Row],[Date]],tblSales921[Month],tblSales921[[#This Row],[Month]])+COUNTIFS($G$11:G560,G560,$H$11:H560,H560)-1</f>
        <v>32</v>
      </c>
      <c r="J560" t="str">
        <f>tblSales921[[#This Row],[Month]]&amp;"-"&amp;tblSales921[[#This Row],[Rank]]</f>
        <v>4-32</v>
      </c>
      <c r="K560" t="s">
        <v>45</v>
      </c>
      <c r="L560" t="s">
        <v>162</v>
      </c>
      <c r="M560" s="6">
        <v>18261.009999999998</v>
      </c>
    </row>
    <row r="561" spans="6:13" x14ac:dyDescent="0.25">
      <c r="F561">
        <v>10551</v>
      </c>
      <c r="G561" s="2">
        <v>42019.46434027778</v>
      </c>
      <c r="H561" s="20">
        <f>MONTH(tblSales921[[#This Row],[Date]])</f>
        <v>1</v>
      </c>
      <c r="I561" s="21">
        <f>1+COUNTIFS(tblSales921[Date],"&lt;"&amp;tblSales921[[#This Row],[Date]],tblSales921[Month],tblSales921[[#This Row],[Month]])+COUNTIFS($G$11:G561,G561,$H$11:H561,H561)-1</f>
        <v>32</v>
      </c>
      <c r="J561" t="str">
        <f>tblSales921[[#This Row],[Month]]&amp;"-"&amp;tblSales921[[#This Row],[Rank]]</f>
        <v>1-32</v>
      </c>
      <c r="K561" t="s">
        <v>20</v>
      </c>
      <c r="L561" t="s">
        <v>25</v>
      </c>
      <c r="M561" s="6">
        <v>66872.81</v>
      </c>
    </row>
    <row r="562" spans="6:13" x14ac:dyDescent="0.25">
      <c r="F562">
        <v>10552</v>
      </c>
      <c r="G562" s="2">
        <v>42291.157962962963</v>
      </c>
      <c r="H562" s="20">
        <f>MONTH(tblSales921[[#This Row],[Date]])</f>
        <v>10</v>
      </c>
      <c r="I562" s="21">
        <f>1+COUNTIFS(tblSales921[Date],"&lt;"&amp;tblSales921[[#This Row],[Date]],tblSales921[Month],tblSales921[[#This Row],[Month]])+COUNTIFS($G$11:G562,G562,$H$11:H562,H562)-1</f>
        <v>30</v>
      </c>
      <c r="J562" t="str">
        <f>tblSales921[[#This Row],[Month]]&amp;"-"&amp;tblSales921[[#This Row],[Rank]]</f>
        <v>10-30</v>
      </c>
      <c r="K562" t="s">
        <v>17</v>
      </c>
      <c r="L562" t="s">
        <v>317</v>
      </c>
      <c r="M562" s="6">
        <v>9367.75</v>
      </c>
    </row>
    <row r="563" spans="6:13" x14ac:dyDescent="0.25">
      <c r="F563">
        <v>10553</v>
      </c>
      <c r="G563" s="2">
        <v>42329.067164351851</v>
      </c>
      <c r="H563" s="20">
        <f>MONTH(tblSales921[[#This Row],[Date]])</f>
        <v>11</v>
      </c>
      <c r="I563" s="21">
        <f>1+COUNTIFS(tblSales921[Date],"&lt;"&amp;tblSales921[[#This Row],[Date]],tblSales921[Month],tblSales921[[#This Row],[Month]])+COUNTIFS($G$11:G563,G563,$H$11:H563,H563)-1</f>
        <v>63</v>
      </c>
      <c r="J563" t="str">
        <f>tblSales921[[#This Row],[Month]]&amp;"-"&amp;tblSales921[[#This Row],[Rank]]</f>
        <v>11-63</v>
      </c>
      <c r="K563" t="s">
        <v>35</v>
      </c>
      <c r="L563" t="s">
        <v>42</v>
      </c>
      <c r="M563" s="6">
        <v>60292.98</v>
      </c>
    </row>
    <row r="564" spans="6:13" x14ac:dyDescent="0.25">
      <c r="F564">
        <v>10554</v>
      </c>
      <c r="G564" s="2">
        <v>42038.469085648147</v>
      </c>
      <c r="H564" s="20">
        <f>MONTH(tblSales921[[#This Row],[Date]])</f>
        <v>2</v>
      </c>
      <c r="I564" s="21">
        <f>1+COUNTIFS(tblSales921[Date],"&lt;"&amp;tblSales921[[#This Row],[Date]],tblSales921[Month],tblSales921[[#This Row],[Month]])+COUNTIFS($G$11:G564,G564,$H$11:H564,H564)-1</f>
        <v>11</v>
      </c>
      <c r="J564" t="str">
        <f>tblSales921[[#This Row],[Month]]&amp;"-"&amp;tblSales921[[#This Row],[Rank]]</f>
        <v>2-11</v>
      </c>
      <c r="K564" t="s">
        <v>38</v>
      </c>
      <c r="L564" t="s">
        <v>14</v>
      </c>
      <c r="M564" s="6">
        <v>85237.19</v>
      </c>
    </row>
    <row r="565" spans="6:13" x14ac:dyDescent="0.25">
      <c r="F565">
        <v>10555</v>
      </c>
      <c r="G565" s="2">
        <v>42074.240833333337</v>
      </c>
      <c r="H565" s="20">
        <f>MONTH(tblSales921[[#This Row],[Date]])</f>
        <v>3</v>
      </c>
      <c r="I565" s="21">
        <f>1+COUNTIFS(tblSales921[Date],"&lt;"&amp;tblSales921[[#This Row],[Date]],tblSales921[Month],tblSales921[[#This Row],[Month]])+COUNTIFS($G$11:G565,G565,$H$11:H565,H565)-1</f>
        <v>21</v>
      </c>
      <c r="J565" t="str">
        <f>tblSales921[[#This Row],[Month]]&amp;"-"&amp;tblSales921[[#This Row],[Rank]]</f>
        <v>3-21</v>
      </c>
      <c r="K565" t="s">
        <v>61</v>
      </c>
      <c r="L565" t="s">
        <v>179</v>
      </c>
      <c r="M565" s="6">
        <v>79224.42</v>
      </c>
    </row>
    <row r="566" spans="6:13" x14ac:dyDescent="0.25">
      <c r="F566">
        <v>10556</v>
      </c>
      <c r="G566" s="2">
        <v>42079.331238425926</v>
      </c>
      <c r="H566" s="20">
        <f>MONTH(tblSales921[[#This Row],[Date]])</f>
        <v>3</v>
      </c>
      <c r="I566" s="21">
        <f>1+COUNTIFS(tblSales921[Date],"&lt;"&amp;tblSales921[[#This Row],[Date]],tblSales921[Month],tblSales921[[#This Row],[Month]])+COUNTIFS($G$11:G566,G566,$H$11:H566,H566)-1</f>
        <v>36</v>
      </c>
      <c r="J566" t="str">
        <f>tblSales921[[#This Row],[Month]]&amp;"-"&amp;tblSales921[[#This Row],[Rank]]</f>
        <v>3-36</v>
      </c>
      <c r="K566" t="s">
        <v>26</v>
      </c>
      <c r="L566" t="s">
        <v>85</v>
      </c>
      <c r="M566" s="6">
        <v>14209.35</v>
      </c>
    </row>
    <row r="567" spans="6:13" x14ac:dyDescent="0.25">
      <c r="F567">
        <v>10557</v>
      </c>
      <c r="G567" s="2">
        <v>42351.505312499998</v>
      </c>
      <c r="H567" s="20">
        <f>MONTH(tblSales921[[#This Row],[Date]])</f>
        <v>12</v>
      </c>
      <c r="I567" s="21">
        <f>1+COUNTIFS(tblSales921[Date],"&lt;"&amp;tblSales921[[#This Row],[Date]],tblSales921[Month],tblSales921[[#This Row],[Month]])+COUNTIFS($G$11:G567,G567,$H$11:H567,H567)-1</f>
        <v>34</v>
      </c>
      <c r="J567" t="str">
        <f>tblSales921[[#This Row],[Month]]&amp;"-"&amp;tblSales921[[#This Row],[Rank]]</f>
        <v>12-34</v>
      </c>
      <c r="K567" t="s">
        <v>35</v>
      </c>
      <c r="L567" t="s">
        <v>79</v>
      </c>
      <c r="M567" s="6">
        <v>75478.850000000006</v>
      </c>
    </row>
    <row r="568" spans="6:13" x14ac:dyDescent="0.25">
      <c r="F568">
        <v>10558</v>
      </c>
      <c r="G568" s="2">
        <v>42028.001354166663</v>
      </c>
      <c r="H568" s="20">
        <f>MONTH(tblSales921[[#This Row],[Date]])</f>
        <v>1</v>
      </c>
      <c r="I568" s="21">
        <f>1+COUNTIFS(tblSales921[Date],"&lt;"&amp;tblSales921[[#This Row],[Date]],tblSales921[Month],tblSales921[[#This Row],[Month]])+COUNTIFS($G$11:G568,G568,$H$11:H568,H568)-1</f>
        <v>56</v>
      </c>
      <c r="J568" t="str">
        <f>tblSales921[[#This Row],[Month]]&amp;"-"&amp;tblSales921[[#This Row],[Rank]]</f>
        <v>1-56</v>
      </c>
      <c r="K568" t="s">
        <v>26</v>
      </c>
      <c r="L568" t="s">
        <v>295</v>
      </c>
      <c r="M568" s="6">
        <v>50617.54</v>
      </c>
    </row>
    <row r="569" spans="6:13" x14ac:dyDescent="0.25">
      <c r="F569">
        <v>10559</v>
      </c>
      <c r="G569" s="2">
        <v>42176.302858796298</v>
      </c>
      <c r="H569" s="20">
        <f>MONTH(tblSales921[[#This Row],[Date]])</f>
        <v>6</v>
      </c>
      <c r="I569" s="21">
        <f>1+COUNTIFS(tblSales921[Date],"&lt;"&amp;tblSales921[[#This Row],[Date]],tblSales921[Month],tblSales921[[#This Row],[Month]])+COUNTIFS($G$11:G569,G569,$H$11:H569,H569)-1</f>
        <v>61</v>
      </c>
      <c r="J569" t="str">
        <f>tblSales921[[#This Row],[Month]]&amp;"-"&amp;tblSales921[[#This Row],[Rank]]</f>
        <v>6-61</v>
      </c>
      <c r="K569" t="s">
        <v>38</v>
      </c>
      <c r="L569" t="s">
        <v>298</v>
      </c>
      <c r="M569" s="6">
        <v>59659.38</v>
      </c>
    </row>
    <row r="570" spans="6:13" x14ac:dyDescent="0.25">
      <c r="F570">
        <v>10560</v>
      </c>
      <c r="G570" s="2">
        <v>42048.221192129633</v>
      </c>
      <c r="H570" s="20">
        <f>MONTH(tblSales921[[#This Row],[Date]])</f>
        <v>2</v>
      </c>
      <c r="I570" s="21">
        <f>1+COUNTIFS(tblSales921[Date],"&lt;"&amp;tblSales921[[#This Row],[Date]],tblSales921[Month],tblSales921[[#This Row],[Month]])+COUNTIFS($G$11:G570,G570,$H$11:H570,H570)-1</f>
        <v>42</v>
      </c>
      <c r="J570" t="str">
        <f>tblSales921[[#This Row],[Month]]&amp;"-"&amp;tblSales921[[#This Row],[Rank]]</f>
        <v>2-42</v>
      </c>
      <c r="K570" t="s">
        <v>29</v>
      </c>
      <c r="L570" t="s">
        <v>200</v>
      </c>
      <c r="M570" s="6">
        <v>21614.62</v>
      </c>
    </row>
    <row r="571" spans="6:13" x14ac:dyDescent="0.25">
      <c r="F571">
        <v>10561</v>
      </c>
      <c r="G571" s="2">
        <v>42165.377928240741</v>
      </c>
      <c r="H571" s="20">
        <f>MONTH(tblSales921[[#This Row],[Date]])</f>
        <v>6</v>
      </c>
      <c r="I571" s="21">
        <f>1+COUNTIFS(tblSales921[Date],"&lt;"&amp;tblSales921[[#This Row],[Date]],tblSales921[Month],tblSales921[[#This Row],[Month]])+COUNTIFS($G$11:G571,G571,$H$11:H571,H571)-1</f>
        <v>29</v>
      </c>
      <c r="J571" t="str">
        <f>tblSales921[[#This Row],[Month]]&amp;"-"&amp;tblSales921[[#This Row],[Rank]]</f>
        <v>6-29</v>
      </c>
      <c r="K571" t="s">
        <v>17</v>
      </c>
      <c r="L571" t="s">
        <v>145</v>
      </c>
      <c r="M571" s="6">
        <v>70240.009999999995</v>
      </c>
    </row>
    <row r="572" spans="6:13" x14ac:dyDescent="0.25">
      <c r="F572">
        <v>10562</v>
      </c>
      <c r="G572" s="2">
        <v>42192.677673611113</v>
      </c>
      <c r="H572" s="20">
        <f>MONTH(tblSales921[[#This Row],[Date]])</f>
        <v>7</v>
      </c>
      <c r="I572" s="21">
        <f>1+COUNTIFS(tblSales921[Date],"&lt;"&amp;tblSales921[[#This Row],[Date]],tblSales921[Month],tblSales921[[#This Row],[Month]])+COUNTIFS($G$11:G572,G572,$H$11:H572,H572)-1</f>
        <v>19</v>
      </c>
      <c r="J572" t="str">
        <f>tblSales921[[#This Row],[Month]]&amp;"-"&amp;tblSales921[[#This Row],[Rank]]</f>
        <v>7-19</v>
      </c>
      <c r="K572" t="s">
        <v>7</v>
      </c>
      <c r="L572" t="s">
        <v>193</v>
      </c>
      <c r="M572" s="6">
        <v>72186.62</v>
      </c>
    </row>
    <row r="573" spans="6:13" x14ac:dyDescent="0.25">
      <c r="F573">
        <v>10563</v>
      </c>
      <c r="G573" s="2">
        <v>42251.60434027778</v>
      </c>
      <c r="H573" s="20">
        <f>MONTH(tblSales921[[#This Row],[Date]])</f>
        <v>9</v>
      </c>
      <c r="I573" s="21">
        <f>1+COUNTIFS(tblSales921[Date],"&lt;"&amp;tblSales921[[#This Row],[Date]],tblSales921[Month],tblSales921[[#This Row],[Month]])+COUNTIFS($G$11:G573,G573,$H$11:H573,H573)-1</f>
        <v>13</v>
      </c>
      <c r="J573" t="str">
        <f>tblSales921[[#This Row],[Month]]&amp;"-"&amp;tblSales921[[#This Row],[Rank]]</f>
        <v>9-13</v>
      </c>
      <c r="K573" t="s">
        <v>38</v>
      </c>
      <c r="L573" t="s">
        <v>142</v>
      </c>
      <c r="M573" s="6">
        <v>9507.99</v>
      </c>
    </row>
    <row r="574" spans="6:13" x14ac:dyDescent="0.25">
      <c r="F574">
        <v>10564</v>
      </c>
      <c r="G574" s="2">
        <v>42141.341192129628</v>
      </c>
      <c r="H574" s="20">
        <f>MONTH(tblSales921[[#This Row],[Date]])</f>
        <v>5</v>
      </c>
      <c r="I574" s="21">
        <f>1+COUNTIFS(tblSales921[Date],"&lt;"&amp;tblSales921[[#This Row],[Date]],tblSales921[Month],tblSales921[[#This Row],[Month]])+COUNTIFS($G$11:G574,G574,$H$11:H574,H574)-1</f>
        <v>47</v>
      </c>
      <c r="J574" t="str">
        <f>tblSales921[[#This Row],[Month]]&amp;"-"&amp;tblSales921[[#This Row],[Rank]]</f>
        <v>5-47</v>
      </c>
      <c r="K574" t="s">
        <v>38</v>
      </c>
      <c r="L574" t="s">
        <v>181</v>
      </c>
      <c r="M574" s="6">
        <v>23506.86</v>
      </c>
    </row>
    <row r="575" spans="6:13" x14ac:dyDescent="0.25">
      <c r="F575">
        <v>10565</v>
      </c>
      <c r="G575" s="2">
        <v>42313.846724537034</v>
      </c>
      <c r="H575" s="20">
        <f>MONTH(tblSales921[[#This Row],[Date]])</f>
        <v>11</v>
      </c>
      <c r="I575" s="21">
        <f>1+COUNTIFS(tblSales921[Date],"&lt;"&amp;tblSales921[[#This Row],[Date]],tblSales921[Month],tblSales921[[#This Row],[Month]])+COUNTIFS($G$11:G575,G575,$H$11:H575,H575)-1</f>
        <v>16</v>
      </c>
      <c r="J575" t="str">
        <f>tblSales921[[#This Row],[Month]]&amp;"-"&amp;tblSales921[[#This Row],[Rank]]</f>
        <v>11-16</v>
      </c>
      <c r="K575" t="s">
        <v>35</v>
      </c>
      <c r="L575" t="s">
        <v>204</v>
      </c>
      <c r="M575" s="6">
        <v>87206.88</v>
      </c>
    </row>
    <row r="576" spans="6:13" x14ac:dyDescent="0.25">
      <c r="F576">
        <v>10566</v>
      </c>
      <c r="G576" s="2">
        <v>42349.509826388887</v>
      </c>
      <c r="H576" s="20">
        <f>MONTH(tblSales921[[#This Row],[Date]])</f>
        <v>12</v>
      </c>
      <c r="I576" s="21">
        <f>1+COUNTIFS(tblSales921[Date],"&lt;"&amp;tblSales921[[#This Row],[Date]],tblSales921[Month],tblSales921[[#This Row],[Month]])+COUNTIFS($G$11:G576,G576,$H$11:H576,H576)-1</f>
        <v>31</v>
      </c>
      <c r="J576" t="str">
        <f>tblSales921[[#This Row],[Month]]&amp;"-"&amp;tblSales921[[#This Row],[Rank]]</f>
        <v>12-31</v>
      </c>
      <c r="K576" t="s">
        <v>52</v>
      </c>
      <c r="L576" t="s">
        <v>31</v>
      </c>
      <c r="M576" s="6">
        <v>85428.13</v>
      </c>
    </row>
    <row r="577" spans="6:13" x14ac:dyDescent="0.25">
      <c r="F577">
        <v>10567</v>
      </c>
      <c r="G577" s="2">
        <v>42150.688020833331</v>
      </c>
      <c r="H577" s="20">
        <f>MONTH(tblSales921[[#This Row],[Date]])</f>
        <v>5</v>
      </c>
      <c r="I577" s="21">
        <f>1+COUNTIFS(tblSales921[Date],"&lt;"&amp;tblSales921[[#This Row],[Date]],tblSales921[Month],tblSales921[[#This Row],[Month]])+COUNTIFS($G$11:G577,G577,$H$11:H577,H577)-1</f>
        <v>67</v>
      </c>
      <c r="J577" t="str">
        <f>tblSales921[[#This Row],[Month]]&amp;"-"&amp;tblSales921[[#This Row],[Rank]]</f>
        <v>5-67</v>
      </c>
      <c r="K577" t="s">
        <v>35</v>
      </c>
      <c r="L577" t="s">
        <v>105</v>
      </c>
      <c r="M577" s="6">
        <v>90632.81</v>
      </c>
    </row>
    <row r="578" spans="6:13" x14ac:dyDescent="0.25">
      <c r="F578">
        <v>10568</v>
      </c>
      <c r="G578" s="2">
        <v>42034.152881944443</v>
      </c>
      <c r="H578" s="20">
        <f>MONTH(tblSales921[[#This Row],[Date]])</f>
        <v>1</v>
      </c>
      <c r="I578" s="21">
        <f>1+COUNTIFS(tblSales921[Date],"&lt;"&amp;tblSales921[[#This Row],[Date]],tblSales921[Month],tblSales921[[#This Row],[Month]])+COUNTIFS($G$11:G578,G578,$H$11:H578,H578)-1</f>
        <v>76</v>
      </c>
      <c r="J578" t="str">
        <f>tblSales921[[#This Row],[Month]]&amp;"-"&amp;tblSales921[[#This Row],[Rank]]</f>
        <v>1-76</v>
      </c>
      <c r="K578" t="s">
        <v>23</v>
      </c>
      <c r="L578" t="s">
        <v>258</v>
      </c>
      <c r="M578" s="6">
        <v>34324.089999999997</v>
      </c>
    </row>
    <row r="579" spans="6:13" x14ac:dyDescent="0.25">
      <c r="F579">
        <v>10569</v>
      </c>
      <c r="G579" s="2">
        <v>42018.09002314815</v>
      </c>
      <c r="H579" s="20">
        <f>MONTH(tblSales921[[#This Row],[Date]])</f>
        <v>1</v>
      </c>
      <c r="I579" s="21">
        <f>1+COUNTIFS(tblSales921[Date],"&lt;"&amp;tblSales921[[#This Row],[Date]],tblSales921[Month],tblSales921[[#This Row],[Month]])+COUNTIFS($G$11:G579,G579,$H$11:H579,H579)-1</f>
        <v>30</v>
      </c>
      <c r="J579" t="str">
        <f>tblSales921[[#This Row],[Month]]&amp;"-"&amp;tblSales921[[#This Row],[Rank]]</f>
        <v>1-30</v>
      </c>
      <c r="K579" t="s">
        <v>20</v>
      </c>
      <c r="L579" t="s">
        <v>58</v>
      </c>
      <c r="M579" s="6">
        <v>97538.14</v>
      </c>
    </row>
    <row r="580" spans="6:13" x14ac:dyDescent="0.25">
      <c r="F580">
        <v>10570</v>
      </c>
      <c r="G580" s="2">
        <v>42261.655266203707</v>
      </c>
      <c r="H580" s="20">
        <f>MONTH(tblSales921[[#This Row],[Date]])</f>
        <v>9</v>
      </c>
      <c r="I580" s="21">
        <f>1+COUNTIFS(tblSales921[Date],"&lt;"&amp;tblSales921[[#This Row],[Date]],tblSales921[Month],tblSales921[[#This Row],[Month]])+COUNTIFS($G$11:G580,G580,$H$11:H580,H580)-1</f>
        <v>41</v>
      </c>
      <c r="J580" t="str">
        <f>tblSales921[[#This Row],[Month]]&amp;"-"&amp;tblSales921[[#This Row],[Rank]]</f>
        <v>9-41</v>
      </c>
      <c r="K580" t="s">
        <v>35</v>
      </c>
      <c r="L580" t="s">
        <v>118</v>
      </c>
      <c r="M580" s="6">
        <v>87063.39</v>
      </c>
    </row>
    <row r="581" spans="6:13" x14ac:dyDescent="0.25">
      <c r="F581">
        <v>10571</v>
      </c>
      <c r="G581" s="2">
        <v>42107.527592592596</v>
      </c>
      <c r="H581" s="20">
        <f>MONTH(tblSales921[[#This Row],[Date]])</f>
        <v>4</v>
      </c>
      <c r="I581" s="21">
        <f>1+COUNTIFS(tblSales921[Date],"&lt;"&amp;tblSales921[[#This Row],[Date]],tblSales921[Month],tblSales921[[#This Row],[Month]])+COUNTIFS($G$11:G581,G581,$H$11:H581,H581)-1</f>
        <v>39</v>
      </c>
      <c r="J581" t="str">
        <f>tblSales921[[#This Row],[Month]]&amp;"-"&amp;tblSales921[[#This Row],[Rank]]</f>
        <v>4-39</v>
      </c>
      <c r="K581" t="s">
        <v>11</v>
      </c>
      <c r="L581" t="s">
        <v>318</v>
      </c>
      <c r="M581" s="6">
        <v>2825.42</v>
      </c>
    </row>
    <row r="582" spans="6:13" x14ac:dyDescent="0.25">
      <c r="F582">
        <v>10572</v>
      </c>
      <c r="G582" s="2">
        <v>42035.753784722219</v>
      </c>
      <c r="H582" s="20">
        <f>MONTH(tblSales921[[#This Row],[Date]])</f>
        <v>1</v>
      </c>
      <c r="I582" s="21">
        <f>1+COUNTIFS(tblSales921[Date],"&lt;"&amp;tblSales921[[#This Row],[Date]],tblSales921[Month],tblSales921[[#This Row],[Month]])+COUNTIFS($G$11:G582,G582,$H$11:H582,H582)-1</f>
        <v>80</v>
      </c>
      <c r="J582" t="str">
        <f>tblSales921[[#This Row],[Month]]&amp;"-"&amp;tblSales921[[#This Row],[Rank]]</f>
        <v>1-80</v>
      </c>
      <c r="K582" t="s">
        <v>66</v>
      </c>
      <c r="L582" t="s">
        <v>155</v>
      </c>
      <c r="M582" s="6">
        <v>4498.37</v>
      </c>
    </row>
    <row r="583" spans="6:13" x14ac:dyDescent="0.25">
      <c r="F583">
        <v>10573</v>
      </c>
      <c r="G583" s="2">
        <v>42261.770636574074</v>
      </c>
      <c r="H583" s="20">
        <f>MONTH(tblSales921[[#This Row],[Date]])</f>
        <v>9</v>
      </c>
      <c r="I583" s="21">
        <f>1+COUNTIFS(tblSales921[Date],"&lt;"&amp;tblSales921[[#This Row],[Date]],tblSales921[Month],tblSales921[[#This Row],[Month]])+COUNTIFS($G$11:G583,G583,$H$11:H583,H583)-1</f>
        <v>43</v>
      </c>
      <c r="J583" t="str">
        <f>tblSales921[[#This Row],[Month]]&amp;"-"&amp;tblSales921[[#This Row],[Rank]]</f>
        <v>9-43</v>
      </c>
      <c r="K583" t="s">
        <v>35</v>
      </c>
      <c r="L583" t="s">
        <v>242</v>
      </c>
      <c r="M583" s="6">
        <v>61875.51</v>
      </c>
    </row>
    <row r="584" spans="6:13" x14ac:dyDescent="0.25">
      <c r="F584">
        <v>10574</v>
      </c>
      <c r="G584" s="2">
        <v>42196.460474537038</v>
      </c>
      <c r="H584" s="20">
        <f>MONTH(tblSales921[[#This Row],[Date]])</f>
        <v>7</v>
      </c>
      <c r="I584" s="21">
        <f>1+COUNTIFS(tblSales921[Date],"&lt;"&amp;tblSales921[[#This Row],[Date]],tblSales921[Month],tblSales921[[#This Row],[Month]])+COUNTIFS($G$11:G584,G584,$H$11:H584,H584)-1</f>
        <v>24</v>
      </c>
      <c r="J584" t="str">
        <f>tblSales921[[#This Row],[Month]]&amp;"-"&amp;tblSales921[[#This Row],[Rank]]</f>
        <v>7-24</v>
      </c>
      <c r="K584" t="s">
        <v>52</v>
      </c>
      <c r="L584" t="s">
        <v>65</v>
      </c>
      <c r="M584" s="6">
        <v>78799.62</v>
      </c>
    </row>
    <row r="585" spans="6:13" x14ac:dyDescent="0.25">
      <c r="F585">
        <v>10575</v>
      </c>
      <c r="G585" s="2">
        <v>42058.418263888889</v>
      </c>
      <c r="H585" s="20">
        <f>MONTH(tblSales921[[#This Row],[Date]])</f>
        <v>2</v>
      </c>
      <c r="I585" s="21">
        <f>1+COUNTIFS(tblSales921[Date],"&lt;"&amp;tblSales921[[#This Row],[Date]],tblSales921[Month],tblSales921[[#This Row],[Month]])+COUNTIFS($G$11:G585,G585,$H$11:H585,H585)-1</f>
        <v>73</v>
      </c>
      <c r="J585" t="str">
        <f>tblSales921[[#This Row],[Month]]&amp;"-"&amp;tblSales921[[#This Row],[Rank]]</f>
        <v>2-73</v>
      </c>
      <c r="K585" t="s">
        <v>5</v>
      </c>
      <c r="L585" t="s">
        <v>176</v>
      </c>
      <c r="M585" s="6">
        <v>6096.69</v>
      </c>
    </row>
    <row r="586" spans="6:13" x14ac:dyDescent="0.25">
      <c r="F586">
        <v>10576</v>
      </c>
      <c r="G586" s="2">
        <v>42261.549780092595</v>
      </c>
      <c r="H586" s="20">
        <f>MONTH(tblSales921[[#This Row],[Date]])</f>
        <v>9</v>
      </c>
      <c r="I586" s="21">
        <f>1+COUNTIFS(tblSales921[Date],"&lt;"&amp;tblSales921[[#This Row],[Date]],tblSales921[Month],tblSales921[[#This Row],[Month]])+COUNTIFS($G$11:G586,G586,$H$11:H586,H586)-1</f>
        <v>40</v>
      </c>
      <c r="J586" t="str">
        <f>tblSales921[[#This Row],[Month]]&amp;"-"&amp;tblSales921[[#This Row],[Rank]]</f>
        <v>9-40</v>
      </c>
      <c r="K586" t="s">
        <v>15</v>
      </c>
      <c r="L586" t="s">
        <v>149</v>
      </c>
      <c r="M586" s="6">
        <v>23445.9</v>
      </c>
    </row>
    <row r="587" spans="6:13" x14ac:dyDescent="0.25">
      <c r="F587">
        <v>10577</v>
      </c>
      <c r="G587" s="2">
        <v>42324.060740740744</v>
      </c>
      <c r="H587" s="20">
        <f>MONTH(tblSales921[[#This Row],[Date]])</f>
        <v>11</v>
      </c>
      <c r="I587" s="21">
        <f>1+COUNTIFS(tblSales921[Date],"&lt;"&amp;tblSales921[[#This Row],[Date]],tblSales921[Month],tblSales921[[#This Row],[Month]])+COUNTIFS($G$11:G587,G587,$H$11:H587,H587)-1</f>
        <v>47</v>
      </c>
      <c r="J587" t="str">
        <f>tblSales921[[#This Row],[Month]]&amp;"-"&amp;tblSales921[[#This Row],[Rank]]</f>
        <v>11-47</v>
      </c>
      <c r="K587" t="s">
        <v>52</v>
      </c>
      <c r="L587" t="s">
        <v>47</v>
      </c>
      <c r="M587" s="6">
        <v>77304.83</v>
      </c>
    </row>
    <row r="588" spans="6:13" x14ac:dyDescent="0.25">
      <c r="F588">
        <v>10578</v>
      </c>
      <c r="G588" s="2">
        <v>42239.862592592595</v>
      </c>
      <c r="H588" s="20">
        <f>MONTH(tblSales921[[#This Row],[Date]])</f>
        <v>8</v>
      </c>
      <c r="I588" s="21">
        <f>1+COUNTIFS(tblSales921[Date],"&lt;"&amp;tblSales921[[#This Row],[Date]],tblSales921[Month],tblSales921[[#This Row],[Month]])+COUNTIFS($G$11:G588,G588,$H$11:H588,H588)-1</f>
        <v>71</v>
      </c>
      <c r="J588" t="str">
        <f>tblSales921[[#This Row],[Month]]&amp;"-"&amp;tblSales921[[#This Row],[Rank]]</f>
        <v>8-71</v>
      </c>
      <c r="K588" t="s">
        <v>26</v>
      </c>
      <c r="L588" t="s">
        <v>41</v>
      </c>
      <c r="M588" s="6">
        <v>59381.99</v>
      </c>
    </row>
    <row r="589" spans="6:13" x14ac:dyDescent="0.25">
      <c r="F589">
        <v>10579</v>
      </c>
      <c r="G589" s="2">
        <v>42270.64025462963</v>
      </c>
      <c r="H589" s="20">
        <f>MONTH(tblSales921[[#This Row],[Date]])</f>
        <v>9</v>
      </c>
      <c r="I589" s="21">
        <f>1+COUNTIFS(tblSales921[Date],"&lt;"&amp;tblSales921[[#This Row],[Date]],tblSales921[Month],tblSales921[[#This Row],[Month]])+COUNTIFS($G$11:G589,G589,$H$11:H589,H589)-1</f>
        <v>65</v>
      </c>
      <c r="J589" t="str">
        <f>tblSales921[[#This Row],[Month]]&amp;"-"&amp;tblSales921[[#This Row],[Rank]]</f>
        <v>9-65</v>
      </c>
      <c r="K589" t="s">
        <v>38</v>
      </c>
      <c r="L589" t="s">
        <v>319</v>
      </c>
      <c r="M589" s="6">
        <v>13422.97</v>
      </c>
    </row>
    <row r="590" spans="6:13" x14ac:dyDescent="0.25">
      <c r="F590">
        <v>10580</v>
      </c>
      <c r="G590" s="2">
        <v>42270.357245370367</v>
      </c>
      <c r="H590" s="20">
        <f>MONTH(tblSales921[[#This Row],[Date]])</f>
        <v>9</v>
      </c>
      <c r="I590" s="21">
        <f>1+COUNTIFS(tblSales921[Date],"&lt;"&amp;tblSales921[[#This Row],[Date]],tblSales921[Month],tblSales921[[#This Row],[Month]])+COUNTIFS($G$11:G590,G590,$H$11:H590,H590)-1</f>
        <v>62</v>
      </c>
      <c r="J590" t="str">
        <f>tblSales921[[#This Row],[Month]]&amp;"-"&amp;tblSales921[[#This Row],[Rank]]</f>
        <v>9-62</v>
      </c>
      <c r="K590" t="s">
        <v>7</v>
      </c>
      <c r="L590" t="s">
        <v>90</v>
      </c>
      <c r="M590" s="6">
        <v>47733.85</v>
      </c>
    </row>
    <row r="591" spans="6:13" x14ac:dyDescent="0.25">
      <c r="F591">
        <v>10581</v>
      </c>
      <c r="G591" s="2">
        <v>42044.005902777775</v>
      </c>
      <c r="H591" s="20">
        <f>MONTH(tblSales921[[#This Row],[Date]])</f>
        <v>2</v>
      </c>
      <c r="I591" s="21">
        <f>1+COUNTIFS(tblSales921[Date],"&lt;"&amp;tblSales921[[#This Row],[Date]],tblSales921[Month],tblSales921[[#This Row],[Month]])+COUNTIFS($G$11:G591,G591,$H$11:H591,H591)-1</f>
        <v>27</v>
      </c>
      <c r="J591" t="str">
        <f>tblSales921[[#This Row],[Month]]&amp;"-"&amp;tblSales921[[#This Row],[Rank]]</f>
        <v>2-27</v>
      </c>
      <c r="K591" t="s">
        <v>66</v>
      </c>
      <c r="L591" t="s">
        <v>232</v>
      </c>
      <c r="M591" s="6">
        <v>84571.4</v>
      </c>
    </row>
    <row r="592" spans="6:13" x14ac:dyDescent="0.25">
      <c r="F592">
        <v>10582</v>
      </c>
      <c r="G592" s="2">
        <v>42073.705972222226</v>
      </c>
      <c r="H592" s="20">
        <f>MONTH(tblSales921[[#This Row],[Date]])</f>
        <v>3</v>
      </c>
      <c r="I592" s="21">
        <f>1+COUNTIFS(tblSales921[Date],"&lt;"&amp;tblSales921[[#This Row],[Date]],tblSales921[Month],tblSales921[[#This Row],[Month]])+COUNTIFS($G$11:G592,G592,$H$11:H592,H592)-1</f>
        <v>18</v>
      </c>
      <c r="J592" t="str">
        <f>tblSales921[[#This Row],[Month]]&amp;"-"&amp;tblSales921[[#This Row],[Rank]]</f>
        <v>3-18</v>
      </c>
      <c r="K592" t="s">
        <v>15</v>
      </c>
      <c r="L592" t="s">
        <v>320</v>
      </c>
      <c r="M592" s="6">
        <v>55381.79</v>
      </c>
    </row>
    <row r="593" spans="6:13" x14ac:dyDescent="0.25">
      <c r="F593">
        <v>10583</v>
      </c>
      <c r="G593" s="2">
        <v>42023.462858796294</v>
      </c>
      <c r="H593" s="20">
        <f>MONTH(tblSales921[[#This Row],[Date]])</f>
        <v>1</v>
      </c>
      <c r="I593" s="21">
        <f>1+COUNTIFS(tblSales921[Date],"&lt;"&amp;tblSales921[[#This Row],[Date]],tblSales921[Month],tblSales921[[#This Row],[Month]])+COUNTIFS($G$11:G593,G593,$H$11:H593,H593)-1</f>
        <v>42</v>
      </c>
      <c r="J593" t="str">
        <f>tblSales921[[#This Row],[Month]]&amp;"-"&amp;tblSales921[[#This Row],[Rank]]</f>
        <v>1-42</v>
      </c>
      <c r="K593" t="s">
        <v>13</v>
      </c>
      <c r="L593" t="s">
        <v>321</v>
      </c>
      <c r="M593" s="6">
        <v>92733.97</v>
      </c>
    </row>
    <row r="594" spans="6:13" x14ac:dyDescent="0.25">
      <c r="F594">
        <v>10584</v>
      </c>
      <c r="G594" s="2">
        <v>42123.113009259258</v>
      </c>
      <c r="H594" s="20">
        <f>MONTH(tblSales921[[#This Row],[Date]])</f>
        <v>4</v>
      </c>
      <c r="I594" s="21">
        <f>1+COUNTIFS(tblSales921[Date],"&lt;"&amp;tblSales921[[#This Row],[Date]],tblSales921[Month],tblSales921[[#This Row],[Month]])+COUNTIFS($G$11:G594,G594,$H$11:H594,H594)-1</f>
        <v>87</v>
      </c>
      <c r="J594" t="str">
        <f>tblSales921[[#This Row],[Month]]&amp;"-"&amp;tblSales921[[#This Row],[Rank]]</f>
        <v>4-87</v>
      </c>
      <c r="K594" t="s">
        <v>35</v>
      </c>
      <c r="L594" t="s">
        <v>189</v>
      </c>
      <c r="M594" s="6">
        <v>41339.4</v>
      </c>
    </row>
    <row r="595" spans="6:13" x14ac:dyDescent="0.25">
      <c r="F595">
        <v>10585</v>
      </c>
      <c r="G595" s="2">
        <v>42283.047893518517</v>
      </c>
      <c r="H595" s="20">
        <f>MONTH(tblSales921[[#This Row],[Date]])</f>
        <v>10</v>
      </c>
      <c r="I595" s="21">
        <f>1+COUNTIFS(tblSales921[Date],"&lt;"&amp;tblSales921[[#This Row],[Date]],tblSales921[Month],tblSales921[[#This Row],[Month]])+COUNTIFS($G$11:G595,G595,$H$11:H595,H595)-1</f>
        <v>15</v>
      </c>
      <c r="J595" t="str">
        <f>tblSales921[[#This Row],[Month]]&amp;"-"&amp;tblSales921[[#This Row],[Rank]]</f>
        <v>10-15</v>
      </c>
      <c r="K595" t="s">
        <v>35</v>
      </c>
      <c r="L595" t="s">
        <v>257</v>
      </c>
      <c r="M595" s="6">
        <v>52990.47</v>
      </c>
    </row>
    <row r="596" spans="6:13" x14ac:dyDescent="0.25">
      <c r="F596">
        <v>10586</v>
      </c>
      <c r="G596" s="2">
        <v>42061.28261574074</v>
      </c>
      <c r="H596" s="20">
        <f>MONTH(tblSales921[[#This Row],[Date]])</f>
        <v>2</v>
      </c>
      <c r="I596" s="21">
        <f>1+COUNTIFS(tblSales921[Date],"&lt;"&amp;tblSales921[[#This Row],[Date]],tblSales921[Month],tblSales921[[#This Row],[Month]])+COUNTIFS($G$11:G596,G596,$H$11:H596,H596)-1</f>
        <v>82</v>
      </c>
      <c r="J596" t="str">
        <f>tblSales921[[#This Row],[Month]]&amp;"-"&amp;tblSales921[[#This Row],[Rank]]</f>
        <v>2-82</v>
      </c>
      <c r="K596" t="s">
        <v>66</v>
      </c>
      <c r="L596" t="s">
        <v>250</v>
      </c>
      <c r="M596" s="6">
        <v>74856.47</v>
      </c>
    </row>
    <row r="597" spans="6:13" x14ac:dyDescent="0.25">
      <c r="F597">
        <v>10587</v>
      </c>
      <c r="G597" s="2">
        <v>42238.441064814811</v>
      </c>
      <c r="H597" s="20">
        <f>MONTH(tblSales921[[#This Row],[Date]])</f>
        <v>8</v>
      </c>
      <c r="I597" s="21">
        <f>1+COUNTIFS(tblSales921[Date],"&lt;"&amp;tblSales921[[#This Row],[Date]],tblSales921[Month],tblSales921[[#This Row],[Month]])+COUNTIFS($G$11:G597,G597,$H$11:H597,H597)-1</f>
        <v>63</v>
      </c>
      <c r="J597" t="str">
        <f>tblSales921[[#This Row],[Month]]&amp;"-"&amp;tblSales921[[#This Row],[Rank]]</f>
        <v>8-63</v>
      </c>
      <c r="K597" t="s">
        <v>38</v>
      </c>
      <c r="L597" t="s">
        <v>118</v>
      </c>
      <c r="M597" s="6">
        <v>18987.63</v>
      </c>
    </row>
    <row r="598" spans="6:13" x14ac:dyDescent="0.25">
      <c r="F598">
        <v>10588</v>
      </c>
      <c r="G598" s="2">
        <v>42311.541030092594</v>
      </c>
      <c r="H598" s="20">
        <f>MONTH(tblSales921[[#This Row],[Date]])</f>
        <v>11</v>
      </c>
      <c r="I598" s="21">
        <f>1+COUNTIFS(tblSales921[Date],"&lt;"&amp;tblSales921[[#This Row],[Date]],tblSales921[Month],tblSales921[[#This Row],[Month]])+COUNTIFS($G$11:G598,G598,$H$11:H598,H598)-1</f>
        <v>12</v>
      </c>
      <c r="J598" t="str">
        <f>tblSales921[[#This Row],[Month]]&amp;"-"&amp;tblSales921[[#This Row],[Rank]]</f>
        <v>11-12</v>
      </c>
      <c r="K598" t="s">
        <v>17</v>
      </c>
      <c r="L598" t="s">
        <v>134</v>
      </c>
      <c r="M598" s="6">
        <v>34961.760000000002</v>
      </c>
    </row>
    <row r="599" spans="6:13" x14ac:dyDescent="0.25">
      <c r="F599">
        <v>10589</v>
      </c>
      <c r="G599" s="2">
        <v>42344.491307870368</v>
      </c>
      <c r="H599" s="20">
        <f>MONTH(tblSales921[[#This Row],[Date]])</f>
        <v>12</v>
      </c>
      <c r="I599" s="21">
        <f>1+COUNTIFS(tblSales921[Date],"&lt;"&amp;tblSales921[[#This Row],[Date]],tblSales921[Month],tblSales921[[#This Row],[Month]])+COUNTIFS($G$11:G599,G599,$H$11:H599,H599)-1</f>
        <v>14</v>
      </c>
      <c r="J599" t="str">
        <f>tblSales921[[#This Row],[Month]]&amp;"-"&amp;tblSales921[[#This Row],[Rank]]</f>
        <v>12-14</v>
      </c>
      <c r="K599" t="s">
        <v>52</v>
      </c>
      <c r="L599" t="s">
        <v>167</v>
      </c>
      <c r="M599" s="6">
        <v>35392.39</v>
      </c>
    </row>
    <row r="600" spans="6:13" x14ac:dyDescent="0.25">
      <c r="F600">
        <v>10590</v>
      </c>
      <c r="G600" s="2">
        <v>42108.854305555556</v>
      </c>
      <c r="H600" s="20">
        <f>MONTH(tblSales921[[#This Row],[Date]])</f>
        <v>4</v>
      </c>
      <c r="I600" s="21">
        <f>1+COUNTIFS(tblSales921[Date],"&lt;"&amp;tblSales921[[#This Row],[Date]],tblSales921[Month],tblSales921[[#This Row],[Month]])+COUNTIFS($G$11:G600,G600,$H$11:H600,H600)-1</f>
        <v>45</v>
      </c>
      <c r="J600" t="str">
        <f>tblSales921[[#This Row],[Month]]&amp;"-"&amp;tblSales921[[#This Row],[Rank]]</f>
        <v>4-45</v>
      </c>
      <c r="K600" t="s">
        <v>11</v>
      </c>
      <c r="L600" t="s">
        <v>58</v>
      </c>
      <c r="M600" s="6">
        <v>29776.880000000001</v>
      </c>
    </row>
    <row r="601" spans="6:13" x14ac:dyDescent="0.25">
      <c r="F601">
        <v>10591</v>
      </c>
      <c r="G601" s="2">
        <v>42322.819398148145</v>
      </c>
      <c r="H601" s="20">
        <f>MONTH(tblSales921[[#This Row],[Date]])</f>
        <v>11</v>
      </c>
      <c r="I601" s="21">
        <f>1+COUNTIFS(tblSales921[Date],"&lt;"&amp;tblSales921[[#This Row],[Date]],tblSales921[Month],tblSales921[[#This Row],[Month]])+COUNTIFS($G$11:G601,G601,$H$11:H601,H601)-1</f>
        <v>41</v>
      </c>
      <c r="J601" t="str">
        <f>tblSales921[[#This Row],[Month]]&amp;"-"&amp;tblSales921[[#This Row],[Rank]]</f>
        <v>11-41</v>
      </c>
      <c r="K601" t="s">
        <v>17</v>
      </c>
      <c r="L601" t="s">
        <v>322</v>
      </c>
      <c r="M601" s="6">
        <v>89073.64</v>
      </c>
    </row>
    <row r="602" spans="6:13" x14ac:dyDescent="0.25">
      <c r="F602">
        <v>10592</v>
      </c>
      <c r="G602" s="2">
        <v>42305.5937037037</v>
      </c>
      <c r="H602" s="20">
        <f>MONTH(tblSales921[[#This Row],[Date]])</f>
        <v>10</v>
      </c>
      <c r="I602" s="21">
        <f>1+COUNTIFS(tblSales921[Date],"&lt;"&amp;tblSales921[[#This Row],[Date]],tblSales921[Month],tblSales921[[#This Row],[Month]])+COUNTIFS($G$11:G602,G602,$H$11:H602,H602)-1</f>
        <v>63</v>
      </c>
      <c r="J602" t="str">
        <f>tblSales921[[#This Row],[Month]]&amp;"-"&amp;tblSales921[[#This Row],[Rank]]</f>
        <v>10-63</v>
      </c>
      <c r="K602" t="s">
        <v>9</v>
      </c>
      <c r="L602" t="s">
        <v>106</v>
      </c>
      <c r="M602" s="6">
        <v>76932.429999999993</v>
      </c>
    </row>
    <row r="603" spans="6:13" x14ac:dyDescent="0.25">
      <c r="F603">
        <v>10593</v>
      </c>
      <c r="G603" s="2">
        <v>42309.683333333334</v>
      </c>
      <c r="H603" s="20">
        <f>MONTH(tblSales921[[#This Row],[Date]])</f>
        <v>11</v>
      </c>
      <c r="I603" s="21">
        <f>1+COUNTIFS(tblSales921[Date],"&lt;"&amp;tblSales921[[#This Row],[Date]],tblSales921[Month],tblSales921[[#This Row],[Month]])+COUNTIFS($G$11:G603,G603,$H$11:H603,H603)-1</f>
        <v>2</v>
      </c>
      <c r="J603" t="str">
        <f>tblSales921[[#This Row],[Month]]&amp;"-"&amp;tblSales921[[#This Row],[Rank]]</f>
        <v>11-2</v>
      </c>
      <c r="K603" t="s">
        <v>29</v>
      </c>
      <c r="L603" t="s">
        <v>299</v>
      </c>
      <c r="M603" s="6">
        <v>60992.44</v>
      </c>
    </row>
    <row r="604" spans="6:13" x14ac:dyDescent="0.25">
      <c r="F604">
        <v>10594</v>
      </c>
      <c r="G604" s="2">
        <v>42072.645567129628</v>
      </c>
      <c r="H604" s="20">
        <f>MONTH(tblSales921[[#This Row],[Date]])</f>
        <v>3</v>
      </c>
      <c r="I604" s="21">
        <f>1+COUNTIFS(tblSales921[Date],"&lt;"&amp;tblSales921[[#This Row],[Date]],tblSales921[Month],tblSales921[[#This Row],[Month]])+COUNTIFS($G$11:G604,G604,$H$11:H604,H604)-1</f>
        <v>15</v>
      </c>
      <c r="J604" t="str">
        <f>tblSales921[[#This Row],[Month]]&amp;"-"&amp;tblSales921[[#This Row],[Rank]]</f>
        <v>3-15</v>
      </c>
      <c r="K604" t="s">
        <v>29</v>
      </c>
      <c r="L604" t="s">
        <v>168</v>
      </c>
      <c r="M604" s="6">
        <v>59875.98</v>
      </c>
    </row>
    <row r="605" spans="6:13" x14ac:dyDescent="0.25">
      <c r="F605">
        <v>10595</v>
      </c>
      <c r="G605" s="2">
        <v>42061.198263888888</v>
      </c>
      <c r="H605" s="20">
        <f>MONTH(tblSales921[[#This Row],[Date]])</f>
        <v>2</v>
      </c>
      <c r="I605" s="21">
        <f>1+COUNTIFS(tblSales921[Date],"&lt;"&amp;tblSales921[[#This Row],[Date]],tblSales921[Month],tblSales921[[#This Row],[Month]])+COUNTIFS($G$11:G605,G605,$H$11:H605,H605)-1</f>
        <v>81</v>
      </c>
      <c r="J605" t="str">
        <f>tblSales921[[#This Row],[Month]]&amp;"-"&amp;tblSales921[[#This Row],[Rank]]</f>
        <v>2-81</v>
      </c>
      <c r="K605" t="s">
        <v>20</v>
      </c>
      <c r="L605" t="s">
        <v>323</v>
      </c>
      <c r="M605" s="6">
        <v>50496.55</v>
      </c>
    </row>
    <row r="606" spans="6:13" x14ac:dyDescent="0.25">
      <c r="F606">
        <v>10596</v>
      </c>
      <c r="G606" s="2">
        <v>42222.887384259258</v>
      </c>
      <c r="H606" s="20">
        <f>MONTH(tblSales921[[#This Row],[Date]])</f>
        <v>8</v>
      </c>
      <c r="I606" s="21">
        <f>1+COUNTIFS(tblSales921[Date],"&lt;"&amp;tblSales921[[#This Row],[Date]],tblSales921[Month],tblSales921[[#This Row],[Month]])+COUNTIFS($G$11:G606,G606,$H$11:H606,H606)-1</f>
        <v>13</v>
      </c>
      <c r="J606" t="str">
        <f>tblSales921[[#This Row],[Month]]&amp;"-"&amp;tblSales921[[#This Row],[Rank]]</f>
        <v>8-13</v>
      </c>
      <c r="K606" t="s">
        <v>11</v>
      </c>
      <c r="L606" t="s">
        <v>324</v>
      </c>
      <c r="M606" s="6">
        <v>3181.82</v>
      </c>
    </row>
    <row r="607" spans="6:13" x14ac:dyDescent="0.25">
      <c r="F607">
        <v>10597</v>
      </c>
      <c r="G607" s="2">
        <v>42212.559027777781</v>
      </c>
      <c r="H607" s="20">
        <f>MONTH(tblSales921[[#This Row],[Date]])</f>
        <v>7</v>
      </c>
      <c r="I607" s="21">
        <f>1+COUNTIFS(tblSales921[Date],"&lt;"&amp;tblSales921[[#This Row],[Date]],tblSales921[Month],tblSales921[[#This Row],[Month]])+COUNTIFS($G$11:G607,G607,$H$11:H607,H607)-1</f>
        <v>74</v>
      </c>
      <c r="J607" t="str">
        <f>tblSales921[[#This Row],[Month]]&amp;"-"&amp;tblSales921[[#This Row],[Rank]]</f>
        <v>7-74</v>
      </c>
      <c r="K607" t="s">
        <v>40</v>
      </c>
      <c r="L607" t="s">
        <v>155</v>
      </c>
      <c r="M607" s="6">
        <v>83098.820000000007</v>
      </c>
    </row>
    <row r="608" spans="6:13" x14ac:dyDescent="0.25">
      <c r="F608">
        <v>10598</v>
      </c>
      <c r="G608" s="2">
        <v>42163.662465277775</v>
      </c>
      <c r="H608" s="20">
        <f>MONTH(tblSales921[[#This Row],[Date]])</f>
        <v>6</v>
      </c>
      <c r="I608" s="21">
        <f>1+COUNTIFS(tblSales921[Date],"&lt;"&amp;tblSales921[[#This Row],[Date]],tblSales921[Month],tblSales921[[#This Row],[Month]])+COUNTIFS($G$11:G608,G608,$H$11:H608,H608)-1</f>
        <v>25</v>
      </c>
      <c r="J608" t="str">
        <f>tblSales921[[#This Row],[Month]]&amp;"-"&amp;tblSales921[[#This Row],[Rank]]</f>
        <v>6-25</v>
      </c>
      <c r="K608" t="s">
        <v>11</v>
      </c>
      <c r="L608" t="s">
        <v>268</v>
      </c>
      <c r="M608" s="6">
        <v>54739.51</v>
      </c>
    </row>
    <row r="609" spans="6:13" x14ac:dyDescent="0.25">
      <c r="F609">
        <v>10599</v>
      </c>
      <c r="G609" s="2">
        <v>42360.923067129632</v>
      </c>
      <c r="H609" s="20">
        <f>MONTH(tblSales921[[#This Row],[Date]])</f>
        <v>12</v>
      </c>
      <c r="I609" s="21">
        <f>1+COUNTIFS(tblSales921[Date],"&lt;"&amp;tblSales921[[#This Row],[Date]],tblSales921[Month],tblSales921[[#This Row],[Month]])+COUNTIFS($G$11:G609,G609,$H$11:H609,H609)-1</f>
        <v>61</v>
      </c>
      <c r="J609" t="str">
        <f>tblSales921[[#This Row],[Month]]&amp;"-"&amp;tblSales921[[#This Row],[Rank]]</f>
        <v>12-61</v>
      </c>
      <c r="K609" t="s">
        <v>5</v>
      </c>
      <c r="L609" t="s">
        <v>325</v>
      </c>
      <c r="M609" s="6">
        <v>29234.95</v>
      </c>
    </row>
    <row r="610" spans="6:13" x14ac:dyDescent="0.25">
      <c r="F610">
        <v>10600</v>
      </c>
      <c r="G610" s="2">
        <v>42256.529791666668</v>
      </c>
      <c r="H610" s="20">
        <f>MONTH(tblSales921[[#This Row],[Date]])</f>
        <v>9</v>
      </c>
      <c r="I610" s="21">
        <f>1+COUNTIFS(tblSales921[Date],"&lt;"&amp;tblSales921[[#This Row],[Date]],tblSales921[Month],tblSales921[[#This Row],[Month]])+COUNTIFS($G$11:G610,G610,$H$11:H610,H610)-1</f>
        <v>21</v>
      </c>
      <c r="J610" t="str">
        <f>tblSales921[[#This Row],[Month]]&amp;"-"&amp;tblSales921[[#This Row],[Rank]]</f>
        <v>9-21</v>
      </c>
      <c r="K610" t="s">
        <v>23</v>
      </c>
      <c r="L610" t="s">
        <v>44</v>
      </c>
      <c r="M610" s="6">
        <v>88746.05</v>
      </c>
    </row>
    <row r="611" spans="6:13" x14ac:dyDescent="0.25">
      <c r="F611">
        <v>10601</v>
      </c>
      <c r="G611" s="2">
        <v>42294.123981481483</v>
      </c>
      <c r="H611" s="20">
        <f>MONTH(tblSales921[[#This Row],[Date]])</f>
        <v>10</v>
      </c>
      <c r="I611" s="21">
        <f>1+COUNTIFS(tblSales921[Date],"&lt;"&amp;tblSales921[[#This Row],[Date]],tblSales921[Month],tblSales921[[#This Row],[Month]])+COUNTIFS($G$11:G611,G611,$H$11:H611,H611)-1</f>
        <v>38</v>
      </c>
      <c r="J611" t="str">
        <f>tblSales921[[#This Row],[Month]]&amp;"-"&amp;tblSales921[[#This Row],[Rank]]</f>
        <v>10-38</v>
      </c>
      <c r="K611" t="s">
        <v>66</v>
      </c>
      <c r="L611" t="s">
        <v>326</v>
      </c>
      <c r="M611" s="6">
        <v>93573.35</v>
      </c>
    </row>
    <row r="612" spans="6:13" x14ac:dyDescent="0.25">
      <c r="F612">
        <v>10602</v>
      </c>
      <c r="G612" s="2">
        <v>42307.121701388889</v>
      </c>
      <c r="H612" s="20">
        <f>MONTH(tblSales921[[#This Row],[Date]])</f>
        <v>10</v>
      </c>
      <c r="I612" s="21">
        <f>1+COUNTIFS(tblSales921[Date],"&lt;"&amp;tblSales921[[#This Row],[Date]],tblSales921[Month],tblSales921[[#This Row],[Month]])+COUNTIFS($G$11:G612,G612,$H$11:H612,H612)-1</f>
        <v>72</v>
      </c>
      <c r="J612" t="str">
        <f>tblSales921[[#This Row],[Month]]&amp;"-"&amp;tblSales921[[#This Row],[Rank]]</f>
        <v>10-72</v>
      </c>
      <c r="K612" t="s">
        <v>9</v>
      </c>
      <c r="L612" t="s">
        <v>105</v>
      </c>
      <c r="M612" s="6">
        <v>6094.92</v>
      </c>
    </row>
    <row r="613" spans="6:13" x14ac:dyDescent="0.25">
      <c r="F613">
        <v>10603</v>
      </c>
      <c r="G613" s="2">
        <v>42253.006979166668</v>
      </c>
      <c r="H613" s="20">
        <f>MONTH(tblSales921[[#This Row],[Date]])</f>
        <v>9</v>
      </c>
      <c r="I613" s="21">
        <f>1+COUNTIFS(tblSales921[Date],"&lt;"&amp;tblSales921[[#This Row],[Date]],tblSales921[Month],tblSales921[[#This Row],[Month]])+COUNTIFS($G$11:G613,G613,$H$11:H613,H613)-1</f>
        <v>17</v>
      </c>
      <c r="J613" t="str">
        <f>tblSales921[[#This Row],[Month]]&amp;"-"&amp;tblSales921[[#This Row],[Rank]]</f>
        <v>9-17</v>
      </c>
      <c r="K613" t="s">
        <v>45</v>
      </c>
      <c r="L613" t="s">
        <v>94</v>
      </c>
      <c r="M613" s="6">
        <v>41043.980000000003</v>
      </c>
    </row>
    <row r="614" spans="6:13" x14ac:dyDescent="0.25">
      <c r="F614">
        <v>10604</v>
      </c>
      <c r="G614" s="2">
        <v>42226.051608796297</v>
      </c>
      <c r="H614" s="20">
        <f>MONTH(tblSales921[[#This Row],[Date]])</f>
        <v>8</v>
      </c>
      <c r="I614" s="21">
        <f>1+COUNTIFS(tblSales921[Date],"&lt;"&amp;tblSales921[[#This Row],[Date]],tblSales921[Month],tblSales921[[#This Row],[Month]])+COUNTIFS($G$11:G614,G614,$H$11:H614,H614)-1</f>
        <v>23</v>
      </c>
      <c r="J614" t="str">
        <f>tblSales921[[#This Row],[Month]]&amp;"-"&amp;tblSales921[[#This Row],[Rank]]</f>
        <v>8-23</v>
      </c>
      <c r="K614" t="s">
        <v>13</v>
      </c>
      <c r="L614" t="s">
        <v>246</v>
      </c>
      <c r="M614" s="6">
        <v>3039.39</v>
      </c>
    </row>
    <row r="615" spans="6:13" x14ac:dyDescent="0.25">
      <c r="F615">
        <v>10605</v>
      </c>
      <c r="G615" s="2">
        <v>42189.204780092594</v>
      </c>
      <c r="H615" s="20">
        <f>MONTH(tblSales921[[#This Row],[Date]])</f>
        <v>7</v>
      </c>
      <c r="I615" s="21">
        <f>1+COUNTIFS(tblSales921[Date],"&lt;"&amp;tblSales921[[#This Row],[Date]],tblSales921[Month],tblSales921[[#This Row],[Month]])+COUNTIFS($G$11:G615,G615,$H$11:H615,H615)-1</f>
        <v>13</v>
      </c>
      <c r="J615" t="str">
        <f>tblSales921[[#This Row],[Month]]&amp;"-"&amp;tblSales921[[#This Row],[Rank]]</f>
        <v>7-13</v>
      </c>
      <c r="K615" t="s">
        <v>52</v>
      </c>
      <c r="L615" t="s">
        <v>137</v>
      </c>
      <c r="M615" s="6">
        <v>34058.99</v>
      </c>
    </row>
    <row r="616" spans="6:13" x14ac:dyDescent="0.25">
      <c r="F616">
        <v>10606</v>
      </c>
      <c r="G616" s="2">
        <v>42336.650254629632</v>
      </c>
      <c r="H616" s="20">
        <f>MONTH(tblSales921[[#This Row],[Date]])</f>
        <v>11</v>
      </c>
      <c r="I616" s="21">
        <f>1+COUNTIFS(tblSales921[Date],"&lt;"&amp;tblSales921[[#This Row],[Date]],tblSales921[Month],tblSales921[[#This Row],[Month]])+COUNTIFS($G$11:G616,G616,$H$11:H616,H616)-1</f>
        <v>81</v>
      </c>
      <c r="J616" t="str">
        <f>tblSales921[[#This Row],[Month]]&amp;"-"&amp;tblSales921[[#This Row],[Rank]]</f>
        <v>11-81</v>
      </c>
      <c r="K616" t="s">
        <v>11</v>
      </c>
      <c r="L616" t="s">
        <v>327</v>
      </c>
      <c r="M616" s="6">
        <v>1659.77</v>
      </c>
    </row>
    <row r="617" spans="6:13" x14ac:dyDescent="0.25">
      <c r="F617">
        <v>10607</v>
      </c>
      <c r="G617" s="2">
        <v>42152.441018518519</v>
      </c>
      <c r="H617" s="20">
        <f>MONTH(tblSales921[[#This Row],[Date]])</f>
        <v>5</v>
      </c>
      <c r="I617" s="21">
        <f>1+COUNTIFS(tblSales921[Date],"&lt;"&amp;tblSales921[[#This Row],[Date]],tblSales921[Month],tblSales921[[#This Row],[Month]])+COUNTIFS($G$11:G617,G617,$H$11:H617,H617)-1</f>
        <v>76</v>
      </c>
      <c r="J617" t="str">
        <f>tblSales921[[#This Row],[Month]]&amp;"-"&amp;tblSales921[[#This Row],[Rank]]</f>
        <v>5-76</v>
      </c>
      <c r="K617" t="s">
        <v>66</v>
      </c>
      <c r="L617" t="s">
        <v>207</v>
      </c>
      <c r="M617" s="6">
        <v>74731.37</v>
      </c>
    </row>
    <row r="618" spans="6:13" x14ac:dyDescent="0.25">
      <c r="F618">
        <v>10608</v>
      </c>
      <c r="G618" s="2">
        <v>42136.687604166669</v>
      </c>
      <c r="H618" s="20">
        <f>MONTH(tblSales921[[#This Row],[Date]])</f>
        <v>5</v>
      </c>
      <c r="I618" s="21">
        <f>1+COUNTIFS(tblSales921[Date],"&lt;"&amp;tblSales921[[#This Row],[Date]],tblSales921[Month],tblSales921[[#This Row],[Month]])+COUNTIFS($G$11:G618,G618,$H$11:H618,H618)-1</f>
        <v>36</v>
      </c>
      <c r="J618" t="str">
        <f>tblSales921[[#This Row],[Month]]&amp;"-"&amp;tblSales921[[#This Row],[Rank]]</f>
        <v>5-36</v>
      </c>
      <c r="K618" t="s">
        <v>7</v>
      </c>
      <c r="L618" t="s">
        <v>211</v>
      </c>
      <c r="M618" s="6">
        <v>6679.07</v>
      </c>
    </row>
    <row r="619" spans="6:13" x14ac:dyDescent="0.25">
      <c r="F619">
        <v>10609</v>
      </c>
      <c r="G619" s="2">
        <v>42220.00854166667</v>
      </c>
      <c r="H619" s="20">
        <f>MONTH(tblSales921[[#This Row],[Date]])</f>
        <v>8</v>
      </c>
      <c r="I619" s="21">
        <f>1+COUNTIFS(tblSales921[Date],"&lt;"&amp;tblSales921[[#This Row],[Date]],tblSales921[Month],tblSales921[[#This Row],[Month]])+COUNTIFS($G$11:G619,G619,$H$11:H619,H619)-1</f>
        <v>6</v>
      </c>
      <c r="J619" t="str">
        <f>tblSales921[[#This Row],[Month]]&amp;"-"&amp;tblSales921[[#This Row],[Rank]]</f>
        <v>8-6</v>
      </c>
      <c r="K619" t="s">
        <v>45</v>
      </c>
      <c r="L619" t="s">
        <v>328</v>
      </c>
      <c r="M619" s="6">
        <v>54394.15</v>
      </c>
    </row>
    <row r="620" spans="6:13" x14ac:dyDescent="0.25">
      <c r="F620">
        <v>10610</v>
      </c>
      <c r="G620" s="2">
        <v>42246.277685185189</v>
      </c>
      <c r="H620" s="20">
        <f>MONTH(tblSales921[[#This Row],[Date]])</f>
        <v>8</v>
      </c>
      <c r="I620" s="21">
        <f>1+COUNTIFS(tblSales921[Date],"&lt;"&amp;tblSales921[[#This Row],[Date]],tblSales921[Month],tblSales921[[#This Row],[Month]])+COUNTIFS($G$11:G620,G620,$H$11:H620,H620)-1</f>
        <v>86</v>
      </c>
      <c r="J620" t="str">
        <f>tblSales921[[#This Row],[Month]]&amp;"-"&amp;tblSales921[[#This Row],[Rank]]</f>
        <v>8-86</v>
      </c>
      <c r="K620" t="s">
        <v>61</v>
      </c>
      <c r="L620" t="s">
        <v>300</v>
      </c>
      <c r="M620" s="6">
        <v>1503.3</v>
      </c>
    </row>
    <row r="621" spans="6:13" x14ac:dyDescent="0.25">
      <c r="F621">
        <v>10611</v>
      </c>
      <c r="G621" s="2">
        <v>42102.352638888886</v>
      </c>
      <c r="H621" s="20">
        <f>MONTH(tblSales921[[#This Row],[Date]])</f>
        <v>4</v>
      </c>
      <c r="I621" s="21">
        <f>1+COUNTIFS(tblSales921[Date],"&lt;"&amp;tblSales921[[#This Row],[Date]],tblSales921[Month],tblSales921[[#This Row],[Month]])+COUNTIFS($G$11:G621,G621,$H$11:H621,H621)-1</f>
        <v>19</v>
      </c>
      <c r="J621" t="str">
        <f>tblSales921[[#This Row],[Month]]&amp;"-"&amp;tblSales921[[#This Row],[Rank]]</f>
        <v>4-19</v>
      </c>
      <c r="K621" t="s">
        <v>52</v>
      </c>
      <c r="L621" t="s">
        <v>306</v>
      </c>
      <c r="M621" s="6">
        <v>92348.36</v>
      </c>
    </row>
    <row r="622" spans="6:13" x14ac:dyDescent="0.25">
      <c r="F622">
        <v>10612</v>
      </c>
      <c r="G622" s="2">
        <v>42044.575011574074</v>
      </c>
      <c r="H622" s="20">
        <f>MONTH(tblSales921[[#This Row],[Date]])</f>
        <v>2</v>
      </c>
      <c r="I622" s="21">
        <f>1+COUNTIFS(tblSales921[Date],"&lt;"&amp;tblSales921[[#This Row],[Date]],tblSales921[Month],tblSales921[[#This Row],[Month]])+COUNTIFS($G$11:G622,G622,$H$11:H622,H622)-1</f>
        <v>31</v>
      </c>
      <c r="J622" t="str">
        <f>tblSales921[[#This Row],[Month]]&amp;"-"&amp;tblSales921[[#This Row],[Rank]]</f>
        <v>2-31</v>
      </c>
      <c r="K622" t="s">
        <v>9</v>
      </c>
      <c r="L622" t="s">
        <v>57</v>
      </c>
      <c r="M622" s="6">
        <v>2564.0300000000002</v>
      </c>
    </row>
    <row r="623" spans="6:13" x14ac:dyDescent="0.25">
      <c r="F623">
        <v>10613</v>
      </c>
      <c r="G623" s="2">
        <v>42048.53224537037</v>
      </c>
      <c r="H623" s="20">
        <f>MONTH(tblSales921[[#This Row],[Date]])</f>
        <v>2</v>
      </c>
      <c r="I623" s="21">
        <f>1+COUNTIFS(tblSales921[Date],"&lt;"&amp;tblSales921[[#This Row],[Date]],tblSales921[Month],tblSales921[[#This Row],[Month]])+COUNTIFS($G$11:G623,G623,$H$11:H623,H623)-1</f>
        <v>44</v>
      </c>
      <c r="J623" t="str">
        <f>tblSales921[[#This Row],[Month]]&amp;"-"&amp;tblSales921[[#This Row],[Rank]]</f>
        <v>2-44</v>
      </c>
      <c r="K623" t="s">
        <v>61</v>
      </c>
      <c r="L623" t="s">
        <v>257</v>
      </c>
      <c r="M623" s="6">
        <v>67955.509999999995</v>
      </c>
    </row>
    <row r="624" spans="6:13" x14ac:dyDescent="0.25">
      <c r="F624">
        <v>10614</v>
      </c>
      <c r="G624" s="2">
        <v>42015.50037037037</v>
      </c>
      <c r="H624" s="20">
        <f>MONTH(tblSales921[[#This Row],[Date]])</f>
        <v>1</v>
      </c>
      <c r="I624" s="21">
        <f>1+COUNTIFS(tblSales921[Date],"&lt;"&amp;tblSales921[[#This Row],[Date]],tblSales921[Month],tblSales921[[#This Row],[Month]])+COUNTIFS($G$11:G624,G624,$H$11:H624,H624)-1</f>
        <v>26</v>
      </c>
      <c r="J624" t="str">
        <f>tblSales921[[#This Row],[Month]]&amp;"-"&amp;tblSales921[[#This Row],[Rank]]</f>
        <v>1-26</v>
      </c>
      <c r="K624" t="s">
        <v>45</v>
      </c>
      <c r="L624" t="s">
        <v>134</v>
      </c>
      <c r="M624" s="6">
        <v>60671.5</v>
      </c>
    </row>
    <row r="625" spans="6:13" x14ac:dyDescent="0.25">
      <c r="F625">
        <v>10615</v>
      </c>
      <c r="G625" s="2">
        <v>42109.207627314812</v>
      </c>
      <c r="H625" s="20">
        <f>MONTH(tblSales921[[#This Row],[Date]])</f>
        <v>4</v>
      </c>
      <c r="I625" s="21">
        <f>1+COUNTIFS(tblSales921[Date],"&lt;"&amp;tblSales921[[#This Row],[Date]],tblSales921[Month],tblSales921[[#This Row],[Month]])+COUNTIFS($G$11:G625,G625,$H$11:H625,H625)-1</f>
        <v>47</v>
      </c>
      <c r="J625" t="str">
        <f>tblSales921[[#This Row],[Month]]&amp;"-"&amp;tblSales921[[#This Row],[Rank]]</f>
        <v>4-47</v>
      </c>
      <c r="K625" t="s">
        <v>66</v>
      </c>
      <c r="L625" t="s">
        <v>192</v>
      </c>
      <c r="M625" s="6">
        <v>63822.26</v>
      </c>
    </row>
    <row r="626" spans="6:13" x14ac:dyDescent="0.25">
      <c r="F626">
        <v>10616</v>
      </c>
      <c r="G626" s="2">
        <v>42016.678043981483</v>
      </c>
      <c r="H626" s="20">
        <f>MONTH(tblSales921[[#This Row],[Date]])</f>
        <v>1</v>
      </c>
      <c r="I626" s="21">
        <f>1+COUNTIFS(tblSales921[Date],"&lt;"&amp;tblSales921[[#This Row],[Date]],tblSales921[Month],tblSales921[[#This Row],[Month]])+COUNTIFS($G$11:G626,G626,$H$11:H626,H626)-1</f>
        <v>27</v>
      </c>
      <c r="J626" t="str">
        <f>tblSales921[[#This Row],[Month]]&amp;"-"&amp;tblSales921[[#This Row],[Rank]]</f>
        <v>1-27</v>
      </c>
      <c r="K626" t="s">
        <v>29</v>
      </c>
      <c r="L626" t="s">
        <v>287</v>
      </c>
      <c r="M626" s="6">
        <v>87238.56</v>
      </c>
    </row>
    <row r="627" spans="6:13" x14ac:dyDescent="0.25">
      <c r="F627">
        <v>10617</v>
      </c>
      <c r="G627" s="2">
        <v>42006.988842592589</v>
      </c>
      <c r="H627" s="20">
        <f>MONTH(tblSales921[[#This Row],[Date]])</f>
        <v>1</v>
      </c>
      <c r="I627" s="21">
        <f>1+COUNTIFS(tblSales921[Date],"&lt;"&amp;tblSales921[[#This Row],[Date]],tblSales921[Month],tblSales921[[#This Row],[Month]])+COUNTIFS($G$11:G627,G627,$H$11:H627,H627)-1</f>
        <v>8</v>
      </c>
      <c r="J627" t="str">
        <f>tblSales921[[#This Row],[Month]]&amp;"-"&amp;tblSales921[[#This Row],[Rank]]</f>
        <v>1-8</v>
      </c>
      <c r="K627" t="s">
        <v>17</v>
      </c>
      <c r="L627" t="s">
        <v>145</v>
      </c>
      <c r="M627" s="6">
        <v>43889.42</v>
      </c>
    </row>
    <row r="628" spans="6:13" x14ac:dyDescent="0.25">
      <c r="F628">
        <v>10618</v>
      </c>
      <c r="G628" s="2">
        <v>42206.124895833331</v>
      </c>
      <c r="H628" s="20">
        <f>MONTH(tblSales921[[#This Row],[Date]])</f>
        <v>7</v>
      </c>
      <c r="I628" s="21">
        <f>1+COUNTIFS(tblSales921[Date],"&lt;"&amp;tblSales921[[#This Row],[Date]],tblSales921[Month],tblSales921[[#This Row],[Month]])+COUNTIFS($G$11:G628,G628,$H$11:H628,H628)-1</f>
        <v>52</v>
      </c>
      <c r="J628" t="str">
        <f>tblSales921[[#This Row],[Month]]&amp;"-"&amp;tblSales921[[#This Row],[Rank]]</f>
        <v>7-52</v>
      </c>
      <c r="K628" t="s">
        <v>26</v>
      </c>
      <c r="L628" t="s">
        <v>329</v>
      </c>
      <c r="M628" s="6">
        <v>31778.799999999999</v>
      </c>
    </row>
    <row r="629" spans="6:13" x14ac:dyDescent="0.25">
      <c r="F629">
        <v>10619</v>
      </c>
      <c r="G629" s="2">
        <v>42364.711087962962</v>
      </c>
      <c r="H629" s="20">
        <f>MONTH(tblSales921[[#This Row],[Date]])</f>
        <v>12</v>
      </c>
      <c r="I629" s="21">
        <f>1+COUNTIFS(tblSales921[Date],"&lt;"&amp;tblSales921[[#This Row],[Date]],tblSales921[Month],tblSales921[[#This Row],[Month]])+COUNTIFS($G$11:G629,G629,$H$11:H629,H629)-1</f>
        <v>72</v>
      </c>
      <c r="J629" t="str">
        <f>tblSales921[[#This Row],[Month]]&amp;"-"&amp;tblSales921[[#This Row],[Rank]]</f>
        <v>12-72</v>
      </c>
      <c r="K629" t="s">
        <v>29</v>
      </c>
      <c r="L629" t="s">
        <v>196</v>
      </c>
      <c r="M629" s="6">
        <v>94792.28</v>
      </c>
    </row>
    <row r="630" spans="6:13" x14ac:dyDescent="0.25">
      <c r="F630">
        <v>10620</v>
      </c>
      <c r="G630" s="2">
        <v>42153.81486111111</v>
      </c>
      <c r="H630" s="20">
        <f>MONTH(tblSales921[[#This Row],[Date]])</f>
        <v>5</v>
      </c>
      <c r="I630" s="21">
        <f>1+COUNTIFS(tblSales921[Date],"&lt;"&amp;tblSales921[[#This Row],[Date]],tblSales921[Month],tblSales921[[#This Row],[Month]])+COUNTIFS($G$11:G630,G630,$H$11:H630,H630)-1</f>
        <v>78</v>
      </c>
      <c r="J630" t="str">
        <f>tblSales921[[#This Row],[Month]]&amp;"-"&amp;tblSales921[[#This Row],[Rank]]</f>
        <v>5-78</v>
      </c>
      <c r="K630" t="s">
        <v>23</v>
      </c>
      <c r="L630" t="s">
        <v>232</v>
      </c>
      <c r="M630" s="6">
        <v>90527.61</v>
      </c>
    </row>
    <row r="631" spans="6:13" x14ac:dyDescent="0.25">
      <c r="F631">
        <v>10621</v>
      </c>
      <c r="G631" s="2">
        <v>42184.143969907411</v>
      </c>
      <c r="H631" s="20">
        <f>MONTH(tblSales921[[#This Row],[Date]])</f>
        <v>6</v>
      </c>
      <c r="I631" s="21">
        <f>1+COUNTIFS(tblSales921[Date],"&lt;"&amp;tblSales921[[#This Row],[Date]],tblSales921[Month],tblSales921[[#This Row],[Month]])+COUNTIFS($G$11:G631,G631,$H$11:H631,H631)-1</f>
        <v>75</v>
      </c>
      <c r="J631" t="str">
        <f>tblSales921[[#This Row],[Month]]&amp;"-"&amp;tblSales921[[#This Row],[Rank]]</f>
        <v>6-75</v>
      </c>
      <c r="K631" t="s">
        <v>45</v>
      </c>
      <c r="L631" t="s">
        <v>318</v>
      </c>
      <c r="M631" s="6">
        <v>98214.22</v>
      </c>
    </row>
    <row r="632" spans="6:13" x14ac:dyDescent="0.25">
      <c r="F632">
        <v>10622</v>
      </c>
      <c r="G632" s="2">
        <v>42096.122337962966</v>
      </c>
      <c r="H632" s="20">
        <f>MONTH(tblSales921[[#This Row],[Date]])</f>
        <v>4</v>
      </c>
      <c r="I632" s="21">
        <f>1+COUNTIFS(tblSales921[Date],"&lt;"&amp;tblSales921[[#This Row],[Date]],tblSales921[Month],tblSales921[[#This Row],[Month]])+COUNTIFS($G$11:G632,G632,$H$11:H632,H632)-1</f>
        <v>4</v>
      </c>
      <c r="J632" t="str">
        <f>tblSales921[[#This Row],[Month]]&amp;"-"&amp;tblSales921[[#This Row],[Rank]]</f>
        <v>4-4</v>
      </c>
      <c r="K632" t="s">
        <v>13</v>
      </c>
      <c r="L632" t="s">
        <v>330</v>
      </c>
      <c r="M632" s="6">
        <v>34025.15</v>
      </c>
    </row>
    <row r="633" spans="6:13" x14ac:dyDescent="0.25">
      <c r="F633">
        <v>10623</v>
      </c>
      <c r="G633" s="2">
        <v>42288.900868055556</v>
      </c>
      <c r="H633" s="20">
        <f>MONTH(tblSales921[[#This Row],[Date]])</f>
        <v>10</v>
      </c>
      <c r="I633" s="21">
        <f>1+COUNTIFS(tblSales921[Date],"&lt;"&amp;tblSales921[[#This Row],[Date]],tblSales921[Month],tblSales921[[#This Row],[Month]])+COUNTIFS($G$11:G633,G633,$H$11:H633,H633)-1</f>
        <v>27</v>
      </c>
      <c r="J633" t="str">
        <f>tblSales921[[#This Row],[Month]]&amp;"-"&amp;tblSales921[[#This Row],[Rank]]</f>
        <v>10-27</v>
      </c>
      <c r="K633" t="s">
        <v>5</v>
      </c>
      <c r="L633" t="s">
        <v>247</v>
      </c>
      <c r="M633" s="6">
        <v>39712.629999999997</v>
      </c>
    </row>
    <row r="634" spans="6:13" x14ac:dyDescent="0.25">
      <c r="F634">
        <v>10624</v>
      </c>
      <c r="G634" s="2">
        <v>42184.022465277776</v>
      </c>
      <c r="H634" s="20">
        <f>MONTH(tblSales921[[#This Row],[Date]])</f>
        <v>6</v>
      </c>
      <c r="I634" s="21">
        <f>1+COUNTIFS(tblSales921[Date],"&lt;"&amp;tblSales921[[#This Row],[Date]],tblSales921[Month],tblSales921[[#This Row],[Month]])+COUNTIFS($G$11:G634,G634,$H$11:H634,H634)-1</f>
        <v>74</v>
      </c>
      <c r="J634" t="str">
        <f>tblSales921[[#This Row],[Month]]&amp;"-"&amp;tblSales921[[#This Row],[Rank]]</f>
        <v>6-74</v>
      </c>
      <c r="K634" t="s">
        <v>9</v>
      </c>
      <c r="L634" t="s">
        <v>287</v>
      </c>
      <c r="M634" s="6">
        <v>55730.69</v>
      </c>
    </row>
    <row r="635" spans="6:13" x14ac:dyDescent="0.25">
      <c r="F635">
        <v>10625</v>
      </c>
      <c r="G635" s="2">
        <v>42356.899386574078</v>
      </c>
      <c r="H635" s="20">
        <f>MONTH(tblSales921[[#This Row],[Date]])</f>
        <v>12</v>
      </c>
      <c r="I635" s="21">
        <f>1+COUNTIFS(tblSales921[Date],"&lt;"&amp;tblSales921[[#This Row],[Date]],tblSales921[Month],tblSales921[[#This Row],[Month]])+COUNTIFS($G$11:G635,G635,$H$11:H635,H635)-1</f>
        <v>49</v>
      </c>
      <c r="J635" t="str">
        <f>tblSales921[[#This Row],[Month]]&amp;"-"&amp;tblSales921[[#This Row],[Rank]]</f>
        <v>12-49</v>
      </c>
      <c r="K635" t="s">
        <v>26</v>
      </c>
      <c r="L635" t="s">
        <v>56</v>
      </c>
      <c r="M635" s="6">
        <v>31277.07</v>
      </c>
    </row>
    <row r="636" spans="6:13" x14ac:dyDescent="0.25">
      <c r="F636">
        <v>10626</v>
      </c>
      <c r="G636" s="2">
        <v>42310.569432870368</v>
      </c>
      <c r="H636" s="20">
        <f>MONTH(tblSales921[[#This Row],[Date]])</f>
        <v>11</v>
      </c>
      <c r="I636" s="21">
        <f>1+COUNTIFS(tblSales921[Date],"&lt;"&amp;tblSales921[[#This Row],[Date]],tblSales921[Month],tblSales921[[#This Row],[Month]])+COUNTIFS($G$11:G636,G636,$H$11:H636,H636)-1</f>
        <v>7</v>
      </c>
      <c r="J636" t="str">
        <f>tblSales921[[#This Row],[Month]]&amp;"-"&amp;tblSales921[[#This Row],[Rank]]</f>
        <v>11-7</v>
      </c>
      <c r="K636" t="s">
        <v>23</v>
      </c>
      <c r="L636" t="s">
        <v>285</v>
      </c>
      <c r="M636" s="6">
        <v>18949.77</v>
      </c>
    </row>
    <row r="637" spans="6:13" x14ac:dyDescent="0.25">
      <c r="F637">
        <v>10627</v>
      </c>
      <c r="G637" s="2">
        <v>42083.107627314814</v>
      </c>
      <c r="H637" s="20">
        <f>MONTH(tblSales921[[#This Row],[Date]])</f>
        <v>3</v>
      </c>
      <c r="I637" s="21">
        <f>1+COUNTIFS(tblSales921[Date],"&lt;"&amp;tblSales921[[#This Row],[Date]],tblSales921[Month],tblSales921[[#This Row],[Month]])+COUNTIFS($G$11:G637,G637,$H$11:H637,H637)-1</f>
        <v>51</v>
      </c>
      <c r="J637" t="str">
        <f>tblSales921[[#This Row],[Month]]&amp;"-"&amp;tblSales921[[#This Row],[Rank]]</f>
        <v>3-51</v>
      </c>
      <c r="K637" t="s">
        <v>15</v>
      </c>
      <c r="L637" t="s">
        <v>268</v>
      </c>
      <c r="M637" s="6">
        <v>64637.41</v>
      </c>
    </row>
    <row r="638" spans="6:13" x14ac:dyDescent="0.25">
      <c r="F638">
        <v>10628</v>
      </c>
      <c r="G638" s="2">
        <v>42242.152557870373</v>
      </c>
      <c r="H638" s="20">
        <f>MONTH(tblSales921[[#This Row],[Date]])</f>
        <v>8</v>
      </c>
      <c r="I638" s="21">
        <f>1+COUNTIFS(tblSales921[Date],"&lt;"&amp;tblSales921[[#This Row],[Date]],tblSales921[Month],tblSales921[[#This Row],[Month]])+COUNTIFS($G$11:G638,G638,$H$11:H638,H638)-1</f>
        <v>74</v>
      </c>
      <c r="J638" t="str">
        <f>tblSales921[[#This Row],[Month]]&amp;"-"&amp;tblSales921[[#This Row],[Rank]]</f>
        <v>8-74</v>
      </c>
      <c r="K638" t="s">
        <v>29</v>
      </c>
      <c r="L638" t="s">
        <v>300</v>
      </c>
      <c r="M638" s="6">
        <v>24823.1</v>
      </c>
    </row>
    <row r="639" spans="6:13" x14ac:dyDescent="0.25">
      <c r="F639">
        <v>10629</v>
      </c>
      <c r="G639" s="2">
        <v>42231.617905092593</v>
      </c>
      <c r="H639" s="20">
        <f>MONTH(tblSales921[[#This Row],[Date]])</f>
        <v>8</v>
      </c>
      <c r="I639" s="21">
        <f>1+COUNTIFS(tblSales921[Date],"&lt;"&amp;tblSales921[[#This Row],[Date]],tblSales921[Month],tblSales921[[#This Row],[Month]])+COUNTIFS($G$11:G639,G639,$H$11:H639,H639)-1</f>
        <v>46</v>
      </c>
      <c r="J639" t="str">
        <f>tblSales921[[#This Row],[Month]]&amp;"-"&amp;tblSales921[[#This Row],[Rank]]</f>
        <v>8-46</v>
      </c>
      <c r="K639" t="s">
        <v>61</v>
      </c>
      <c r="L639" t="s">
        <v>291</v>
      </c>
      <c r="M639" s="6">
        <v>44313.8</v>
      </c>
    </row>
    <row r="640" spans="6:13" x14ac:dyDescent="0.25">
      <c r="F640">
        <v>10630</v>
      </c>
      <c r="G640" s="2">
        <v>42239.794074074074</v>
      </c>
      <c r="H640" s="20">
        <f>MONTH(tblSales921[[#This Row],[Date]])</f>
        <v>8</v>
      </c>
      <c r="I640" s="21">
        <f>1+COUNTIFS(tblSales921[Date],"&lt;"&amp;tblSales921[[#This Row],[Date]],tblSales921[Month],tblSales921[[#This Row],[Month]])+COUNTIFS($G$11:G640,G640,$H$11:H640,H640)-1</f>
        <v>70</v>
      </c>
      <c r="J640" t="str">
        <f>tblSales921[[#This Row],[Month]]&amp;"-"&amp;tblSales921[[#This Row],[Rank]]</f>
        <v>8-70</v>
      </c>
      <c r="K640" t="s">
        <v>11</v>
      </c>
      <c r="L640" t="s">
        <v>10</v>
      </c>
      <c r="M640" s="6">
        <v>58510.39</v>
      </c>
    </row>
    <row r="641" spans="6:13" x14ac:dyDescent="0.25">
      <c r="F641">
        <v>10631</v>
      </c>
      <c r="G641" s="2">
        <v>42111.664490740739</v>
      </c>
      <c r="H641" s="20">
        <f>MONTH(tblSales921[[#This Row],[Date]])</f>
        <v>4</v>
      </c>
      <c r="I641" s="21">
        <f>1+COUNTIFS(tblSales921[Date],"&lt;"&amp;tblSales921[[#This Row],[Date]],tblSales921[Month],tblSales921[[#This Row],[Month]])+COUNTIFS($G$11:G641,G641,$H$11:H641,H641)-1</f>
        <v>55</v>
      </c>
      <c r="J641" t="str">
        <f>tblSales921[[#This Row],[Month]]&amp;"-"&amp;tblSales921[[#This Row],[Rank]]</f>
        <v>4-55</v>
      </c>
      <c r="K641" t="s">
        <v>29</v>
      </c>
      <c r="L641" t="s">
        <v>118</v>
      </c>
      <c r="M641" s="6">
        <v>72520.240000000005</v>
      </c>
    </row>
    <row r="642" spans="6:13" x14ac:dyDescent="0.25">
      <c r="F642">
        <v>10632</v>
      </c>
      <c r="G642" s="2">
        <v>42034.233217592591</v>
      </c>
      <c r="H642" s="20">
        <f>MONTH(tblSales921[[#This Row],[Date]])</f>
        <v>1</v>
      </c>
      <c r="I642" s="21">
        <f>1+COUNTIFS(tblSales921[Date],"&lt;"&amp;tblSales921[[#This Row],[Date]],tblSales921[Month],tblSales921[[#This Row],[Month]])+COUNTIFS($G$11:G642,G642,$H$11:H642,H642)-1</f>
        <v>77</v>
      </c>
      <c r="J642" t="str">
        <f>tblSales921[[#This Row],[Month]]&amp;"-"&amp;tblSales921[[#This Row],[Rank]]</f>
        <v>1-77</v>
      </c>
      <c r="K642" t="s">
        <v>7</v>
      </c>
      <c r="L642" t="s">
        <v>126</v>
      </c>
      <c r="M642" s="6">
        <v>30802.05</v>
      </c>
    </row>
    <row r="643" spans="6:13" x14ac:dyDescent="0.25">
      <c r="F643">
        <v>10633</v>
      </c>
      <c r="G643" s="2">
        <v>42029.286481481482</v>
      </c>
      <c r="H643" s="20">
        <f>MONTH(tblSales921[[#This Row],[Date]])</f>
        <v>1</v>
      </c>
      <c r="I643" s="21">
        <f>1+COUNTIFS(tblSales921[Date],"&lt;"&amp;tblSales921[[#This Row],[Date]],tblSales921[Month],tblSales921[[#This Row],[Month]])+COUNTIFS($G$11:G643,G643,$H$11:H643,H643)-1</f>
        <v>64</v>
      </c>
      <c r="J643" t="str">
        <f>tblSales921[[#This Row],[Month]]&amp;"-"&amp;tblSales921[[#This Row],[Rank]]</f>
        <v>1-64</v>
      </c>
      <c r="K643" t="s">
        <v>15</v>
      </c>
      <c r="L643" t="s">
        <v>185</v>
      </c>
      <c r="M643" s="6">
        <v>79140.490000000005</v>
      </c>
    </row>
    <row r="644" spans="6:13" x14ac:dyDescent="0.25">
      <c r="F644">
        <v>10634</v>
      </c>
      <c r="G644" s="2">
        <v>42237.842546296299</v>
      </c>
      <c r="H644" s="20">
        <f>MONTH(tblSales921[[#This Row],[Date]])</f>
        <v>8</v>
      </c>
      <c r="I644" s="21">
        <f>1+COUNTIFS(tblSales921[Date],"&lt;"&amp;tblSales921[[#This Row],[Date]],tblSales921[Month],tblSales921[[#This Row],[Month]])+COUNTIFS($G$11:G644,G644,$H$11:H644,H644)-1</f>
        <v>61</v>
      </c>
      <c r="J644" t="str">
        <f>tblSales921[[#This Row],[Month]]&amp;"-"&amp;tblSales921[[#This Row],[Rank]]</f>
        <v>8-61</v>
      </c>
      <c r="K644" t="s">
        <v>61</v>
      </c>
      <c r="L644" t="s">
        <v>263</v>
      </c>
      <c r="M644" s="6">
        <v>14838.75</v>
      </c>
    </row>
    <row r="645" spans="6:13" x14ac:dyDescent="0.25">
      <c r="F645">
        <v>10635</v>
      </c>
      <c r="G645" s="2">
        <v>42332.874537037038</v>
      </c>
      <c r="H645" s="20">
        <f>MONTH(tblSales921[[#This Row],[Date]])</f>
        <v>11</v>
      </c>
      <c r="I645" s="21">
        <f>1+COUNTIFS(tblSales921[Date],"&lt;"&amp;tblSales921[[#This Row],[Date]],tblSales921[Month],tblSales921[[#This Row],[Month]])+COUNTIFS($G$11:G645,G645,$H$11:H645,H645)-1</f>
        <v>72</v>
      </c>
      <c r="J645" t="str">
        <f>tblSales921[[#This Row],[Month]]&amp;"-"&amp;tblSales921[[#This Row],[Rank]]</f>
        <v>11-72</v>
      </c>
      <c r="K645" t="s">
        <v>20</v>
      </c>
      <c r="L645" t="s">
        <v>331</v>
      </c>
      <c r="M645" s="6">
        <v>99308.07</v>
      </c>
    </row>
    <row r="646" spans="6:13" x14ac:dyDescent="0.25">
      <c r="F646">
        <v>10636</v>
      </c>
      <c r="G646" s="2">
        <v>42254.805277777778</v>
      </c>
      <c r="H646" s="20">
        <f>MONTH(tblSales921[[#This Row],[Date]])</f>
        <v>9</v>
      </c>
      <c r="I646" s="21">
        <f>1+COUNTIFS(tblSales921[Date],"&lt;"&amp;tblSales921[[#This Row],[Date]],tblSales921[Month],tblSales921[[#This Row],[Month]])+COUNTIFS($G$11:G646,G646,$H$11:H646,H646)-1</f>
        <v>19</v>
      </c>
      <c r="J646" t="str">
        <f>tblSales921[[#This Row],[Month]]&amp;"-"&amp;tblSales921[[#This Row],[Rank]]</f>
        <v>9-19</v>
      </c>
      <c r="K646" t="s">
        <v>17</v>
      </c>
      <c r="L646" t="s">
        <v>158</v>
      </c>
      <c r="M646" s="6">
        <v>27233.69</v>
      </c>
    </row>
    <row r="647" spans="6:13" x14ac:dyDescent="0.25">
      <c r="F647">
        <v>10637</v>
      </c>
      <c r="G647" s="2">
        <v>42270.494004629632</v>
      </c>
      <c r="H647" s="20">
        <f>MONTH(tblSales921[[#This Row],[Date]])</f>
        <v>9</v>
      </c>
      <c r="I647" s="21">
        <f>1+COUNTIFS(tblSales921[Date],"&lt;"&amp;tblSales921[[#This Row],[Date]],tblSales921[Month],tblSales921[[#This Row],[Month]])+COUNTIFS($G$11:G647,G647,$H$11:H647,H647)-1</f>
        <v>63</v>
      </c>
      <c r="J647" t="str">
        <f>tblSales921[[#This Row],[Month]]&amp;"-"&amp;tblSales921[[#This Row],[Rank]]</f>
        <v>9-63</v>
      </c>
      <c r="K647" t="s">
        <v>45</v>
      </c>
      <c r="L647" t="s">
        <v>80</v>
      </c>
      <c r="M647" s="6">
        <v>11485.32</v>
      </c>
    </row>
    <row r="648" spans="6:13" x14ac:dyDescent="0.25">
      <c r="F648">
        <v>10638</v>
      </c>
      <c r="G648" s="2">
        <v>42142.703449074077</v>
      </c>
      <c r="H648" s="20">
        <f>MONTH(tblSales921[[#This Row],[Date]])</f>
        <v>5</v>
      </c>
      <c r="I648" s="21">
        <f>1+COUNTIFS(tblSales921[Date],"&lt;"&amp;tblSales921[[#This Row],[Date]],tblSales921[Month],tblSales921[[#This Row],[Month]])+COUNTIFS($G$11:G648,G648,$H$11:H648,H648)-1</f>
        <v>51</v>
      </c>
      <c r="J648" t="str">
        <f>tblSales921[[#This Row],[Month]]&amp;"-"&amp;tblSales921[[#This Row],[Rank]]</f>
        <v>5-51</v>
      </c>
      <c r="K648" t="s">
        <v>66</v>
      </c>
      <c r="L648" t="s">
        <v>274</v>
      </c>
      <c r="M648" s="6">
        <v>35483.42</v>
      </c>
    </row>
    <row r="649" spans="6:13" x14ac:dyDescent="0.25">
      <c r="F649">
        <v>10639</v>
      </c>
      <c r="G649" s="2">
        <v>42196.166701388887</v>
      </c>
      <c r="H649" s="20">
        <f>MONTH(tblSales921[[#This Row],[Date]])</f>
        <v>7</v>
      </c>
      <c r="I649" s="21">
        <f>1+COUNTIFS(tblSales921[Date],"&lt;"&amp;tblSales921[[#This Row],[Date]],tblSales921[Month],tblSales921[[#This Row],[Month]])+COUNTIFS($G$11:G649,G649,$H$11:H649,H649)-1</f>
        <v>23</v>
      </c>
      <c r="J649" t="str">
        <f>tblSales921[[#This Row],[Month]]&amp;"-"&amp;tblSales921[[#This Row],[Rank]]</f>
        <v>7-23</v>
      </c>
      <c r="K649" t="s">
        <v>20</v>
      </c>
      <c r="L649" t="s">
        <v>144</v>
      </c>
      <c r="M649" s="6">
        <v>50262.25</v>
      </c>
    </row>
    <row r="650" spans="6:13" x14ac:dyDescent="0.25">
      <c r="F650">
        <v>10640</v>
      </c>
      <c r="G650" s="2">
        <v>42023.389027777775</v>
      </c>
      <c r="H650" s="20">
        <f>MONTH(tblSales921[[#This Row],[Date]])</f>
        <v>1</v>
      </c>
      <c r="I650" s="21">
        <f>1+COUNTIFS(tblSales921[Date],"&lt;"&amp;tblSales921[[#This Row],[Date]],tblSales921[Month],tblSales921[[#This Row],[Month]])+COUNTIFS($G$11:G650,G650,$H$11:H650,H650)-1</f>
        <v>41</v>
      </c>
      <c r="J650" t="str">
        <f>tblSales921[[#This Row],[Month]]&amp;"-"&amp;tblSales921[[#This Row],[Rank]]</f>
        <v>1-41</v>
      </c>
      <c r="K650" t="s">
        <v>5</v>
      </c>
      <c r="L650" t="s">
        <v>43</v>
      </c>
      <c r="M650" s="6">
        <v>60844.35</v>
      </c>
    </row>
    <row r="651" spans="6:13" x14ac:dyDescent="0.25">
      <c r="F651">
        <v>10641</v>
      </c>
      <c r="G651" s="2">
        <v>42014.286631944444</v>
      </c>
      <c r="H651" s="20">
        <f>MONTH(tblSales921[[#This Row],[Date]])</f>
        <v>1</v>
      </c>
      <c r="I651" s="21">
        <f>1+COUNTIFS(tblSales921[Date],"&lt;"&amp;tblSales921[[#This Row],[Date]],tblSales921[Month],tblSales921[[#This Row],[Month]])+COUNTIFS($G$11:G651,G651,$H$11:H651,H651)-1</f>
        <v>20</v>
      </c>
      <c r="J651" t="str">
        <f>tblSales921[[#This Row],[Month]]&amp;"-"&amp;tblSales921[[#This Row],[Rank]]</f>
        <v>1-20</v>
      </c>
      <c r="K651" t="s">
        <v>15</v>
      </c>
      <c r="L651" t="s">
        <v>226</v>
      </c>
      <c r="M651" s="6">
        <v>11590.33</v>
      </c>
    </row>
    <row r="652" spans="6:13" x14ac:dyDescent="0.25">
      <c r="F652">
        <v>10642</v>
      </c>
      <c r="G652" s="2">
        <v>42057.001828703702</v>
      </c>
      <c r="H652" s="20">
        <f>MONTH(tblSales921[[#This Row],[Date]])</f>
        <v>2</v>
      </c>
      <c r="I652" s="21">
        <f>1+COUNTIFS(tblSales921[Date],"&lt;"&amp;tblSales921[[#This Row],[Date]],tblSales921[Month],tblSales921[[#This Row],[Month]])+COUNTIFS($G$11:G652,G652,$H$11:H652,H652)-1</f>
        <v>69</v>
      </c>
      <c r="J652" t="str">
        <f>tblSales921[[#This Row],[Month]]&amp;"-"&amp;tblSales921[[#This Row],[Rank]]</f>
        <v>2-69</v>
      </c>
      <c r="K652" t="s">
        <v>52</v>
      </c>
      <c r="L652" t="s">
        <v>30</v>
      </c>
      <c r="M652" s="6">
        <v>13291.39</v>
      </c>
    </row>
    <row r="653" spans="6:13" x14ac:dyDescent="0.25">
      <c r="F653">
        <v>10643</v>
      </c>
      <c r="G653" s="2">
        <v>42158.993622685186</v>
      </c>
      <c r="H653" s="20">
        <f>MONTH(tblSales921[[#This Row],[Date]])</f>
        <v>6</v>
      </c>
      <c r="I653" s="21">
        <f>1+COUNTIFS(tblSales921[Date],"&lt;"&amp;tblSales921[[#This Row],[Date]],tblSales921[Month],tblSales921[[#This Row],[Month]])+COUNTIFS($G$11:G653,G653,$H$11:H653,H653)-1</f>
        <v>10</v>
      </c>
      <c r="J653" t="str">
        <f>tblSales921[[#This Row],[Month]]&amp;"-"&amp;tblSales921[[#This Row],[Rank]]</f>
        <v>6-10</v>
      </c>
      <c r="K653" t="s">
        <v>17</v>
      </c>
      <c r="L653" t="s">
        <v>12</v>
      </c>
      <c r="M653" s="6">
        <v>67562.14</v>
      </c>
    </row>
    <row r="654" spans="6:13" x14ac:dyDescent="0.25">
      <c r="F654">
        <v>10644</v>
      </c>
      <c r="G654" s="2">
        <v>42123.987071759257</v>
      </c>
      <c r="H654" s="20">
        <f>MONTH(tblSales921[[#This Row],[Date]])</f>
        <v>4</v>
      </c>
      <c r="I654" s="21">
        <f>1+COUNTIFS(tblSales921[Date],"&lt;"&amp;tblSales921[[#This Row],[Date]],tblSales921[Month],tblSales921[[#This Row],[Month]])+COUNTIFS($G$11:G654,G654,$H$11:H654,H654)-1</f>
        <v>92</v>
      </c>
      <c r="J654" t="str">
        <f>tblSales921[[#This Row],[Month]]&amp;"-"&amp;tblSales921[[#This Row],[Rank]]</f>
        <v>4-92</v>
      </c>
      <c r="K654" t="s">
        <v>13</v>
      </c>
      <c r="L654" t="s">
        <v>332</v>
      </c>
      <c r="M654" s="6">
        <v>37924.07</v>
      </c>
    </row>
    <row r="655" spans="6:13" x14ac:dyDescent="0.25">
      <c r="F655">
        <v>10645</v>
      </c>
      <c r="G655" s="2">
        <v>42315.534432870372</v>
      </c>
      <c r="H655" s="20">
        <f>MONTH(tblSales921[[#This Row],[Date]])</f>
        <v>11</v>
      </c>
      <c r="I655" s="21">
        <f>1+COUNTIFS(tblSales921[Date],"&lt;"&amp;tblSales921[[#This Row],[Date]],tblSales921[Month],tblSales921[[#This Row],[Month]])+COUNTIFS($G$11:G655,G655,$H$11:H655,H655)-1</f>
        <v>20</v>
      </c>
      <c r="J655" t="str">
        <f>tblSales921[[#This Row],[Month]]&amp;"-"&amp;tblSales921[[#This Row],[Rank]]</f>
        <v>11-20</v>
      </c>
      <c r="K655" t="s">
        <v>20</v>
      </c>
      <c r="L655" t="s">
        <v>249</v>
      </c>
      <c r="M655" s="6">
        <v>81484.03</v>
      </c>
    </row>
    <row r="656" spans="6:13" x14ac:dyDescent="0.25">
      <c r="F656">
        <v>10646</v>
      </c>
      <c r="G656" s="2">
        <v>42306.573645833334</v>
      </c>
      <c r="H656" s="20">
        <f>MONTH(tblSales921[[#This Row],[Date]])</f>
        <v>10</v>
      </c>
      <c r="I656" s="21">
        <f>1+COUNTIFS(tblSales921[Date],"&lt;"&amp;tblSales921[[#This Row],[Date]],tblSales921[Month],tblSales921[[#This Row],[Month]])+COUNTIFS($G$11:G656,G656,$H$11:H656,H656)-1</f>
        <v>70</v>
      </c>
      <c r="J656" t="str">
        <f>tblSales921[[#This Row],[Month]]&amp;"-"&amp;tblSales921[[#This Row],[Rank]]</f>
        <v>10-70</v>
      </c>
      <c r="K656" t="s">
        <v>20</v>
      </c>
      <c r="L656" t="s">
        <v>144</v>
      </c>
      <c r="M656" s="6">
        <v>41552.129999999997</v>
      </c>
    </row>
    <row r="657" spans="6:13" x14ac:dyDescent="0.25">
      <c r="F657">
        <v>10647</v>
      </c>
      <c r="G657" s="2">
        <v>42202.811168981483</v>
      </c>
      <c r="H657" s="20">
        <f>MONTH(tblSales921[[#This Row],[Date]])</f>
        <v>7</v>
      </c>
      <c r="I657" s="21">
        <f>1+COUNTIFS(tblSales921[Date],"&lt;"&amp;tblSales921[[#This Row],[Date]],tblSales921[Month],tblSales921[[#This Row],[Month]])+COUNTIFS($G$11:G657,G657,$H$11:H657,H657)-1</f>
        <v>41</v>
      </c>
      <c r="J657" t="str">
        <f>tblSales921[[#This Row],[Month]]&amp;"-"&amp;tblSales921[[#This Row],[Rank]]</f>
        <v>7-41</v>
      </c>
      <c r="K657" t="s">
        <v>26</v>
      </c>
      <c r="L657" t="s">
        <v>333</v>
      </c>
      <c r="M657" s="6">
        <v>20640.68</v>
      </c>
    </row>
    <row r="658" spans="6:13" x14ac:dyDescent="0.25">
      <c r="F658">
        <v>10648</v>
      </c>
      <c r="G658" s="2">
        <v>42159.936307870368</v>
      </c>
      <c r="H658" s="20">
        <f>MONTH(tblSales921[[#This Row],[Date]])</f>
        <v>6</v>
      </c>
      <c r="I658" s="21">
        <f>1+COUNTIFS(tblSales921[Date],"&lt;"&amp;tblSales921[[#This Row],[Date]],tblSales921[Month],tblSales921[[#This Row],[Month]])+COUNTIFS($G$11:G658,G658,$H$11:H658,H658)-1</f>
        <v>13</v>
      </c>
      <c r="J658" t="str">
        <f>tblSales921[[#This Row],[Month]]&amp;"-"&amp;tblSales921[[#This Row],[Rank]]</f>
        <v>6-13</v>
      </c>
      <c r="K658" t="s">
        <v>26</v>
      </c>
      <c r="L658" t="s">
        <v>83</v>
      </c>
      <c r="M658" s="6">
        <v>17861.150000000001</v>
      </c>
    </row>
    <row r="659" spans="6:13" x14ac:dyDescent="0.25">
      <c r="F659">
        <v>10649</v>
      </c>
      <c r="G659" s="2">
        <v>42230.930532407408</v>
      </c>
      <c r="H659" s="20">
        <f>MONTH(tblSales921[[#This Row],[Date]])</f>
        <v>8</v>
      </c>
      <c r="I659" s="21">
        <f>1+COUNTIFS(tblSales921[Date],"&lt;"&amp;tblSales921[[#This Row],[Date]],tblSales921[Month],tblSales921[[#This Row],[Month]])+COUNTIFS($G$11:G659,G659,$H$11:H659,H659)-1</f>
        <v>43</v>
      </c>
      <c r="J659" t="str">
        <f>tblSales921[[#This Row],[Month]]&amp;"-"&amp;tblSales921[[#This Row],[Rank]]</f>
        <v>8-43</v>
      </c>
      <c r="K659" t="s">
        <v>7</v>
      </c>
      <c r="L659" t="s">
        <v>235</v>
      </c>
      <c r="M659" s="6">
        <v>55462.720000000001</v>
      </c>
    </row>
    <row r="660" spans="6:13" x14ac:dyDescent="0.25">
      <c r="F660">
        <v>10650</v>
      </c>
      <c r="G660" s="2">
        <v>42254.010451388887</v>
      </c>
      <c r="H660" s="20">
        <f>MONTH(tblSales921[[#This Row],[Date]])</f>
        <v>9</v>
      </c>
      <c r="I660" s="21">
        <f>1+COUNTIFS(tblSales921[Date],"&lt;"&amp;tblSales921[[#This Row],[Date]],tblSales921[Month],tblSales921[[#This Row],[Month]])+COUNTIFS($G$11:G660,G660,$H$11:H660,H660)-1</f>
        <v>18</v>
      </c>
      <c r="J660" t="str">
        <f>tblSales921[[#This Row],[Month]]&amp;"-"&amp;tblSales921[[#This Row],[Rank]]</f>
        <v>9-18</v>
      </c>
      <c r="K660" t="s">
        <v>35</v>
      </c>
      <c r="L660" t="s">
        <v>334</v>
      </c>
      <c r="M660" s="6">
        <v>74266.5</v>
      </c>
    </row>
    <row r="661" spans="6:13" x14ac:dyDescent="0.25">
      <c r="F661">
        <v>10651</v>
      </c>
      <c r="G661" s="2">
        <v>42050.199930555558</v>
      </c>
      <c r="H661" s="20">
        <f>MONTH(tblSales921[[#This Row],[Date]])</f>
        <v>2</v>
      </c>
      <c r="I661" s="21">
        <f>1+COUNTIFS(tblSales921[Date],"&lt;"&amp;tblSales921[[#This Row],[Date]],tblSales921[Month],tblSales921[[#This Row],[Month]])+COUNTIFS($G$11:G661,G661,$H$11:H661,H661)-1</f>
        <v>50</v>
      </c>
      <c r="J661" t="str">
        <f>tblSales921[[#This Row],[Month]]&amp;"-"&amp;tblSales921[[#This Row],[Rank]]</f>
        <v>2-50</v>
      </c>
      <c r="K661" t="s">
        <v>7</v>
      </c>
      <c r="L661" t="s">
        <v>297</v>
      </c>
      <c r="M661" s="6">
        <v>40219.68</v>
      </c>
    </row>
    <row r="662" spans="6:13" x14ac:dyDescent="0.25">
      <c r="F662">
        <v>10652</v>
      </c>
      <c r="G662" s="2">
        <v>42107.087650462963</v>
      </c>
      <c r="H662" s="20">
        <f>MONTH(tblSales921[[#This Row],[Date]])</f>
        <v>4</v>
      </c>
      <c r="I662" s="21">
        <f>1+COUNTIFS(tblSales921[Date],"&lt;"&amp;tblSales921[[#This Row],[Date]],tblSales921[Month],tblSales921[[#This Row],[Month]])+COUNTIFS($G$11:G662,G662,$H$11:H662,H662)-1</f>
        <v>34</v>
      </c>
      <c r="J662" t="str">
        <f>tblSales921[[#This Row],[Month]]&amp;"-"&amp;tblSales921[[#This Row],[Rank]]</f>
        <v>4-34</v>
      </c>
      <c r="K662" t="s">
        <v>52</v>
      </c>
      <c r="L662" t="s">
        <v>295</v>
      </c>
      <c r="M662" s="6">
        <v>94288.07</v>
      </c>
    </row>
    <row r="663" spans="6:13" x14ac:dyDescent="0.25">
      <c r="F663">
        <v>10653</v>
      </c>
      <c r="G663" s="2">
        <v>42277.711840277778</v>
      </c>
      <c r="H663" s="20">
        <f>MONTH(tblSales921[[#This Row],[Date]])</f>
        <v>9</v>
      </c>
      <c r="I663" s="21">
        <f>1+COUNTIFS(tblSales921[Date],"&lt;"&amp;tblSales921[[#This Row],[Date]],tblSales921[Month],tblSales921[[#This Row],[Month]])+COUNTIFS($G$11:G663,G663,$H$11:H663,H663)-1</f>
        <v>86</v>
      </c>
      <c r="J663" t="str">
        <f>tblSales921[[#This Row],[Month]]&amp;"-"&amp;tblSales921[[#This Row],[Rank]]</f>
        <v>9-86</v>
      </c>
      <c r="K663" t="s">
        <v>9</v>
      </c>
      <c r="L663" t="s">
        <v>130</v>
      </c>
      <c r="M663" s="6">
        <v>41229.18</v>
      </c>
    </row>
    <row r="664" spans="6:13" x14ac:dyDescent="0.25">
      <c r="F664">
        <v>10654</v>
      </c>
      <c r="G664" s="2">
        <v>42303.412222222221</v>
      </c>
      <c r="H664" s="20">
        <f>MONTH(tblSales921[[#This Row],[Date]])</f>
        <v>10</v>
      </c>
      <c r="I664" s="21">
        <f>1+COUNTIFS(tblSales921[Date],"&lt;"&amp;tblSales921[[#This Row],[Date]],tblSales921[Month],tblSales921[[#This Row],[Month]])+COUNTIFS($G$11:G664,G664,$H$11:H664,H664)-1</f>
        <v>59</v>
      </c>
      <c r="J664" t="str">
        <f>tblSales921[[#This Row],[Month]]&amp;"-"&amp;tblSales921[[#This Row],[Rank]]</f>
        <v>10-59</v>
      </c>
      <c r="K664" t="s">
        <v>17</v>
      </c>
      <c r="L664" t="s">
        <v>119</v>
      </c>
      <c r="M664" s="6">
        <v>75103.64</v>
      </c>
    </row>
    <row r="665" spans="6:13" x14ac:dyDescent="0.25">
      <c r="F665">
        <v>10655</v>
      </c>
      <c r="G665" s="2">
        <v>42248.273159722223</v>
      </c>
      <c r="H665" s="20">
        <f>MONTH(tblSales921[[#This Row],[Date]])</f>
        <v>9</v>
      </c>
      <c r="I665" s="21">
        <f>1+COUNTIFS(tblSales921[Date],"&lt;"&amp;tblSales921[[#This Row],[Date]],tblSales921[Month],tblSales921[[#This Row],[Month]])+COUNTIFS($G$11:G665,G665,$H$11:H665,H665)-1</f>
        <v>4</v>
      </c>
      <c r="J665" t="str">
        <f>tblSales921[[#This Row],[Month]]&amp;"-"&amp;tblSales921[[#This Row],[Rank]]</f>
        <v>9-4</v>
      </c>
      <c r="K665" t="s">
        <v>29</v>
      </c>
      <c r="L665" t="s">
        <v>272</v>
      </c>
      <c r="M665" s="6">
        <v>56210.28</v>
      </c>
    </row>
    <row r="666" spans="6:13" x14ac:dyDescent="0.25">
      <c r="F666">
        <v>10656</v>
      </c>
      <c r="G666" s="2">
        <v>42336.301747685182</v>
      </c>
      <c r="H666" s="20">
        <f>MONTH(tblSales921[[#This Row],[Date]])</f>
        <v>11</v>
      </c>
      <c r="I666" s="21">
        <f>1+COUNTIFS(tblSales921[Date],"&lt;"&amp;tblSales921[[#This Row],[Date]],tblSales921[Month],tblSales921[[#This Row],[Month]])+COUNTIFS($G$11:G666,G666,$H$11:H666,H666)-1</f>
        <v>79</v>
      </c>
      <c r="J666" t="str">
        <f>tblSales921[[#This Row],[Month]]&amp;"-"&amp;tblSales921[[#This Row],[Rank]]</f>
        <v>11-79</v>
      </c>
      <c r="K666" t="s">
        <v>15</v>
      </c>
      <c r="L666" t="s">
        <v>6</v>
      </c>
      <c r="M666" s="6">
        <v>8690.3799999999992</v>
      </c>
    </row>
    <row r="667" spans="6:13" x14ac:dyDescent="0.25">
      <c r="F667">
        <v>10657</v>
      </c>
      <c r="G667" s="2">
        <v>42324.759872685187</v>
      </c>
      <c r="H667" s="20">
        <f>MONTH(tblSales921[[#This Row],[Date]])</f>
        <v>11</v>
      </c>
      <c r="I667" s="21">
        <f>1+COUNTIFS(tblSales921[Date],"&lt;"&amp;tblSales921[[#This Row],[Date]],tblSales921[Month],tblSales921[[#This Row],[Month]])+COUNTIFS($G$11:G667,G667,$H$11:H667,H667)-1</f>
        <v>50</v>
      </c>
      <c r="J667" t="str">
        <f>tblSales921[[#This Row],[Month]]&amp;"-"&amp;tblSales921[[#This Row],[Rank]]</f>
        <v>11-50</v>
      </c>
      <c r="K667" t="s">
        <v>13</v>
      </c>
      <c r="L667" t="s">
        <v>273</v>
      </c>
      <c r="M667" s="6">
        <v>66812.89</v>
      </c>
    </row>
    <row r="668" spans="6:13" x14ac:dyDescent="0.25">
      <c r="F668">
        <v>10658</v>
      </c>
      <c r="G668" s="2">
        <v>42228.273055555554</v>
      </c>
      <c r="H668" s="20">
        <f>MONTH(tblSales921[[#This Row],[Date]])</f>
        <v>8</v>
      </c>
      <c r="I668" s="21">
        <f>1+COUNTIFS(tblSales921[Date],"&lt;"&amp;tblSales921[[#This Row],[Date]],tblSales921[Month],tblSales921[[#This Row],[Month]])+COUNTIFS($G$11:G668,G668,$H$11:H668,H668)-1</f>
        <v>32</v>
      </c>
      <c r="J668" t="str">
        <f>tblSales921[[#This Row],[Month]]&amp;"-"&amp;tblSales921[[#This Row],[Rank]]</f>
        <v>8-32</v>
      </c>
      <c r="K668" t="s">
        <v>40</v>
      </c>
      <c r="L668" t="s">
        <v>212</v>
      </c>
      <c r="M668" s="6">
        <v>63424.68</v>
      </c>
    </row>
    <row r="669" spans="6:13" x14ac:dyDescent="0.25">
      <c r="F669">
        <v>10659</v>
      </c>
      <c r="G669" s="2">
        <v>42151.902395833335</v>
      </c>
      <c r="H669" s="20">
        <f>MONTH(tblSales921[[#This Row],[Date]])</f>
        <v>5</v>
      </c>
      <c r="I669" s="21">
        <f>1+COUNTIFS(tblSales921[Date],"&lt;"&amp;tblSales921[[#This Row],[Date]],tblSales921[Month],tblSales921[[#This Row],[Month]])+COUNTIFS($G$11:G669,G669,$H$11:H669,H669)-1</f>
        <v>69</v>
      </c>
      <c r="J669" t="str">
        <f>tblSales921[[#This Row],[Month]]&amp;"-"&amp;tblSales921[[#This Row],[Rank]]</f>
        <v>5-69</v>
      </c>
      <c r="K669" t="s">
        <v>29</v>
      </c>
      <c r="L669" t="s">
        <v>174</v>
      </c>
      <c r="M669" s="6">
        <v>59828.9</v>
      </c>
    </row>
    <row r="670" spans="6:13" x14ac:dyDescent="0.25">
      <c r="F670">
        <v>10660</v>
      </c>
      <c r="G670" s="2">
        <v>42119.482523148145</v>
      </c>
      <c r="H670" s="20">
        <f>MONTH(tblSales921[[#This Row],[Date]])</f>
        <v>4</v>
      </c>
      <c r="I670" s="21">
        <f>1+COUNTIFS(tblSales921[Date],"&lt;"&amp;tblSales921[[#This Row],[Date]],tblSales921[Month],tblSales921[[#This Row],[Month]])+COUNTIFS($G$11:G670,G670,$H$11:H670,H670)-1</f>
        <v>78</v>
      </c>
      <c r="J670" t="str">
        <f>tblSales921[[#This Row],[Month]]&amp;"-"&amp;tblSales921[[#This Row],[Rank]]</f>
        <v>4-78</v>
      </c>
      <c r="K670" t="s">
        <v>17</v>
      </c>
      <c r="L670" t="s">
        <v>275</v>
      </c>
      <c r="M670" s="6">
        <v>93475.14</v>
      </c>
    </row>
    <row r="671" spans="6:13" x14ac:dyDescent="0.25">
      <c r="F671">
        <v>10661</v>
      </c>
      <c r="G671" s="2">
        <v>42028.011122685188</v>
      </c>
      <c r="H671" s="20">
        <f>MONTH(tblSales921[[#This Row],[Date]])</f>
        <v>1</v>
      </c>
      <c r="I671" s="21">
        <f>1+COUNTIFS(tblSales921[Date],"&lt;"&amp;tblSales921[[#This Row],[Date]],tblSales921[Month],tblSales921[[#This Row],[Month]])+COUNTIFS($G$11:G671,G671,$H$11:H671,H671)-1</f>
        <v>58</v>
      </c>
      <c r="J671" t="str">
        <f>tblSales921[[#This Row],[Month]]&amp;"-"&amp;tblSales921[[#This Row],[Rank]]</f>
        <v>1-58</v>
      </c>
      <c r="K671" t="s">
        <v>7</v>
      </c>
      <c r="L671" t="s">
        <v>78</v>
      </c>
      <c r="M671" s="6">
        <v>64458.31</v>
      </c>
    </row>
    <row r="672" spans="6:13" x14ac:dyDescent="0.25">
      <c r="F672">
        <v>10662</v>
      </c>
      <c r="G672" s="2">
        <v>42073.797314814816</v>
      </c>
      <c r="H672" s="20">
        <f>MONTH(tblSales921[[#This Row],[Date]])</f>
        <v>3</v>
      </c>
      <c r="I672" s="21">
        <f>1+COUNTIFS(tblSales921[Date],"&lt;"&amp;tblSales921[[#This Row],[Date]],tblSales921[Month],tblSales921[[#This Row],[Month]])+COUNTIFS($G$11:G672,G672,$H$11:H672,H672)-1</f>
        <v>19</v>
      </c>
      <c r="J672" t="str">
        <f>tblSales921[[#This Row],[Month]]&amp;"-"&amp;tblSales921[[#This Row],[Rank]]</f>
        <v>3-19</v>
      </c>
      <c r="K672" t="s">
        <v>20</v>
      </c>
      <c r="L672" t="s">
        <v>232</v>
      </c>
      <c r="M672" s="6">
        <v>86006.7</v>
      </c>
    </row>
    <row r="673" spans="6:13" x14ac:dyDescent="0.25">
      <c r="F673">
        <v>10663</v>
      </c>
      <c r="G673" s="2">
        <v>42096.179097222222</v>
      </c>
      <c r="H673" s="20">
        <f>MONTH(tblSales921[[#This Row],[Date]])</f>
        <v>4</v>
      </c>
      <c r="I673" s="21">
        <f>1+COUNTIFS(tblSales921[Date],"&lt;"&amp;tblSales921[[#This Row],[Date]],tblSales921[Month],tblSales921[[#This Row],[Month]])+COUNTIFS($G$11:G673,G673,$H$11:H673,H673)-1</f>
        <v>5</v>
      </c>
      <c r="J673" t="str">
        <f>tblSales921[[#This Row],[Month]]&amp;"-"&amp;tblSales921[[#This Row],[Rank]]</f>
        <v>4-5</v>
      </c>
      <c r="K673" t="s">
        <v>17</v>
      </c>
      <c r="L673" t="s">
        <v>39</v>
      </c>
      <c r="M673" s="6">
        <v>40232.720000000001</v>
      </c>
    </row>
    <row r="674" spans="6:13" x14ac:dyDescent="0.25">
      <c r="F674">
        <v>10664</v>
      </c>
      <c r="G674" s="2">
        <v>42057.039710648147</v>
      </c>
      <c r="H674" s="20">
        <f>MONTH(tblSales921[[#This Row],[Date]])</f>
        <v>2</v>
      </c>
      <c r="I674" s="21">
        <f>1+COUNTIFS(tblSales921[Date],"&lt;"&amp;tblSales921[[#This Row],[Date]],tblSales921[Month],tblSales921[[#This Row],[Month]])+COUNTIFS($G$11:G674,G674,$H$11:H674,H674)-1</f>
        <v>70</v>
      </c>
      <c r="J674" t="str">
        <f>tblSales921[[#This Row],[Month]]&amp;"-"&amp;tblSales921[[#This Row],[Rank]]</f>
        <v>2-70</v>
      </c>
      <c r="K674" t="s">
        <v>45</v>
      </c>
      <c r="L674" t="s">
        <v>177</v>
      </c>
      <c r="M674" s="6">
        <v>6720.76</v>
      </c>
    </row>
    <row r="675" spans="6:13" x14ac:dyDescent="0.25">
      <c r="F675">
        <v>10665</v>
      </c>
      <c r="G675" s="2">
        <v>42273.540462962963</v>
      </c>
      <c r="H675" s="20">
        <f>MONTH(tblSales921[[#This Row],[Date]])</f>
        <v>9</v>
      </c>
      <c r="I675" s="21">
        <f>1+COUNTIFS(tblSales921[Date],"&lt;"&amp;tblSales921[[#This Row],[Date]],tblSales921[Month],tblSales921[[#This Row],[Month]])+COUNTIFS($G$11:G675,G675,$H$11:H675,H675)-1</f>
        <v>72</v>
      </c>
      <c r="J675" t="str">
        <f>tblSales921[[#This Row],[Month]]&amp;"-"&amp;tblSales921[[#This Row],[Rank]]</f>
        <v>9-72</v>
      </c>
      <c r="K675" t="s">
        <v>23</v>
      </c>
      <c r="L675" t="s">
        <v>211</v>
      </c>
      <c r="M675" s="6">
        <v>71531.13</v>
      </c>
    </row>
    <row r="676" spans="6:13" x14ac:dyDescent="0.25">
      <c r="F676">
        <v>10666</v>
      </c>
      <c r="G676" s="2">
        <v>42261.134780092594</v>
      </c>
      <c r="H676" s="20">
        <f>MONTH(tblSales921[[#This Row],[Date]])</f>
        <v>9</v>
      </c>
      <c r="I676" s="21">
        <f>1+COUNTIFS(tblSales921[Date],"&lt;"&amp;tblSales921[[#This Row],[Date]],tblSales921[Month],tblSales921[[#This Row],[Month]])+COUNTIFS($G$11:G676,G676,$H$11:H676,H676)-1</f>
        <v>37</v>
      </c>
      <c r="J676" t="str">
        <f>tblSales921[[#This Row],[Month]]&amp;"-"&amp;tblSales921[[#This Row],[Rank]]</f>
        <v>9-37</v>
      </c>
      <c r="K676" t="s">
        <v>61</v>
      </c>
      <c r="L676" t="s">
        <v>25</v>
      </c>
      <c r="M676" s="6">
        <v>95611.82</v>
      </c>
    </row>
    <row r="677" spans="6:13" x14ac:dyDescent="0.25">
      <c r="F677">
        <v>10667</v>
      </c>
      <c r="G677" s="2">
        <v>42257.891655092593</v>
      </c>
      <c r="H677" s="20">
        <f>MONTH(tblSales921[[#This Row],[Date]])</f>
        <v>9</v>
      </c>
      <c r="I677" s="21">
        <f>1+COUNTIFS(tblSales921[Date],"&lt;"&amp;tblSales921[[#This Row],[Date]],tblSales921[Month],tblSales921[[#This Row],[Month]])+COUNTIFS($G$11:G677,G677,$H$11:H677,H677)-1</f>
        <v>28</v>
      </c>
      <c r="J677" t="str">
        <f>tblSales921[[#This Row],[Month]]&amp;"-"&amp;tblSales921[[#This Row],[Rank]]</f>
        <v>9-28</v>
      </c>
      <c r="K677" t="s">
        <v>40</v>
      </c>
      <c r="L677" t="s">
        <v>21</v>
      </c>
      <c r="M677" s="6">
        <v>98315.69</v>
      </c>
    </row>
    <row r="678" spans="6:13" x14ac:dyDescent="0.25">
      <c r="F678">
        <v>10668</v>
      </c>
      <c r="G678" s="2">
        <v>42062.059861111113</v>
      </c>
      <c r="H678" s="20">
        <f>MONTH(tblSales921[[#This Row],[Date]])</f>
        <v>2</v>
      </c>
      <c r="I678" s="21">
        <f>1+COUNTIFS(tblSales921[Date],"&lt;"&amp;tblSales921[[#This Row],[Date]],tblSales921[Month],tblSales921[[#This Row],[Month]])+COUNTIFS($G$11:G678,G678,$H$11:H678,H678)-1</f>
        <v>86</v>
      </c>
      <c r="J678" t="str">
        <f>tblSales921[[#This Row],[Month]]&amp;"-"&amp;tblSales921[[#This Row],[Rank]]</f>
        <v>2-86</v>
      </c>
      <c r="K678" t="s">
        <v>29</v>
      </c>
      <c r="L678" t="s">
        <v>251</v>
      </c>
      <c r="M678" s="6">
        <v>69672.38</v>
      </c>
    </row>
    <row r="679" spans="6:13" x14ac:dyDescent="0.25">
      <c r="F679">
        <v>10669</v>
      </c>
      <c r="G679" s="2">
        <v>42270.572384259256</v>
      </c>
      <c r="H679" s="20">
        <f>MONTH(tblSales921[[#This Row],[Date]])</f>
        <v>9</v>
      </c>
      <c r="I679" s="21">
        <f>1+COUNTIFS(tblSales921[Date],"&lt;"&amp;tblSales921[[#This Row],[Date]],tblSales921[Month],tblSales921[[#This Row],[Month]])+COUNTIFS($G$11:G679,G679,$H$11:H679,H679)-1</f>
        <v>64</v>
      </c>
      <c r="J679" t="str">
        <f>tblSales921[[#This Row],[Month]]&amp;"-"&amp;tblSales921[[#This Row],[Rank]]</f>
        <v>9-64</v>
      </c>
      <c r="K679" t="s">
        <v>38</v>
      </c>
      <c r="L679" t="s">
        <v>90</v>
      </c>
      <c r="M679" s="6">
        <v>46054.39</v>
      </c>
    </row>
    <row r="680" spans="6:13" x14ac:dyDescent="0.25">
      <c r="F680">
        <v>10670</v>
      </c>
      <c r="G680" s="2">
        <v>42223.143090277779</v>
      </c>
      <c r="H680" s="20">
        <f>MONTH(tblSales921[[#This Row],[Date]])</f>
        <v>8</v>
      </c>
      <c r="I680" s="21">
        <f>1+COUNTIFS(tblSales921[Date],"&lt;"&amp;tblSales921[[#This Row],[Date]],tblSales921[Month],tblSales921[[#This Row],[Month]])+COUNTIFS($G$11:G680,G680,$H$11:H680,H680)-1</f>
        <v>15</v>
      </c>
      <c r="J680" t="str">
        <f>tblSales921[[#This Row],[Month]]&amp;"-"&amp;tblSales921[[#This Row],[Rank]]</f>
        <v>8-15</v>
      </c>
      <c r="K680" t="s">
        <v>45</v>
      </c>
      <c r="L680" t="s">
        <v>265</v>
      </c>
      <c r="M680" s="6">
        <v>81460.820000000007</v>
      </c>
    </row>
    <row r="681" spans="6:13" x14ac:dyDescent="0.25">
      <c r="F681">
        <v>10671</v>
      </c>
      <c r="G681" s="2">
        <v>42345.970532407409</v>
      </c>
      <c r="H681" s="20">
        <f>MONTH(tblSales921[[#This Row],[Date]])</f>
        <v>12</v>
      </c>
      <c r="I681" s="21">
        <f>1+COUNTIFS(tblSales921[Date],"&lt;"&amp;tblSales921[[#This Row],[Date]],tblSales921[Month],tblSales921[[#This Row],[Month]])+COUNTIFS($G$11:G681,G681,$H$11:H681,H681)-1</f>
        <v>19</v>
      </c>
      <c r="J681" t="str">
        <f>tblSales921[[#This Row],[Month]]&amp;"-"&amp;tblSales921[[#This Row],[Rank]]</f>
        <v>12-19</v>
      </c>
      <c r="K681" t="s">
        <v>29</v>
      </c>
      <c r="L681" t="s">
        <v>262</v>
      </c>
      <c r="M681" s="6">
        <v>39475.9</v>
      </c>
    </row>
    <row r="682" spans="6:13" x14ac:dyDescent="0.25">
      <c r="F682">
        <v>10672</v>
      </c>
      <c r="G682" s="2">
        <v>42061.61451388889</v>
      </c>
      <c r="H682" s="20">
        <f>MONTH(tblSales921[[#This Row],[Date]])</f>
        <v>2</v>
      </c>
      <c r="I682" s="21">
        <f>1+COUNTIFS(tblSales921[Date],"&lt;"&amp;tblSales921[[#This Row],[Date]],tblSales921[Month],tblSales921[[#This Row],[Month]])+COUNTIFS($G$11:G682,G682,$H$11:H682,H682)-1</f>
        <v>84</v>
      </c>
      <c r="J682" t="str">
        <f>tblSales921[[#This Row],[Month]]&amp;"-"&amp;tblSales921[[#This Row],[Rank]]</f>
        <v>2-84</v>
      </c>
      <c r="K682" t="s">
        <v>15</v>
      </c>
      <c r="L682" t="s">
        <v>329</v>
      </c>
      <c r="M682" s="6">
        <v>61429.06</v>
      </c>
    </row>
    <row r="683" spans="6:13" x14ac:dyDescent="0.25">
      <c r="F683">
        <v>10673</v>
      </c>
      <c r="G683" s="2">
        <v>42013.096365740741</v>
      </c>
      <c r="H683" s="20">
        <f>MONTH(tblSales921[[#This Row],[Date]])</f>
        <v>1</v>
      </c>
      <c r="I683" s="21">
        <f>1+COUNTIFS(tblSales921[Date],"&lt;"&amp;tblSales921[[#This Row],[Date]],tblSales921[Month],tblSales921[[#This Row],[Month]])+COUNTIFS($G$11:G683,G683,$H$11:H683,H683)-1</f>
        <v>17</v>
      </c>
      <c r="J683" t="str">
        <f>tblSales921[[#This Row],[Month]]&amp;"-"&amp;tblSales921[[#This Row],[Rank]]</f>
        <v>1-17</v>
      </c>
      <c r="K683" t="s">
        <v>9</v>
      </c>
      <c r="L683" t="s">
        <v>98</v>
      </c>
      <c r="M683" s="6">
        <v>76707.03</v>
      </c>
    </row>
    <row r="684" spans="6:13" x14ac:dyDescent="0.25">
      <c r="F684">
        <v>10674</v>
      </c>
      <c r="G684" s="2">
        <v>42200.745358796295</v>
      </c>
      <c r="H684" s="20">
        <f>MONTH(tblSales921[[#This Row],[Date]])</f>
        <v>7</v>
      </c>
      <c r="I684" s="21">
        <f>1+COUNTIFS(tblSales921[Date],"&lt;"&amp;tblSales921[[#This Row],[Date]],tblSales921[Month],tblSales921[[#This Row],[Month]])+COUNTIFS($G$11:G684,G684,$H$11:H684,H684)-1</f>
        <v>34</v>
      </c>
      <c r="J684" t="str">
        <f>tblSales921[[#This Row],[Month]]&amp;"-"&amp;tblSales921[[#This Row],[Rank]]</f>
        <v>7-34</v>
      </c>
      <c r="K684" t="s">
        <v>23</v>
      </c>
      <c r="L684" t="s">
        <v>262</v>
      </c>
      <c r="M684" s="6">
        <v>54658.12</v>
      </c>
    </row>
    <row r="685" spans="6:13" x14ac:dyDescent="0.25">
      <c r="F685">
        <v>10675</v>
      </c>
      <c r="G685" s="2">
        <v>42009.803773148145</v>
      </c>
      <c r="H685" s="20">
        <f>MONTH(tblSales921[[#This Row],[Date]])</f>
        <v>1</v>
      </c>
      <c r="I685" s="21">
        <f>1+COUNTIFS(tblSales921[Date],"&lt;"&amp;tblSales921[[#This Row],[Date]],tblSales921[Month],tblSales921[[#This Row],[Month]])+COUNTIFS($G$11:G685,G685,$H$11:H685,H685)-1</f>
        <v>11</v>
      </c>
      <c r="J685" t="str">
        <f>tblSales921[[#This Row],[Month]]&amp;"-"&amp;tblSales921[[#This Row],[Rank]]</f>
        <v>1-11</v>
      </c>
      <c r="K685" t="s">
        <v>40</v>
      </c>
      <c r="L685" t="s">
        <v>164</v>
      </c>
      <c r="M685" s="6">
        <v>65005.77</v>
      </c>
    </row>
    <row r="686" spans="6:13" x14ac:dyDescent="0.25">
      <c r="F686">
        <v>10676</v>
      </c>
      <c r="G686" s="2">
        <v>42155.168900462966</v>
      </c>
      <c r="H686" s="20">
        <f>MONTH(tblSales921[[#This Row],[Date]])</f>
        <v>5</v>
      </c>
      <c r="I686" s="21">
        <f>1+COUNTIFS(tblSales921[Date],"&lt;"&amp;tblSales921[[#This Row],[Date]],tblSales921[Month],tblSales921[[#This Row],[Month]])+COUNTIFS($G$11:G686,G686,$H$11:H686,H686)-1</f>
        <v>82</v>
      </c>
      <c r="J686" t="str">
        <f>tblSales921[[#This Row],[Month]]&amp;"-"&amp;tblSales921[[#This Row],[Rank]]</f>
        <v>5-82</v>
      </c>
      <c r="K686" t="s">
        <v>7</v>
      </c>
      <c r="L686" t="s">
        <v>246</v>
      </c>
      <c r="M686" s="6">
        <v>83859.87</v>
      </c>
    </row>
    <row r="687" spans="6:13" x14ac:dyDescent="0.25">
      <c r="F687">
        <v>10677</v>
      </c>
      <c r="G687" s="2">
        <v>42328.380949074075</v>
      </c>
      <c r="H687" s="20">
        <f>MONTH(tblSales921[[#This Row],[Date]])</f>
        <v>11</v>
      </c>
      <c r="I687" s="21">
        <f>1+COUNTIFS(tblSales921[Date],"&lt;"&amp;tblSales921[[#This Row],[Date]],tblSales921[Month],tblSales921[[#This Row],[Month]])+COUNTIFS($G$11:G687,G687,$H$11:H687,H687)-1</f>
        <v>57</v>
      </c>
      <c r="J687" t="str">
        <f>tblSales921[[#This Row],[Month]]&amp;"-"&amp;tblSales921[[#This Row],[Rank]]</f>
        <v>11-57</v>
      </c>
      <c r="K687" t="s">
        <v>7</v>
      </c>
      <c r="L687" t="s">
        <v>334</v>
      </c>
      <c r="M687" s="6">
        <v>9984.69</v>
      </c>
    </row>
    <row r="688" spans="6:13" x14ac:dyDescent="0.25">
      <c r="F688">
        <v>10678</v>
      </c>
      <c r="G688" s="2">
        <v>42046.206574074073</v>
      </c>
      <c r="H688" s="20">
        <f>MONTH(tblSales921[[#This Row],[Date]])</f>
        <v>2</v>
      </c>
      <c r="I688" s="21">
        <f>1+COUNTIFS(tblSales921[Date],"&lt;"&amp;tblSales921[[#This Row],[Date]],tblSales921[Month],tblSales921[[#This Row],[Month]])+COUNTIFS($G$11:G688,G688,$H$11:H688,H688)-1</f>
        <v>36</v>
      </c>
      <c r="J688" t="str">
        <f>tblSales921[[#This Row],[Month]]&amp;"-"&amp;tblSales921[[#This Row],[Rank]]</f>
        <v>2-36</v>
      </c>
      <c r="K688" t="s">
        <v>52</v>
      </c>
      <c r="L688" t="s">
        <v>212</v>
      </c>
      <c r="M688" s="6">
        <v>71701.72</v>
      </c>
    </row>
    <row r="689" spans="6:13" x14ac:dyDescent="0.25">
      <c r="F689">
        <v>10679</v>
      </c>
      <c r="G689" s="2">
        <v>42243.367002314815</v>
      </c>
      <c r="H689" s="20">
        <f>MONTH(tblSales921[[#This Row],[Date]])</f>
        <v>8</v>
      </c>
      <c r="I689" s="21">
        <f>1+COUNTIFS(tblSales921[Date],"&lt;"&amp;tblSales921[[#This Row],[Date]],tblSales921[Month],tblSales921[[#This Row],[Month]])+COUNTIFS($G$11:G689,G689,$H$11:H689,H689)-1</f>
        <v>79</v>
      </c>
      <c r="J689" t="str">
        <f>tblSales921[[#This Row],[Month]]&amp;"-"&amp;tblSales921[[#This Row],[Rank]]</f>
        <v>8-79</v>
      </c>
      <c r="K689" t="s">
        <v>20</v>
      </c>
      <c r="L689" t="s">
        <v>128</v>
      </c>
      <c r="M689" s="6">
        <v>18746.919999999998</v>
      </c>
    </row>
    <row r="690" spans="6:13" x14ac:dyDescent="0.25">
      <c r="F690">
        <v>10680</v>
      </c>
      <c r="G690" s="2">
        <v>42014.961678240739</v>
      </c>
      <c r="H690" s="20">
        <f>MONTH(tblSales921[[#This Row],[Date]])</f>
        <v>1</v>
      </c>
      <c r="I690" s="21">
        <f>1+COUNTIFS(tblSales921[Date],"&lt;"&amp;tblSales921[[#This Row],[Date]],tblSales921[Month],tblSales921[[#This Row],[Month]])+COUNTIFS($G$11:G690,G690,$H$11:H690,H690)-1</f>
        <v>23</v>
      </c>
      <c r="J690" t="str">
        <f>tblSales921[[#This Row],[Month]]&amp;"-"&amp;tblSales921[[#This Row],[Rank]]</f>
        <v>1-23</v>
      </c>
      <c r="K690" t="s">
        <v>5</v>
      </c>
      <c r="L690" t="s">
        <v>233</v>
      </c>
      <c r="M690" s="6">
        <v>29791.94</v>
      </c>
    </row>
    <row r="691" spans="6:13" x14ac:dyDescent="0.25">
      <c r="F691">
        <v>10681</v>
      </c>
      <c r="G691" s="2">
        <v>42038.685439814813</v>
      </c>
      <c r="H691" s="20">
        <f>MONTH(tblSales921[[#This Row],[Date]])</f>
        <v>2</v>
      </c>
      <c r="I691" s="21">
        <f>1+COUNTIFS(tblSales921[Date],"&lt;"&amp;tblSales921[[#This Row],[Date]],tblSales921[Month],tblSales921[[#This Row],[Month]])+COUNTIFS($G$11:G691,G691,$H$11:H691,H691)-1</f>
        <v>12</v>
      </c>
      <c r="J691" t="str">
        <f>tblSales921[[#This Row],[Month]]&amp;"-"&amp;tblSales921[[#This Row],[Rank]]</f>
        <v>2-12</v>
      </c>
      <c r="K691" t="s">
        <v>40</v>
      </c>
      <c r="L691" t="s">
        <v>297</v>
      </c>
      <c r="M691" s="6">
        <v>21246.1</v>
      </c>
    </row>
    <row r="692" spans="6:13" x14ac:dyDescent="0.25">
      <c r="F692">
        <v>10682</v>
      </c>
      <c r="G692" s="2">
        <v>42149.719502314816</v>
      </c>
      <c r="H692" s="20">
        <f>MONTH(tblSales921[[#This Row],[Date]])</f>
        <v>5</v>
      </c>
      <c r="I692" s="21">
        <f>1+COUNTIFS(tblSales921[Date],"&lt;"&amp;tblSales921[[#This Row],[Date]],tblSales921[Month],tblSales921[[#This Row],[Month]])+COUNTIFS($G$11:G692,G692,$H$11:H692,H692)-1</f>
        <v>65</v>
      </c>
      <c r="J692" t="str">
        <f>tblSales921[[#This Row],[Month]]&amp;"-"&amp;tblSales921[[#This Row],[Rank]]</f>
        <v>5-65</v>
      </c>
      <c r="K692" t="s">
        <v>23</v>
      </c>
      <c r="L692" t="s">
        <v>130</v>
      </c>
      <c r="M692" s="6">
        <v>5690.4</v>
      </c>
    </row>
    <row r="693" spans="6:13" x14ac:dyDescent="0.25">
      <c r="F693">
        <v>10683</v>
      </c>
      <c r="G693" s="2">
        <v>42132.945752314816</v>
      </c>
      <c r="H693" s="20">
        <f>MONTH(tblSales921[[#This Row],[Date]])</f>
        <v>5</v>
      </c>
      <c r="I693" s="21">
        <f>1+COUNTIFS(tblSales921[Date],"&lt;"&amp;tblSales921[[#This Row],[Date]],tblSales921[Month],tblSales921[[#This Row],[Month]])+COUNTIFS($G$11:G693,G693,$H$11:H693,H693)-1</f>
        <v>27</v>
      </c>
      <c r="J693" t="str">
        <f>tblSales921[[#This Row],[Month]]&amp;"-"&amp;tblSales921[[#This Row],[Rank]]</f>
        <v>5-27</v>
      </c>
      <c r="K693" t="s">
        <v>26</v>
      </c>
      <c r="L693" t="s">
        <v>207</v>
      </c>
      <c r="M693" s="6">
        <v>61432.95</v>
      </c>
    </row>
    <row r="694" spans="6:13" x14ac:dyDescent="0.25">
      <c r="F694">
        <v>10684</v>
      </c>
      <c r="G694" s="2">
        <v>42020.202511574076</v>
      </c>
      <c r="H694" s="20">
        <f>MONTH(tblSales921[[#This Row],[Date]])</f>
        <v>1</v>
      </c>
      <c r="I694" s="21">
        <f>1+COUNTIFS(tblSales921[Date],"&lt;"&amp;tblSales921[[#This Row],[Date]],tblSales921[Month],tblSales921[[#This Row],[Month]])+COUNTIFS($G$11:G694,G694,$H$11:H694,H694)-1</f>
        <v>35</v>
      </c>
      <c r="J694" t="str">
        <f>tblSales921[[#This Row],[Month]]&amp;"-"&amp;tblSales921[[#This Row],[Rank]]</f>
        <v>1-35</v>
      </c>
      <c r="K694" t="s">
        <v>26</v>
      </c>
      <c r="L694" t="s">
        <v>335</v>
      </c>
      <c r="M694" s="6">
        <v>20355.89</v>
      </c>
    </row>
    <row r="695" spans="6:13" x14ac:dyDescent="0.25">
      <c r="F695">
        <v>10685</v>
      </c>
      <c r="G695" s="2">
        <v>42227.587766203702</v>
      </c>
      <c r="H695" s="20">
        <f>MONTH(tblSales921[[#This Row],[Date]])</f>
        <v>8</v>
      </c>
      <c r="I695" s="21">
        <f>1+COUNTIFS(tblSales921[Date],"&lt;"&amp;tblSales921[[#This Row],[Date]],tblSales921[Month],tblSales921[[#This Row],[Month]])+COUNTIFS($G$11:G695,G695,$H$11:H695,H695)-1</f>
        <v>29</v>
      </c>
      <c r="J695" t="str">
        <f>tblSales921[[#This Row],[Month]]&amp;"-"&amp;tblSales921[[#This Row],[Rank]]</f>
        <v>8-29</v>
      </c>
      <c r="K695" t="s">
        <v>20</v>
      </c>
      <c r="L695" t="s">
        <v>217</v>
      </c>
      <c r="M695" s="6">
        <v>31587.91</v>
      </c>
    </row>
    <row r="696" spans="6:13" x14ac:dyDescent="0.25">
      <c r="F696">
        <v>10686</v>
      </c>
      <c r="G696" s="2">
        <v>42168.11414351852</v>
      </c>
      <c r="H696" s="20">
        <f>MONTH(tblSales921[[#This Row],[Date]])</f>
        <v>6</v>
      </c>
      <c r="I696" s="21">
        <f>1+COUNTIFS(tblSales921[Date],"&lt;"&amp;tblSales921[[#This Row],[Date]],tblSales921[Month],tblSales921[[#This Row],[Month]])+COUNTIFS($G$11:G696,G696,$H$11:H696,H696)-1</f>
        <v>37</v>
      </c>
      <c r="J696" t="str">
        <f>tblSales921[[#This Row],[Month]]&amp;"-"&amp;tblSales921[[#This Row],[Rank]]</f>
        <v>6-37</v>
      </c>
      <c r="K696" t="s">
        <v>52</v>
      </c>
      <c r="L696" t="s">
        <v>153</v>
      </c>
      <c r="M696" s="6">
        <v>77967.990000000005</v>
      </c>
    </row>
    <row r="697" spans="6:13" x14ac:dyDescent="0.25">
      <c r="F697">
        <v>10687</v>
      </c>
      <c r="G697" s="2">
        <v>42243.131145833337</v>
      </c>
      <c r="H697" s="20">
        <f>MONTH(tblSales921[[#This Row],[Date]])</f>
        <v>8</v>
      </c>
      <c r="I697" s="21">
        <f>1+COUNTIFS(tblSales921[Date],"&lt;"&amp;tblSales921[[#This Row],[Date]],tblSales921[Month],tblSales921[[#This Row],[Month]])+COUNTIFS($G$11:G697,G697,$H$11:H697,H697)-1</f>
        <v>78</v>
      </c>
      <c r="J697" t="str">
        <f>tblSales921[[#This Row],[Month]]&amp;"-"&amp;tblSales921[[#This Row],[Rank]]</f>
        <v>8-78</v>
      </c>
      <c r="K697" t="s">
        <v>26</v>
      </c>
      <c r="L697" t="s">
        <v>267</v>
      </c>
      <c r="M697" s="6">
        <v>24764.400000000001</v>
      </c>
    </row>
    <row r="698" spans="6:13" x14ac:dyDescent="0.25">
      <c r="F698">
        <v>10688</v>
      </c>
      <c r="G698" s="2">
        <v>42336.165266203701</v>
      </c>
      <c r="H698" s="20">
        <f>MONTH(tblSales921[[#This Row],[Date]])</f>
        <v>11</v>
      </c>
      <c r="I698" s="21">
        <f>1+COUNTIFS(tblSales921[Date],"&lt;"&amp;tblSales921[[#This Row],[Date]],tblSales921[Month],tblSales921[[#This Row],[Month]])+COUNTIFS($G$11:G698,G698,$H$11:H698,H698)-1</f>
        <v>78</v>
      </c>
      <c r="J698" t="str">
        <f>tblSales921[[#This Row],[Month]]&amp;"-"&amp;tblSales921[[#This Row],[Rank]]</f>
        <v>11-78</v>
      </c>
      <c r="K698" t="s">
        <v>15</v>
      </c>
      <c r="L698" t="s">
        <v>336</v>
      </c>
      <c r="M698" s="6">
        <v>78916.850000000006</v>
      </c>
    </row>
    <row r="699" spans="6:13" x14ac:dyDescent="0.25">
      <c r="F699">
        <v>10689</v>
      </c>
      <c r="G699" s="2">
        <v>42306.368113425924</v>
      </c>
      <c r="H699" s="20">
        <f>MONTH(tblSales921[[#This Row],[Date]])</f>
        <v>10</v>
      </c>
      <c r="I699" s="21">
        <f>1+COUNTIFS(tblSales921[Date],"&lt;"&amp;tblSales921[[#This Row],[Date]],tblSales921[Month],tblSales921[[#This Row],[Month]])+COUNTIFS($G$11:G699,G699,$H$11:H699,H699)-1</f>
        <v>68</v>
      </c>
      <c r="J699" t="str">
        <f>tblSales921[[#This Row],[Month]]&amp;"-"&amp;tblSales921[[#This Row],[Rank]]</f>
        <v>10-68</v>
      </c>
      <c r="K699" t="s">
        <v>66</v>
      </c>
      <c r="L699" t="s">
        <v>102</v>
      </c>
      <c r="M699" s="6">
        <v>26277.919999999998</v>
      </c>
    </row>
    <row r="700" spans="6:13" x14ac:dyDescent="0.25">
      <c r="F700">
        <v>10690</v>
      </c>
      <c r="G700" s="2">
        <v>42024.952291666668</v>
      </c>
      <c r="H700" s="20">
        <f>MONTH(tblSales921[[#This Row],[Date]])</f>
        <v>1</v>
      </c>
      <c r="I700" s="21">
        <f>1+COUNTIFS(tblSales921[Date],"&lt;"&amp;tblSales921[[#This Row],[Date]],tblSales921[Month],tblSales921[[#This Row],[Month]])+COUNTIFS($G$11:G700,G700,$H$11:H700,H700)-1</f>
        <v>46</v>
      </c>
      <c r="J700" t="str">
        <f>tblSales921[[#This Row],[Month]]&amp;"-"&amp;tblSales921[[#This Row],[Rank]]</f>
        <v>1-46</v>
      </c>
      <c r="K700" t="s">
        <v>5</v>
      </c>
      <c r="L700" t="s">
        <v>282</v>
      </c>
      <c r="M700" s="6">
        <v>3363.11</v>
      </c>
    </row>
    <row r="701" spans="6:13" x14ac:dyDescent="0.25">
      <c r="F701">
        <v>10691</v>
      </c>
      <c r="G701" s="2">
        <v>42066.410902777781</v>
      </c>
      <c r="H701" s="20">
        <f>MONTH(tblSales921[[#This Row],[Date]])</f>
        <v>3</v>
      </c>
      <c r="I701" s="21">
        <f>1+COUNTIFS(tblSales921[Date],"&lt;"&amp;tblSales921[[#This Row],[Date]],tblSales921[Month],tblSales921[[#This Row],[Month]])+COUNTIFS($G$11:G701,G701,$H$11:H701,H701)-1</f>
        <v>3</v>
      </c>
      <c r="J701" t="str">
        <f>tblSales921[[#This Row],[Month]]&amp;"-"&amp;tblSales921[[#This Row],[Rank]]</f>
        <v>3-3</v>
      </c>
      <c r="K701" t="s">
        <v>29</v>
      </c>
      <c r="L701" t="s">
        <v>337</v>
      </c>
      <c r="M701" s="6">
        <v>55152.29</v>
      </c>
    </row>
    <row r="702" spans="6:13" x14ac:dyDescent="0.25">
      <c r="F702">
        <v>10692</v>
      </c>
      <c r="G702" s="2">
        <v>42040.606249999997</v>
      </c>
      <c r="H702" s="20">
        <f>MONTH(tblSales921[[#This Row],[Date]])</f>
        <v>2</v>
      </c>
      <c r="I702" s="21">
        <f>1+COUNTIFS(tblSales921[Date],"&lt;"&amp;tblSales921[[#This Row],[Date]],tblSales921[Month],tblSales921[[#This Row],[Month]])+COUNTIFS($G$11:G702,G702,$H$11:H702,H702)-1</f>
        <v>17</v>
      </c>
      <c r="J702" t="str">
        <f>tblSales921[[#This Row],[Month]]&amp;"-"&amp;tblSales921[[#This Row],[Rank]]</f>
        <v>2-17</v>
      </c>
      <c r="K702" t="s">
        <v>23</v>
      </c>
      <c r="L702" t="s">
        <v>184</v>
      </c>
      <c r="M702" s="6">
        <v>93435.27</v>
      </c>
    </row>
    <row r="703" spans="6:13" x14ac:dyDescent="0.25">
      <c r="F703">
        <v>10693</v>
      </c>
      <c r="G703" s="2">
        <v>42323.993819444448</v>
      </c>
      <c r="H703" s="20">
        <f>MONTH(tblSales921[[#This Row],[Date]])</f>
        <v>11</v>
      </c>
      <c r="I703" s="21">
        <f>1+COUNTIFS(tblSales921[Date],"&lt;"&amp;tblSales921[[#This Row],[Date]],tblSales921[Month],tblSales921[[#This Row],[Month]])+COUNTIFS($G$11:G703,G703,$H$11:H703,H703)-1</f>
        <v>46</v>
      </c>
      <c r="J703" t="str">
        <f>tblSales921[[#This Row],[Month]]&amp;"-"&amp;tblSales921[[#This Row],[Rank]]</f>
        <v>11-46</v>
      </c>
      <c r="K703" t="s">
        <v>35</v>
      </c>
      <c r="L703" t="s">
        <v>284</v>
      </c>
      <c r="M703" s="6">
        <v>29341.75</v>
      </c>
    </row>
    <row r="704" spans="6:13" x14ac:dyDescent="0.25">
      <c r="F704">
        <v>10694</v>
      </c>
      <c r="G704" s="2">
        <v>42184.546284722222</v>
      </c>
      <c r="H704" s="20">
        <f>MONTH(tblSales921[[#This Row],[Date]])</f>
        <v>6</v>
      </c>
      <c r="I704" s="21">
        <f>1+COUNTIFS(tblSales921[Date],"&lt;"&amp;tblSales921[[#This Row],[Date]],tblSales921[Month],tblSales921[[#This Row],[Month]])+COUNTIFS($G$11:G704,G704,$H$11:H704,H704)-1</f>
        <v>76</v>
      </c>
      <c r="J704" t="str">
        <f>tblSales921[[#This Row],[Month]]&amp;"-"&amp;tblSales921[[#This Row],[Rank]]</f>
        <v>6-76</v>
      </c>
      <c r="K704" t="s">
        <v>45</v>
      </c>
      <c r="L704" t="s">
        <v>30</v>
      </c>
      <c r="M704" s="6">
        <v>28602.21</v>
      </c>
    </row>
    <row r="705" spans="6:13" x14ac:dyDescent="0.25">
      <c r="F705">
        <v>10695</v>
      </c>
      <c r="G705" s="2">
        <v>42302.099652777775</v>
      </c>
      <c r="H705" s="20">
        <f>MONTH(tblSales921[[#This Row],[Date]])</f>
        <v>10</v>
      </c>
      <c r="I705" s="21">
        <f>1+COUNTIFS(tblSales921[Date],"&lt;"&amp;tblSales921[[#This Row],[Date]],tblSales921[Month],tblSales921[[#This Row],[Month]])+COUNTIFS($G$11:G705,G705,$H$11:H705,H705)-1</f>
        <v>58</v>
      </c>
      <c r="J705" t="str">
        <f>tblSales921[[#This Row],[Month]]&amp;"-"&amp;tblSales921[[#This Row],[Rank]]</f>
        <v>10-58</v>
      </c>
      <c r="K705" t="s">
        <v>9</v>
      </c>
      <c r="L705" t="s">
        <v>172</v>
      </c>
      <c r="M705" s="6">
        <v>55037.26</v>
      </c>
    </row>
    <row r="706" spans="6:13" x14ac:dyDescent="0.25">
      <c r="F706">
        <v>10696</v>
      </c>
      <c r="G706" s="2">
        <v>42291.360081018516</v>
      </c>
      <c r="H706" s="20">
        <f>MONTH(tblSales921[[#This Row],[Date]])</f>
        <v>10</v>
      </c>
      <c r="I706" s="21">
        <f>1+COUNTIFS(tblSales921[Date],"&lt;"&amp;tblSales921[[#This Row],[Date]],tblSales921[Month],tblSales921[[#This Row],[Month]])+COUNTIFS($G$11:G706,G706,$H$11:H706,H706)-1</f>
        <v>31</v>
      </c>
      <c r="J706" t="str">
        <f>tblSales921[[#This Row],[Month]]&amp;"-"&amp;tblSales921[[#This Row],[Rank]]</f>
        <v>10-31</v>
      </c>
      <c r="K706" t="s">
        <v>5</v>
      </c>
      <c r="L706" t="s">
        <v>98</v>
      </c>
      <c r="M706" s="6">
        <v>33709.42</v>
      </c>
    </row>
    <row r="707" spans="6:13" x14ac:dyDescent="0.25">
      <c r="F707">
        <v>10697</v>
      </c>
      <c r="G707" s="2">
        <v>42111.198206018518</v>
      </c>
      <c r="H707" s="20">
        <f>MONTH(tblSales921[[#This Row],[Date]])</f>
        <v>4</v>
      </c>
      <c r="I707" s="21">
        <f>1+COUNTIFS(tblSales921[Date],"&lt;"&amp;tblSales921[[#This Row],[Date]],tblSales921[Month],tblSales921[[#This Row],[Month]])+COUNTIFS($G$11:G707,G707,$H$11:H707,H707)-1</f>
        <v>52</v>
      </c>
      <c r="J707" t="str">
        <f>tblSales921[[#This Row],[Month]]&amp;"-"&amp;tblSales921[[#This Row],[Rank]]</f>
        <v>4-52</v>
      </c>
      <c r="K707" t="s">
        <v>66</v>
      </c>
      <c r="L707" t="s">
        <v>279</v>
      </c>
      <c r="M707" s="6">
        <v>49917.83</v>
      </c>
    </row>
    <row r="708" spans="6:13" x14ac:dyDescent="0.25">
      <c r="F708">
        <v>10698</v>
      </c>
      <c r="G708" s="2">
        <v>42115.610300925924</v>
      </c>
      <c r="H708" s="20">
        <f>MONTH(tblSales921[[#This Row],[Date]])</f>
        <v>4</v>
      </c>
      <c r="I708" s="21">
        <f>1+COUNTIFS(tblSales921[Date],"&lt;"&amp;tblSales921[[#This Row],[Date]],tblSales921[Month],tblSales921[[#This Row],[Month]])+COUNTIFS($G$11:G708,G708,$H$11:H708,H708)-1</f>
        <v>66</v>
      </c>
      <c r="J708" t="str">
        <f>tblSales921[[#This Row],[Month]]&amp;"-"&amp;tblSales921[[#This Row],[Rank]]</f>
        <v>4-66</v>
      </c>
      <c r="K708" t="s">
        <v>13</v>
      </c>
      <c r="L708" t="s">
        <v>308</v>
      </c>
      <c r="M708" s="6">
        <v>59515.91</v>
      </c>
    </row>
    <row r="709" spans="6:13" x14ac:dyDescent="0.25">
      <c r="F709">
        <v>10699</v>
      </c>
      <c r="G709" s="2">
        <v>42095.967002314814</v>
      </c>
      <c r="H709" s="20">
        <f>MONTH(tblSales921[[#This Row],[Date]])</f>
        <v>4</v>
      </c>
      <c r="I709" s="21">
        <f>1+COUNTIFS(tblSales921[Date],"&lt;"&amp;tblSales921[[#This Row],[Date]],tblSales921[Month],tblSales921[[#This Row],[Month]])+COUNTIFS($G$11:G709,G709,$H$11:H709,H709)-1</f>
        <v>3</v>
      </c>
      <c r="J709" t="str">
        <f>tblSales921[[#This Row],[Month]]&amp;"-"&amp;tblSales921[[#This Row],[Rank]]</f>
        <v>4-3</v>
      </c>
      <c r="K709" t="s">
        <v>35</v>
      </c>
      <c r="L709" t="s">
        <v>338</v>
      </c>
      <c r="M709" s="6">
        <v>52569.279999999999</v>
      </c>
    </row>
    <row r="710" spans="6:13" x14ac:dyDescent="0.25">
      <c r="F710">
        <v>10700</v>
      </c>
      <c r="G710" s="2">
        <v>42060.614537037036</v>
      </c>
      <c r="H710" s="20">
        <f>MONTH(tblSales921[[#This Row],[Date]])</f>
        <v>2</v>
      </c>
      <c r="I710" s="21">
        <f>1+COUNTIFS(tblSales921[Date],"&lt;"&amp;tblSales921[[#This Row],[Date]],tblSales921[Month],tblSales921[[#This Row],[Month]])+COUNTIFS($G$11:G710,G710,$H$11:H710,H710)-1</f>
        <v>78</v>
      </c>
      <c r="J710" t="str">
        <f>tblSales921[[#This Row],[Month]]&amp;"-"&amp;tblSales921[[#This Row],[Rank]]</f>
        <v>2-78</v>
      </c>
      <c r="K710" t="s">
        <v>13</v>
      </c>
      <c r="L710" t="s">
        <v>339</v>
      </c>
      <c r="M710" s="6">
        <v>57173.63</v>
      </c>
    </row>
    <row r="711" spans="6:13" x14ac:dyDescent="0.25">
      <c r="F711">
        <v>10701</v>
      </c>
      <c r="G711" s="2">
        <v>42116.289641203701</v>
      </c>
      <c r="H711" s="20">
        <f>MONTH(tblSales921[[#This Row],[Date]])</f>
        <v>4</v>
      </c>
      <c r="I711" s="21">
        <f>1+COUNTIFS(tblSales921[Date],"&lt;"&amp;tblSales921[[#This Row],[Date]],tblSales921[Month],tblSales921[[#This Row],[Month]])+COUNTIFS($G$11:G711,G711,$H$11:H711,H711)-1</f>
        <v>69</v>
      </c>
      <c r="J711" t="str">
        <f>tblSales921[[#This Row],[Month]]&amp;"-"&amp;tblSales921[[#This Row],[Rank]]</f>
        <v>4-69</v>
      </c>
      <c r="K711" t="s">
        <v>7</v>
      </c>
      <c r="L711" t="s">
        <v>39</v>
      </c>
      <c r="M711" s="6">
        <v>1419.32</v>
      </c>
    </row>
    <row r="712" spans="6:13" x14ac:dyDescent="0.25">
      <c r="F712">
        <v>10702</v>
      </c>
      <c r="G712" s="2">
        <v>42106.467106481483</v>
      </c>
      <c r="H712" s="20">
        <f>MONTH(tblSales921[[#This Row],[Date]])</f>
        <v>4</v>
      </c>
      <c r="I712" s="21">
        <f>1+COUNTIFS(tblSales921[Date],"&lt;"&amp;tblSales921[[#This Row],[Date]],tblSales921[Month],tblSales921[[#This Row],[Month]])+COUNTIFS($G$11:G712,G712,$H$11:H712,H712)-1</f>
        <v>29</v>
      </c>
      <c r="J712" t="str">
        <f>tblSales921[[#This Row],[Month]]&amp;"-"&amp;tblSales921[[#This Row],[Rank]]</f>
        <v>4-29</v>
      </c>
      <c r="K712" t="s">
        <v>7</v>
      </c>
      <c r="L712" t="s">
        <v>218</v>
      </c>
      <c r="M712" s="6">
        <v>47445.919999999998</v>
      </c>
    </row>
    <row r="713" spans="6:13" x14ac:dyDescent="0.25">
      <c r="F713">
        <v>10703</v>
      </c>
      <c r="G713" s="2">
        <v>42088.185636574075</v>
      </c>
      <c r="H713" s="20">
        <f>MONTH(tblSales921[[#This Row],[Date]])</f>
        <v>3</v>
      </c>
      <c r="I713" s="21">
        <f>1+COUNTIFS(tblSales921[Date],"&lt;"&amp;tblSales921[[#This Row],[Date]],tblSales921[Month],tblSales921[[#This Row],[Month]])+COUNTIFS($G$11:G713,G713,$H$11:H713,H713)-1</f>
        <v>61</v>
      </c>
      <c r="J713" t="str">
        <f>tblSales921[[#This Row],[Month]]&amp;"-"&amp;tblSales921[[#This Row],[Rank]]</f>
        <v>3-61</v>
      </c>
      <c r="K713" t="s">
        <v>45</v>
      </c>
      <c r="L713" t="s">
        <v>124</v>
      </c>
      <c r="M713" s="6">
        <v>75530.33</v>
      </c>
    </row>
    <row r="714" spans="6:13" x14ac:dyDescent="0.25">
      <c r="F714">
        <v>10704</v>
      </c>
      <c r="G714" s="2">
        <v>42328.500613425924</v>
      </c>
      <c r="H714" s="20">
        <f>MONTH(tblSales921[[#This Row],[Date]])</f>
        <v>11</v>
      </c>
      <c r="I714" s="21">
        <f>1+COUNTIFS(tblSales921[Date],"&lt;"&amp;tblSales921[[#This Row],[Date]],tblSales921[Month],tblSales921[[#This Row],[Month]])+COUNTIFS($G$11:G714,G714,$H$11:H714,H714)-1</f>
        <v>58</v>
      </c>
      <c r="J714" t="str">
        <f>tblSales921[[#This Row],[Month]]&amp;"-"&amp;tblSales921[[#This Row],[Rank]]</f>
        <v>11-58</v>
      </c>
      <c r="K714" t="s">
        <v>45</v>
      </c>
      <c r="L714" t="s">
        <v>120</v>
      </c>
      <c r="M714" s="6">
        <v>26638.11</v>
      </c>
    </row>
    <row r="715" spans="6:13" x14ac:dyDescent="0.25">
      <c r="F715">
        <v>10705</v>
      </c>
      <c r="G715" s="2">
        <v>42089.465127314812</v>
      </c>
      <c r="H715" s="20">
        <f>MONTH(tblSales921[[#This Row],[Date]])</f>
        <v>3</v>
      </c>
      <c r="I715" s="21">
        <f>1+COUNTIFS(tblSales921[Date],"&lt;"&amp;tblSales921[[#This Row],[Date]],tblSales921[Month],tblSales921[[#This Row],[Month]])+COUNTIFS($G$11:G715,G715,$H$11:H715,H715)-1</f>
        <v>67</v>
      </c>
      <c r="J715" t="str">
        <f>tblSales921[[#This Row],[Month]]&amp;"-"&amp;tblSales921[[#This Row],[Rank]]</f>
        <v>3-67</v>
      </c>
      <c r="K715" t="s">
        <v>26</v>
      </c>
      <c r="L715" t="s">
        <v>134</v>
      </c>
      <c r="M715" s="6">
        <v>10517.49</v>
      </c>
    </row>
    <row r="716" spans="6:13" x14ac:dyDescent="0.25">
      <c r="F716">
        <v>10706</v>
      </c>
      <c r="G716" s="2">
        <v>42015.06355324074</v>
      </c>
      <c r="H716" s="20">
        <f>MONTH(tblSales921[[#This Row],[Date]])</f>
        <v>1</v>
      </c>
      <c r="I716" s="21">
        <f>1+COUNTIFS(tblSales921[Date],"&lt;"&amp;tblSales921[[#This Row],[Date]],tblSales921[Month],tblSales921[[#This Row],[Month]])+COUNTIFS($G$11:G716,G716,$H$11:H716,H716)-1</f>
        <v>24</v>
      </c>
      <c r="J716" t="str">
        <f>tblSales921[[#This Row],[Month]]&amp;"-"&amp;tblSales921[[#This Row],[Rank]]</f>
        <v>1-24</v>
      </c>
      <c r="K716" t="s">
        <v>66</v>
      </c>
      <c r="L716" t="s">
        <v>192</v>
      </c>
      <c r="M716" s="6">
        <v>26701.54</v>
      </c>
    </row>
    <row r="717" spans="6:13" x14ac:dyDescent="0.25">
      <c r="F717">
        <v>10707</v>
      </c>
      <c r="G717" s="2">
        <v>42074.501516203702</v>
      </c>
      <c r="H717" s="20">
        <f>MONTH(tblSales921[[#This Row],[Date]])</f>
        <v>3</v>
      </c>
      <c r="I717" s="21">
        <f>1+COUNTIFS(tblSales921[Date],"&lt;"&amp;tblSales921[[#This Row],[Date]],tblSales921[Month],tblSales921[[#This Row],[Month]])+COUNTIFS($G$11:G717,G717,$H$11:H717,H717)-1</f>
        <v>22</v>
      </c>
      <c r="J717" t="str">
        <f>tblSales921[[#This Row],[Month]]&amp;"-"&amp;tblSales921[[#This Row],[Rank]]</f>
        <v>3-22</v>
      </c>
      <c r="K717" t="s">
        <v>15</v>
      </c>
      <c r="L717" t="s">
        <v>340</v>
      </c>
      <c r="M717" s="6">
        <v>67898.64</v>
      </c>
    </row>
    <row r="718" spans="6:13" x14ac:dyDescent="0.25">
      <c r="F718">
        <v>10708</v>
      </c>
      <c r="G718" s="2">
        <v>42031.904641203706</v>
      </c>
      <c r="H718" s="20">
        <f>MONTH(tblSales921[[#This Row],[Date]])</f>
        <v>1</v>
      </c>
      <c r="I718" s="21">
        <f>1+COUNTIFS(tblSales921[Date],"&lt;"&amp;tblSales921[[#This Row],[Date]],tblSales921[Month],tblSales921[[#This Row],[Month]])+COUNTIFS($G$11:G718,G718,$H$11:H718,H718)-1</f>
        <v>70</v>
      </c>
      <c r="J718" t="str">
        <f>tblSales921[[#This Row],[Month]]&amp;"-"&amp;tblSales921[[#This Row],[Rank]]</f>
        <v>1-70</v>
      </c>
      <c r="K718" t="s">
        <v>29</v>
      </c>
      <c r="L718" t="s">
        <v>136</v>
      </c>
      <c r="M718" s="6">
        <v>93619.42</v>
      </c>
    </row>
    <row r="719" spans="6:13" x14ac:dyDescent="0.25">
      <c r="F719">
        <v>10709</v>
      </c>
      <c r="G719" s="2">
        <v>42078.370150462964</v>
      </c>
      <c r="H719" s="20">
        <f>MONTH(tblSales921[[#This Row],[Date]])</f>
        <v>3</v>
      </c>
      <c r="I719" s="21">
        <f>1+COUNTIFS(tblSales921[Date],"&lt;"&amp;tblSales921[[#This Row],[Date]],tblSales921[Month],tblSales921[[#This Row],[Month]])+COUNTIFS($G$11:G719,G719,$H$11:H719,H719)-1</f>
        <v>33</v>
      </c>
      <c r="J719" t="str">
        <f>tblSales921[[#This Row],[Month]]&amp;"-"&amp;tblSales921[[#This Row],[Rank]]</f>
        <v>3-33</v>
      </c>
      <c r="K719" t="s">
        <v>61</v>
      </c>
      <c r="L719" t="s">
        <v>341</v>
      </c>
      <c r="M719" s="6">
        <v>10430.049999999999</v>
      </c>
    </row>
    <row r="720" spans="6:13" x14ac:dyDescent="0.25">
      <c r="F720">
        <v>10710</v>
      </c>
      <c r="G720" s="2">
        <v>42125.607546296298</v>
      </c>
      <c r="H720" s="20">
        <f>MONTH(tblSales921[[#This Row],[Date]])</f>
        <v>5</v>
      </c>
      <c r="I720" s="21">
        <f>1+COUNTIFS(tblSales921[Date],"&lt;"&amp;tblSales921[[#This Row],[Date]],tblSales921[Month],tblSales921[[#This Row],[Month]])+COUNTIFS($G$11:G720,G720,$H$11:H720,H720)-1</f>
        <v>3</v>
      </c>
      <c r="J720" t="str">
        <f>tblSales921[[#This Row],[Month]]&amp;"-"&amp;tblSales921[[#This Row],[Rank]]</f>
        <v>5-3</v>
      </c>
      <c r="K720" t="s">
        <v>26</v>
      </c>
      <c r="L720" t="s">
        <v>75</v>
      </c>
      <c r="M720" s="6">
        <v>37831.629999999997</v>
      </c>
    </row>
    <row r="721" spans="6:13" x14ac:dyDescent="0.25">
      <c r="F721">
        <v>10711</v>
      </c>
      <c r="G721" s="2">
        <v>42063.362719907411</v>
      </c>
      <c r="H721" s="20">
        <f>MONTH(tblSales921[[#This Row],[Date]])</f>
        <v>2</v>
      </c>
      <c r="I721" s="21">
        <f>1+COUNTIFS(tblSales921[Date],"&lt;"&amp;tblSales921[[#This Row],[Date]],tblSales921[Month],tblSales921[[#This Row],[Month]])+COUNTIFS($G$11:G721,G721,$H$11:H721,H721)-1</f>
        <v>92</v>
      </c>
      <c r="J721" t="str">
        <f>tblSales921[[#This Row],[Month]]&amp;"-"&amp;tblSales921[[#This Row],[Rank]]</f>
        <v>2-92</v>
      </c>
      <c r="K721" t="s">
        <v>7</v>
      </c>
      <c r="L721" t="s">
        <v>251</v>
      </c>
      <c r="M721" s="6">
        <v>99569.7</v>
      </c>
    </row>
    <row r="722" spans="6:13" x14ac:dyDescent="0.25">
      <c r="F722">
        <v>10712</v>
      </c>
      <c r="G722" s="2">
        <v>42257.193333333336</v>
      </c>
      <c r="H722" s="20">
        <f>MONTH(tblSales921[[#This Row],[Date]])</f>
        <v>9</v>
      </c>
      <c r="I722" s="21">
        <f>1+COUNTIFS(tblSales921[Date],"&lt;"&amp;tblSales921[[#This Row],[Date]],tblSales921[Month],tblSales921[[#This Row],[Month]])+COUNTIFS($G$11:G722,G722,$H$11:H722,H722)-1</f>
        <v>25</v>
      </c>
      <c r="J722" t="str">
        <f>tblSales921[[#This Row],[Month]]&amp;"-"&amp;tblSales921[[#This Row],[Rank]]</f>
        <v>9-25</v>
      </c>
      <c r="K722" t="s">
        <v>66</v>
      </c>
      <c r="L722" t="s">
        <v>342</v>
      </c>
      <c r="M722" s="6">
        <v>99063.7</v>
      </c>
    </row>
    <row r="723" spans="6:13" x14ac:dyDescent="0.25">
      <c r="F723">
        <v>10713</v>
      </c>
      <c r="G723" s="2">
        <v>42357.969282407408</v>
      </c>
      <c r="H723" s="20">
        <f>MONTH(tblSales921[[#This Row],[Date]])</f>
        <v>12</v>
      </c>
      <c r="I723" s="21">
        <f>1+COUNTIFS(tblSales921[Date],"&lt;"&amp;tblSales921[[#This Row],[Date]],tblSales921[Month],tblSales921[[#This Row],[Month]])+COUNTIFS($G$11:G723,G723,$H$11:H723,H723)-1</f>
        <v>53</v>
      </c>
      <c r="J723" t="str">
        <f>tblSales921[[#This Row],[Month]]&amp;"-"&amp;tblSales921[[#This Row],[Rank]]</f>
        <v>12-53</v>
      </c>
      <c r="K723" t="s">
        <v>17</v>
      </c>
      <c r="L723" t="s">
        <v>101</v>
      </c>
      <c r="M723" s="6">
        <v>4749.54</v>
      </c>
    </row>
    <row r="724" spans="6:13" x14ac:dyDescent="0.25">
      <c r="F724">
        <v>10714</v>
      </c>
      <c r="G724" s="2">
        <v>42045.484479166669</v>
      </c>
      <c r="H724" s="20">
        <f>MONTH(tblSales921[[#This Row],[Date]])</f>
        <v>2</v>
      </c>
      <c r="I724" s="21">
        <f>1+COUNTIFS(tblSales921[Date],"&lt;"&amp;tblSales921[[#This Row],[Date]],tblSales921[Month],tblSales921[[#This Row],[Month]])+COUNTIFS($G$11:G724,G724,$H$11:H724,H724)-1</f>
        <v>34</v>
      </c>
      <c r="J724" t="str">
        <f>tblSales921[[#This Row],[Month]]&amp;"-"&amp;tblSales921[[#This Row],[Rank]]</f>
        <v>2-34</v>
      </c>
      <c r="K724" t="s">
        <v>15</v>
      </c>
      <c r="L724" t="s">
        <v>338</v>
      </c>
      <c r="M724" s="6">
        <v>34655.120000000003</v>
      </c>
    </row>
    <row r="725" spans="6:13" x14ac:dyDescent="0.25">
      <c r="F725">
        <v>10715</v>
      </c>
      <c r="G725" s="2">
        <v>42155.30773148148</v>
      </c>
      <c r="H725" s="20">
        <f>MONTH(tblSales921[[#This Row],[Date]])</f>
        <v>5</v>
      </c>
      <c r="I725" s="21">
        <f>1+COUNTIFS(tblSales921[Date],"&lt;"&amp;tblSales921[[#This Row],[Date]],tblSales921[Month],tblSales921[[#This Row],[Month]])+COUNTIFS($G$11:G725,G725,$H$11:H725,H725)-1</f>
        <v>84</v>
      </c>
      <c r="J725" t="str">
        <f>tblSales921[[#This Row],[Month]]&amp;"-"&amp;tblSales921[[#This Row],[Rank]]</f>
        <v>5-84</v>
      </c>
      <c r="K725" t="s">
        <v>5</v>
      </c>
      <c r="L725" t="s">
        <v>343</v>
      </c>
      <c r="M725" s="6">
        <v>37259.730000000003</v>
      </c>
    </row>
    <row r="726" spans="6:13" x14ac:dyDescent="0.25">
      <c r="F726">
        <v>10716</v>
      </c>
      <c r="G726" s="2">
        <v>42271.14234953704</v>
      </c>
      <c r="H726" s="20">
        <f>MONTH(tblSales921[[#This Row],[Date]])</f>
        <v>9</v>
      </c>
      <c r="I726" s="21">
        <f>1+COUNTIFS(tblSales921[Date],"&lt;"&amp;tblSales921[[#This Row],[Date]],tblSales921[Month],tblSales921[[#This Row],[Month]])+COUNTIFS($G$11:G726,G726,$H$11:H726,H726)-1</f>
        <v>68</v>
      </c>
      <c r="J726" t="str">
        <f>tblSales921[[#This Row],[Month]]&amp;"-"&amp;tblSales921[[#This Row],[Rank]]</f>
        <v>9-68</v>
      </c>
      <c r="K726" t="s">
        <v>29</v>
      </c>
      <c r="L726" t="s">
        <v>329</v>
      </c>
      <c r="M726" s="6">
        <v>47733.25</v>
      </c>
    </row>
    <row r="727" spans="6:13" x14ac:dyDescent="0.25">
      <c r="F727">
        <v>10717</v>
      </c>
      <c r="G727" s="2">
        <v>42320.591087962966</v>
      </c>
      <c r="H727" s="20">
        <f>MONTH(tblSales921[[#This Row],[Date]])</f>
        <v>11</v>
      </c>
      <c r="I727" s="21">
        <f>1+COUNTIFS(tblSales921[Date],"&lt;"&amp;tblSales921[[#This Row],[Date]],tblSales921[Month],tblSales921[[#This Row],[Month]])+COUNTIFS($G$11:G727,G727,$H$11:H727,H727)-1</f>
        <v>34</v>
      </c>
      <c r="J727" t="str">
        <f>tblSales921[[#This Row],[Month]]&amp;"-"&amp;tblSales921[[#This Row],[Rank]]</f>
        <v>11-34</v>
      </c>
      <c r="K727" t="s">
        <v>23</v>
      </c>
      <c r="L727" t="s">
        <v>102</v>
      </c>
      <c r="M727" s="6">
        <v>6314.05</v>
      </c>
    </row>
    <row r="728" spans="6:13" x14ac:dyDescent="0.25">
      <c r="F728">
        <v>10718</v>
      </c>
      <c r="G728" s="2">
        <v>42088.835173611114</v>
      </c>
      <c r="H728" s="20">
        <f>MONTH(tblSales921[[#This Row],[Date]])</f>
        <v>3</v>
      </c>
      <c r="I728" s="21">
        <f>1+COUNTIFS(tblSales921[Date],"&lt;"&amp;tblSales921[[#This Row],[Date]],tblSales921[Month],tblSales921[[#This Row],[Month]])+COUNTIFS($G$11:G728,G728,$H$11:H728,H728)-1</f>
        <v>63</v>
      </c>
      <c r="J728" t="str">
        <f>tblSales921[[#This Row],[Month]]&amp;"-"&amp;tblSales921[[#This Row],[Rank]]</f>
        <v>3-63</v>
      </c>
      <c r="K728" t="s">
        <v>23</v>
      </c>
      <c r="L728" t="s">
        <v>206</v>
      </c>
      <c r="M728" s="6">
        <v>8549.1299999999992</v>
      </c>
    </row>
    <row r="729" spans="6:13" x14ac:dyDescent="0.25">
      <c r="F729">
        <v>10719</v>
      </c>
      <c r="G729" s="2">
        <v>42343.361527777779</v>
      </c>
      <c r="H729" s="20">
        <f>MONTH(tblSales921[[#This Row],[Date]])</f>
        <v>12</v>
      </c>
      <c r="I729" s="21">
        <f>1+COUNTIFS(tblSales921[Date],"&lt;"&amp;tblSales921[[#This Row],[Date]],tblSales921[Month],tblSales921[[#This Row],[Month]])+COUNTIFS($G$11:G729,G729,$H$11:H729,H729)-1</f>
        <v>11</v>
      </c>
      <c r="J729" t="str">
        <f>tblSales921[[#This Row],[Month]]&amp;"-"&amp;tblSales921[[#This Row],[Rank]]</f>
        <v>12-11</v>
      </c>
      <c r="K729" t="s">
        <v>40</v>
      </c>
      <c r="L729" t="s">
        <v>204</v>
      </c>
      <c r="M729" s="6">
        <v>94613.84</v>
      </c>
    </row>
    <row r="730" spans="6:13" x14ac:dyDescent="0.25">
      <c r="F730">
        <v>10720</v>
      </c>
      <c r="G730" s="2">
        <v>42170.055520833332</v>
      </c>
      <c r="H730" s="20">
        <f>MONTH(tblSales921[[#This Row],[Date]])</f>
        <v>6</v>
      </c>
      <c r="I730" s="21">
        <f>1+COUNTIFS(tblSales921[Date],"&lt;"&amp;tblSales921[[#This Row],[Date]],tblSales921[Month],tblSales921[[#This Row],[Month]])+COUNTIFS($G$11:G730,G730,$H$11:H730,H730)-1</f>
        <v>42</v>
      </c>
      <c r="J730" t="str">
        <f>tblSales921[[#This Row],[Month]]&amp;"-"&amp;tblSales921[[#This Row],[Rank]]</f>
        <v>6-42</v>
      </c>
      <c r="K730" t="s">
        <v>66</v>
      </c>
      <c r="L730" t="s">
        <v>314</v>
      </c>
      <c r="M730" s="6">
        <v>18161.45</v>
      </c>
    </row>
    <row r="731" spans="6:13" x14ac:dyDescent="0.25">
      <c r="F731">
        <v>10721</v>
      </c>
      <c r="G731" s="2">
        <v>42310.170254629629</v>
      </c>
      <c r="H731" s="20">
        <f>MONTH(tblSales921[[#This Row],[Date]])</f>
        <v>11</v>
      </c>
      <c r="I731" s="21">
        <f>1+COUNTIFS(tblSales921[Date],"&lt;"&amp;tblSales921[[#This Row],[Date]],tblSales921[Month],tblSales921[[#This Row],[Month]])+COUNTIFS($G$11:G731,G731,$H$11:H731,H731)-1</f>
        <v>4</v>
      </c>
      <c r="J731" t="str">
        <f>tblSales921[[#This Row],[Month]]&amp;"-"&amp;tblSales921[[#This Row],[Rank]]</f>
        <v>11-4</v>
      </c>
      <c r="K731" t="s">
        <v>40</v>
      </c>
      <c r="L731" t="s">
        <v>315</v>
      </c>
      <c r="M731" s="6">
        <v>59673.2</v>
      </c>
    </row>
    <row r="732" spans="6:13" x14ac:dyDescent="0.25">
      <c r="F732">
        <v>10722</v>
      </c>
      <c r="G732" s="2">
        <v>42352.953923611109</v>
      </c>
      <c r="H732" s="20">
        <f>MONTH(tblSales921[[#This Row],[Date]])</f>
        <v>12</v>
      </c>
      <c r="I732" s="21">
        <f>1+COUNTIFS(tblSales921[Date],"&lt;"&amp;tblSales921[[#This Row],[Date]],tblSales921[Month],tblSales921[[#This Row],[Month]])+COUNTIFS($G$11:G732,G732,$H$11:H732,H732)-1</f>
        <v>40</v>
      </c>
      <c r="J732" t="str">
        <f>tblSales921[[#This Row],[Month]]&amp;"-"&amp;tblSales921[[#This Row],[Rank]]</f>
        <v>12-40</v>
      </c>
      <c r="K732" t="s">
        <v>9</v>
      </c>
      <c r="L732" t="s">
        <v>76</v>
      </c>
      <c r="M732" s="6">
        <v>75001.05</v>
      </c>
    </row>
    <row r="733" spans="6:13" x14ac:dyDescent="0.25">
      <c r="F733">
        <v>10723</v>
      </c>
      <c r="G733" s="2">
        <v>42056.841377314813</v>
      </c>
      <c r="H733" s="20">
        <f>MONTH(tblSales921[[#This Row],[Date]])</f>
        <v>2</v>
      </c>
      <c r="I733" s="21">
        <f>1+COUNTIFS(tblSales921[Date],"&lt;"&amp;tblSales921[[#This Row],[Date]],tblSales921[Month],tblSales921[[#This Row],[Month]])+COUNTIFS($G$11:G733,G733,$H$11:H733,H733)-1</f>
        <v>68</v>
      </c>
      <c r="J733" t="str">
        <f>tblSales921[[#This Row],[Month]]&amp;"-"&amp;tblSales921[[#This Row],[Rank]]</f>
        <v>2-68</v>
      </c>
      <c r="K733" t="s">
        <v>26</v>
      </c>
      <c r="L733" t="s">
        <v>344</v>
      </c>
      <c r="M733" s="6">
        <v>23266.91</v>
      </c>
    </row>
    <row r="734" spans="6:13" x14ac:dyDescent="0.25">
      <c r="F734">
        <v>10724</v>
      </c>
      <c r="G734" s="2">
        <v>42015.226886574077</v>
      </c>
      <c r="H734" s="20">
        <f>MONTH(tblSales921[[#This Row],[Date]])</f>
        <v>1</v>
      </c>
      <c r="I734" s="21">
        <f>1+COUNTIFS(tblSales921[Date],"&lt;"&amp;tblSales921[[#This Row],[Date]],tblSales921[Month],tblSales921[[#This Row],[Month]])+COUNTIFS($G$11:G734,G734,$H$11:H734,H734)-1</f>
        <v>25</v>
      </c>
      <c r="J734" t="str">
        <f>tblSales921[[#This Row],[Month]]&amp;"-"&amp;tblSales921[[#This Row],[Rank]]</f>
        <v>1-25</v>
      </c>
      <c r="K734" t="s">
        <v>5</v>
      </c>
      <c r="L734" t="s">
        <v>99</v>
      </c>
      <c r="M734" s="6">
        <v>13863.38</v>
      </c>
    </row>
    <row r="735" spans="6:13" x14ac:dyDescent="0.25">
      <c r="F735">
        <v>10725</v>
      </c>
      <c r="G735" s="2">
        <v>42365.226747685185</v>
      </c>
      <c r="H735" s="20">
        <f>MONTH(tblSales921[[#This Row],[Date]])</f>
        <v>12</v>
      </c>
      <c r="I735" s="21">
        <f>1+COUNTIFS(tblSales921[Date],"&lt;"&amp;tblSales921[[#This Row],[Date]],tblSales921[Month],tblSales921[[#This Row],[Month]])+COUNTIFS($G$11:G735,G735,$H$11:H735,H735)-1</f>
        <v>76</v>
      </c>
      <c r="J735" t="str">
        <f>tblSales921[[#This Row],[Month]]&amp;"-"&amp;tblSales921[[#This Row],[Rank]]</f>
        <v>12-76</v>
      </c>
      <c r="K735" t="s">
        <v>9</v>
      </c>
      <c r="L735" t="s">
        <v>298</v>
      </c>
      <c r="M735" s="6">
        <v>21209.45</v>
      </c>
    </row>
    <row r="736" spans="6:13" x14ac:dyDescent="0.25">
      <c r="F736">
        <v>10726</v>
      </c>
      <c r="G736" s="2">
        <v>42044.944363425922</v>
      </c>
      <c r="H736" s="20">
        <f>MONTH(tblSales921[[#This Row],[Date]])</f>
        <v>2</v>
      </c>
      <c r="I736" s="21">
        <f>1+COUNTIFS(tblSales921[Date],"&lt;"&amp;tblSales921[[#This Row],[Date]],tblSales921[Month],tblSales921[[#This Row],[Month]])+COUNTIFS($G$11:G736,G736,$H$11:H736,H736)-1</f>
        <v>32</v>
      </c>
      <c r="J736" t="str">
        <f>tblSales921[[#This Row],[Month]]&amp;"-"&amp;tblSales921[[#This Row],[Rank]]</f>
        <v>2-32</v>
      </c>
      <c r="K736" t="s">
        <v>61</v>
      </c>
      <c r="L736" t="s">
        <v>6</v>
      </c>
      <c r="M736" s="6">
        <v>72704.09</v>
      </c>
    </row>
    <row r="737" spans="6:13" x14ac:dyDescent="0.25">
      <c r="F737">
        <v>10727</v>
      </c>
      <c r="G737" s="2">
        <v>42086.086261574077</v>
      </c>
      <c r="H737" s="20">
        <f>MONTH(tblSales921[[#This Row],[Date]])</f>
        <v>3</v>
      </c>
      <c r="I737" s="21">
        <f>1+COUNTIFS(tblSales921[Date],"&lt;"&amp;tblSales921[[#This Row],[Date]],tblSales921[Month],tblSales921[[#This Row],[Month]])+COUNTIFS($G$11:G737,G737,$H$11:H737,H737)-1</f>
        <v>59</v>
      </c>
      <c r="J737" t="str">
        <f>tblSales921[[#This Row],[Month]]&amp;"-"&amp;tblSales921[[#This Row],[Rank]]</f>
        <v>3-59</v>
      </c>
      <c r="K737" t="s">
        <v>17</v>
      </c>
      <c r="L737" t="s">
        <v>208</v>
      </c>
      <c r="M737" s="6">
        <v>11023.3</v>
      </c>
    </row>
    <row r="738" spans="6:13" x14ac:dyDescent="0.25">
      <c r="F738">
        <v>10728</v>
      </c>
      <c r="G738" s="2">
        <v>42210.409861111111</v>
      </c>
      <c r="H738" s="20">
        <f>MONTH(tblSales921[[#This Row],[Date]])</f>
        <v>7</v>
      </c>
      <c r="I738" s="21">
        <f>1+COUNTIFS(tblSales921[Date],"&lt;"&amp;tblSales921[[#This Row],[Date]],tblSales921[Month],tblSales921[[#This Row],[Month]])+COUNTIFS($G$11:G738,G738,$H$11:H738,H738)-1</f>
        <v>67</v>
      </c>
      <c r="J738" t="str">
        <f>tblSales921[[#This Row],[Month]]&amp;"-"&amp;tblSales921[[#This Row],[Rank]]</f>
        <v>7-67</v>
      </c>
      <c r="K738" t="s">
        <v>11</v>
      </c>
      <c r="L738" t="s">
        <v>345</v>
      </c>
      <c r="M738" s="6">
        <v>17842.73</v>
      </c>
    </row>
    <row r="739" spans="6:13" x14ac:dyDescent="0.25">
      <c r="F739">
        <v>10729</v>
      </c>
      <c r="G739" s="2">
        <v>42245.914872685185</v>
      </c>
      <c r="H739" s="20">
        <f>MONTH(tblSales921[[#This Row],[Date]])</f>
        <v>8</v>
      </c>
      <c r="I739" s="21">
        <f>1+COUNTIFS(tblSales921[Date],"&lt;"&amp;tblSales921[[#This Row],[Date]],tblSales921[Month],tblSales921[[#This Row],[Month]])+COUNTIFS($G$11:G739,G739,$H$11:H739,H739)-1</f>
        <v>84</v>
      </c>
      <c r="J739" t="str">
        <f>tblSales921[[#This Row],[Month]]&amp;"-"&amp;tblSales921[[#This Row],[Rank]]</f>
        <v>8-84</v>
      </c>
      <c r="K739" t="s">
        <v>66</v>
      </c>
      <c r="L739" t="s">
        <v>192</v>
      </c>
      <c r="M739" s="6">
        <v>49920.83</v>
      </c>
    </row>
    <row r="740" spans="6:13" x14ac:dyDescent="0.25">
      <c r="F740">
        <v>10730</v>
      </c>
      <c r="G740" s="2">
        <v>42162.549189814818</v>
      </c>
      <c r="H740" s="20">
        <f>MONTH(tblSales921[[#This Row],[Date]])</f>
        <v>6</v>
      </c>
      <c r="I740" s="21">
        <f>1+COUNTIFS(tblSales921[Date],"&lt;"&amp;tblSales921[[#This Row],[Date]],tblSales921[Month],tblSales921[[#This Row],[Month]])+COUNTIFS($G$11:G740,G740,$H$11:H740,H740)-1</f>
        <v>20</v>
      </c>
      <c r="J740" t="str">
        <f>tblSales921[[#This Row],[Month]]&amp;"-"&amp;tblSales921[[#This Row],[Rank]]</f>
        <v>6-20</v>
      </c>
      <c r="K740" t="s">
        <v>7</v>
      </c>
      <c r="L740" t="s">
        <v>162</v>
      </c>
      <c r="M740" s="6">
        <v>57489.62</v>
      </c>
    </row>
    <row r="741" spans="6:13" x14ac:dyDescent="0.25">
      <c r="F741">
        <v>10731</v>
      </c>
      <c r="G741" s="2">
        <v>42274.227847222224</v>
      </c>
      <c r="H741" s="20">
        <f>MONTH(tblSales921[[#This Row],[Date]])</f>
        <v>9</v>
      </c>
      <c r="I741" s="21">
        <f>1+COUNTIFS(tblSales921[Date],"&lt;"&amp;tblSales921[[#This Row],[Date]],tblSales921[Month],tblSales921[[#This Row],[Month]])+COUNTIFS($G$11:G741,G741,$H$11:H741,H741)-1</f>
        <v>74</v>
      </c>
      <c r="J741" t="str">
        <f>tblSales921[[#This Row],[Month]]&amp;"-"&amp;tblSales921[[#This Row],[Rank]]</f>
        <v>9-74</v>
      </c>
      <c r="K741" t="s">
        <v>29</v>
      </c>
      <c r="L741" t="s">
        <v>201</v>
      </c>
      <c r="M741" s="6">
        <v>89730.6</v>
      </c>
    </row>
    <row r="742" spans="6:13" x14ac:dyDescent="0.25">
      <c r="F742">
        <v>10732</v>
      </c>
      <c r="G742" s="2">
        <v>42048.11136574074</v>
      </c>
      <c r="H742" s="20">
        <f>MONTH(tblSales921[[#This Row],[Date]])</f>
        <v>2</v>
      </c>
      <c r="I742" s="21">
        <f>1+COUNTIFS(tblSales921[Date],"&lt;"&amp;tblSales921[[#This Row],[Date]],tblSales921[Month],tblSales921[[#This Row],[Month]])+COUNTIFS($G$11:G742,G742,$H$11:H742,H742)-1</f>
        <v>40</v>
      </c>
      <c r="J742" t="str">
        <f>tblSales921[[#This Row],[Month]]&amp;"-"&amp;tblSales921[[#This Row],[Rank]]</f>
        <v>2-40</v>
      </c>
      <c r="K742" t="s">
        <v>35</v>
      </c>
      <c r="L742" t="s">
        <v>241</v>
      </c>
      <c r="M742" s="6">
        <v>69872.53</v>
      </c>
    </row>
    <row r="743" spans="6:13" x14ac:dyDescent="0.25">
      <c r="F743">
        <v>10733</v>
      </c>
      <c r="G743" s="2">
        <v>42162.820706018516</v>
      </c>
      <c r="H743" s="20">
        <f>MONTH(tblSales921[[#This Row],[Date]])</f>
        <v>6</v>
      </c>
      <c r="I743" s="21">
        <f>1+COUNTIFS(tblSales921[Date],"&lt;"&amp;tblSales921[[#This Row],[Date]],tblSales921[Month],tblSales921[[#This Row],[Month]])+COUNTIFS($G$11:G743,G743,$H$11:H743,H743)-1</f>
        <v>21</v>
      </c>
      <c r="J743" t="str">
        <f>tblSales921[[#This Row],[Month]]&amp;"-"&amp;tblSales921[[#This Row],[Rank]]</f>
        <v>6-21</v>
      </c>
      <c r="K743" t="s">
        <v>26</v>
      </c>
      <c r="L743" t="s">
        <v>346</v>
      </c>
      <c r="M743" s="6">
        <v>63831.71</v>
      </c>
    </row>
    <row r="744" spans="6:13" x14ac:dyDescent="0.25">
      <c r="F744">
        <v>10734</v>
      </c>
      <c r="G744" s="2">
        <v>42125.198460648149</v>
      </c>
      <c r="H744" s="20">
        <f>MONTH(tblSales921[[#This Row],[Date]])</f>
        <v>5</v>
      </c>
      <c r="I744" s="21">
        <f>1+COUNTIFS(tblSales921[Date],"&lt;"&amp;tblSales921[[#This Row],[Date]],tblSales921[Month],tblSales921[[#This Row],[Month]])+COUNTIFS($G$11:G744,G744,$H$11:H744,H744)-1</f>
        <v>2</v>
      </c>
      <c r="J744" t="str">
        <f>tblSales921[[#This Row],[Month]]&amp;"-"&amp;tblSales921[[#This Row],[Rank]]</f>
        <v>5-2</v>
      </c>
      <c r="K744" t="s">
        <v>5</v>
      </c>
      <c r="L744" t="s">
        <v>77</v>
      </c>
      <c r="M744" s="6">
        <v>88119.3</v>
      </c>
    </row>
    <row r="745" spans="6:13" x14ac:dyDescent="0.25">
      <c r="F745">
        <v>10735</v>
      </c>
      <c r="G745" s="2">
        <v>42358.558506944442</v>
      </c>
      <c r="H745" s="20">
        <f>MONTH(tblSales921[[#This Row],[Date]])</f>
        <v>12</v>
      </c>
      <c r="I745" s="21">
        <f>1+COUNTIFS(tblSales921[Date],"&lt;"&amp;tblSales921[[#This Row],[Date]],tblSales921[Month],tblSales921[[#This Row],[Month]])+COUNTIFS($G$11:G745,G745,$H$11:H745,H745)-1</f>
        <v>55</v>
      </c>
      <c r="J745" t="str">
        <f>tblSales921[[#This Row],[Month]]&amp;"-"&amp;tblSales921[[#This Row],[Rank]]</f>
        <v>12-55</v>
      </c>
      <c r="K745" t="s">
        <v>7</v>
      </c>
      <c r="L745" t="s">
        <v>291</v>
      </c>
      <c r="M745" s="6">
        <v>70748.539999999994</v>
      </c>
    </row>
    <row r="746" spans="6:13" x14ac:dyDescent="0.25">
      <c r="F746">
        <v>10736</v>
      </c>
      <c r="G746" s="2">
        <v>42018.435162037036</v>
      </c>
      <c r="H746" s="20">
        <f>MONTH(tblSales921[[#This Row],[Date]])</f>
        <v>1</v>
      </c>
      <c r="I746" s="21">
        <f>1+COUNTIFS(tblSales921[Date],"&lt;"&amp;tblSales921[[#This Row],[Date]],tblSales921[Month],tblSales921[[#This Row],[Month]])+COUNTIFS($G$11:G746,G746,$H$11:H746,H746)-1</f>
        <v>31</v>
      </c>
      <c r="J746" t="str">
        <f>tblSales921[[#This Row],[Month]]&amp;"-"&amp;tblSales921[[#This Row],[Rank]]</f>
        <v>1-31</v>
      </c>
      <c r="K746" t="s">
        <v>38</v>
      </c>
      <c r="L746" t="s">
        <v>347</v>
      </c>
      <c r="M746" s="6">
        <v>68404.490000000005</v>
      </c>
    </row>
    <row r="747" spans="6:13" x14ac:dyDescent="0.25">
      <c r="F747">
        <v>10737</v>
      </c>
      <c r="G747" s="2">
        <v>42165.122175925928</v>
      </c>
      <c r="H747" s="20">
        <f>MONTH(tblSales921[[#This Row],[Date]])</f>
        <v>6</v>
      </c>
      <c r="I747" s="21">
        <f>1+COUNTIFS(tblSales921[Date],"&lt;"&amp;tblSales921[[#This Row],[Date]],tblSales921[Month],tblSales921[[#This Row],[Month]])+COUNTIFS($G$11:G747,G747,$H$11:H747,H747)-1</f>
        <v>28</v>
      </c>
      <c r="J747" t="str">
        <f>tblSales921[[#This Row],[Month]]&amp;"-"&amp;tblSales921[[#This Row],[Rank]]</f>
        <v>6-28</v>
      </c>
      <c r="K747" t="s">
        <v>23</v>
      </c>
      <c r="L747" t="s">
        <v>282</v>
      </c>
      <c r="M747" s="6">
        <v>64884.02</v>
      </c>
    </row>
    <row r="748" spans="6:13" x14ac:dyDescent="0.25">
      <c r="F748">
        <v>10738</v>
      </c>
      <c r="G748" s="2">
        <v>42136.105254629627</v>
      </c>
      <c r="H748" s="20">
        <f>MONTH(tblSales921[[#This Row],[Date]])</f>
        <v>5</v>
      </c>
      <c r="I748" s="21">
        <f>1+COUNTIFS(tblSales921[Date],"&lt;"&amp;tblSales921[[#This Row],[Date]],tblSales921[Month],tblSales921[[#This Row],[Month]])+COUNTIFS($G$11:G748,G748,$H$11:H748,H748)-1</f>
        <v>34</v>
      </c>
      <c r="J748" t="str">
        <f>tblSales921[[#This Row],[Month]]&amp;"-"&amp;tblSales921[[#This Row],[Rank]]</f>
        <v>5-34</v>
      </c>
      <c r="K748" t="s">
        <v>23</v>
      </c>
      <c r="L748" t="s">
        <v>175</v>
      </c>
      <c r="M748" s="6">
        <v>62495.41</v>
      </c>
    </row>
    <row r="749" spans="6:13" x14ac:dyDescent="0.25">
      <c r="F749">
        <v>10739</v>
      </c>
      <c r="G749" s="2">
        <v>42114.177395833336</v>
      </c>
      <c r="H749" s="20">
        <f>MONTH(tblSales921[[#This Row],[Date]])</f>
        <v>4</v>
      </c>
      <c r="I749" s="21">
        <f>1+COUNTIFS(tblSales921[Date],"&lt;"&amp;tblSales921[[#This Row],[Date]],tblSales921[Month],tblSales921[[#This Row],[Month]])+COUNTIFS($G$11:G749,G749,$H$11:H749,H749)-1</f>
        <v>62</v>
      </c>
      <c r="J749" t="str">
        <f>tblSales921[[#This Row],[Month]]&amp;"-"&amp;tblSales921[[#This Row],[Rank]]</f>
        <v>4-62</v>
      </c>
      <c r="K749" t="s">
        <v>11</v>
      </c>
      <c r="L749" t="s">
        <v>348</v>
      </c>
      <c r="M749" s="6">
        <v>40560.94</v>
      </c>
    </row>
    <row r="750" spans="6:13" x14ac:dyDescent="0.25">
      <c r="F750">
        <v>10740</v>
      </c>
      <c r="G750" s="2">
        <v>42303.955810185187</v>
      </c>
      <c r="H750" s="20">
        <f>MONTH(tblSales921[[#This Row],[Date]])</f>
        <v>10</v>
      </c>
      <c r="I750" s="21">
        <f>1+COUNTIFS(tblSales921[Date],"&lt;"&amp;tblSales921[[#This Row],[Date]],tblSales921[Month],tblSales921[[#This Row],[Month]])+COUNTIFS($G$11:G750,G750,$H$11:H750,H750)-1</f>
        <v>61</v>
      </c>
      <c r="J750" t="str">
        <f>tblSales921[[#This Row],[Month]]&amp;"-"&amp;tblSales921[[#This Row],[Rank]]</f>
        <v>10-61</v>
      </c>
      <c r="K750" t="s">
        <v>11</v>
      </c>
      <c r="L750" t="s">
        <v>178</v>
      </c>
      <c r="M750" s="6">
        <v>96825.23</v>
      </c>
    </row>
    <row r="751" spans="6:13" x14ac:dyDescent="0.25">
      <c r="F751">
        <v>10741</v>
      </c>
      <c r="G751" s="2">
        <v>42049.528715277775</v>
      </c>
      <c r="H751" s="20">
        <f>MONTH(tblSales921[[#This Row],[Date]])</f>
        <v>2</v>
      </c>
      <c r="I751" s="21">
        <f>1+COUNTIFS(tblSales921[Date],"&lt;"&amp;tblSales921[[#This Row],[Date]],tblSales921[Month],tblSales921[[#This Row],[Month]])+COUNTIFS($G$11:G751,G751,$H$11:H751,H751)-1</f>
        <v>48</v>
      </c>
      <c r="J751" t="str">
        <f>tblSales921[[#This Row],[Month]]&amp;"-"&amp;tblSales921[[#This Row],[Rank]]</f>
        <v>2-48</v>
      </c>
      <c r="K751" t="s">
        <v>5</v>
      </c>
      <c r="L751" t="s">
        <v>240</v>
      </c>
      <c r="M751" s="6">
        <v>22151.47</v>
      </c>
    </row>
    <row r="752" spans="6:13" x14ac:dyDescent="0.25">
      <c r="F752">
        <v>10742</v>
      </c>
      <c r="G752" s="2">
        <v>42046.238171296296</v>
      </c>
      <c r="H752" s="20">
        <f>MONTH(tblSales921[[#This Row],[Date]])</f>
        <v>2</v>
      </c>
      <c r="I752" s="21">
        <f>1+COUNTIFS(tblSales921[Date],"&lt;"&amp;tblSales921[[#This Row],[Date]],tblSales921[Month],tblSales921[[#This Row],[Month]])+COUNTIFS($G$11:G752,G752,$H$11:H752,H752)-1</f>
        <v>37</v>
      </c>
      <c r="J752" t="str">
        <f>tblSales921[[#This Row],[Month]]&amp;"-"&amp;tblSales921[[#This Row],[Rank]]</f>
        <v>2-37</v>
      </c>
      <c r="K752" t="s">
        <v>29</v>
      </c>
      <c r="L752" t="s">
        <v>198</v>
      </c>
      <c r="M752" s="6">
        <v>63570.48</v>
      </c>
    </row>
    <row r="753" spans="6:13" x14ac:dyDescent="0.25">
      <c r="F753">
        <v>10743</v>
      </c>
      <c r="G753" s="2">
        <v>42229.301238425927</v>
      </c>
      <c r="H753" s="20">
        <f>MONTH(tblSales921[[#This Row],[Date]])</f>
        <v>8</v>
      </c>
      <c r="I753" s="21">
        <f>1+COUNTIFS(tblSales921[Date],"&lt;"&amp;tblSales921[[#This Row],[Date]],tblSales921[Month],tblSales921[[#This Row],[Month]])+COUNTIFS($G$11:G753,G753,$H$11:H753,H753)-1</f>
        <v>39</v>
      </c>
      <c r="J753" t="str">
        <f>tblSales921[[#This Row],[Month]]&amp;"-"&amp;tblSales921[[#This Row],[Rank]]</f>
        <v>8-39</v>
      </c>
      <c r="K753" t="s">
        <v>52</v>
      </c>
      <c r="L753" t="s">
        <v>176</v>
      </c>
      <c r="M753" s="6">
        <v>29762.71</v>
      </c>
    </row>
    <row r="754" spans="6:13" x14ac:dyDescent="0.25">
      <c r="F754">
        <v>10744</v>
      </c>
      <c r="G754" s="2">
        <v>42280.969525462962</v>
      </c>
      <c r="H754" s="20">
        <f>MONTH(tblSales921[[#This Row],[Date]])</f>
        <v>10</v>
      </c>
      <c r="I754" s="21">
        <f>1+COUNTIFS(tblSales921[Date],"&lt;"&amp;tblSales921[[#This Row],[Date]],tblSales921[Month],tblSales921[[#This Row],[Month]])+COUNTIFS($G$11:G754,G754,$H$11:H754,H754)-1</f>
        <v>7</v>
      </c>
      <c r="J754" t="str">
        <f>tblSales921[[#This Row],[Month]]&amp;"-"&amp;tblSales921[[#This Row],[Rank]]</f>
        <v>10-7</v>
      </c>
      <c r="K754" t="s">
        <v>52</v>
      </c>
      <c r="L754" t="s">
        <v>246</v>
      </c>
      <c r="M754" s="6">
        <v>33237.040000000001</v>
      </c>
    </row>
    <row r="755" spans="6:13" x14ac:dyDescent="0.25">
      <c r="F755">
        <v>10745</v>
      </c>
      <c r="G755" s="2">
        <v>42029.842349537037</v>
      </c>
      <c r="H755" s="20">
        <f>MONTH(tblSales921[[#This Row],[Date]])</f>
        <v>1</v>
      </c>
      <c r="I755" s="21">
        <f>1+COUNTIFS(tblSales921[Date],"&lt;"&amp;tblSales921[[#This Row],[Date]],tblSales921[Month],tblSales921[[#This Row],[Month]])+COUNTIFS($G$11:G755,G755,$H$11:H755,H755)-1</f>
        <v>66</v>
      </c>
      <c r="J755" t="str">
        <f>tblSales921[[#This Row],[Month]]&amp;"-"&amp;tblSales921[[#This Row],[Rank]]</f>
        <v>1-66</v>
      </c>
      <c r="K755" t="s">
        <v>5</v>
      </c>
      <c r="L755" t="s">
        <v>325</v>
      </c>
      <c r="M755" s="6">
        <v>89423.09</v>
      </c>
    </row>
    <row r="756" spans="6:13" x14ac:dyDescent="0.25">
      <c r="F756">
        <v>10746</v>
      </c>
      <c r="G756" s="2">
        <v>42363.836261574077</v>
      </c>
      <c r="H756" s="20">
        <f>MONTH(tblSales921[[#This Row],[Date]])</f>
        <v>12</v>
      </c>
      <c r="I756" s="21">
        <f>1+COUNTIFS(tblSales921[Date],"&lt;"&amp;tblSales921[[#This Row],[Date]],tblSales921[Month],tblSales921[[#This Row],[Month]])+COUNTIFS($G$11:G756,G756,$H$11:H756,H756)-1</f>
        <v>69</v>
      </c>
      <c r="J756" t="str">
        <f>tblSales921[[#This Row],[Month]]&amp;"-"&amp;tblSales921[[#This Row],[Rank]]</f>
        <v>12-69</v>
      </c>
      <c r="K756" t="s">
        <v>61</v>
      </c>
      <c r="L756" t="s">
        <v>16</v>
      </c>
      <c r="M756" s="6">
        <v>7722.81</v>
      </c>
    </row>
    <row r="757" spans="6:13" x14ac:dyDescent="0.25">
      <c r="F757">
        <v>10747</v>
      </c>
      <c r="G757" s="2">
        <v>42052.071550925924</v>
      </c>
      <c r="H757" s="20">
        <f>MONTH(tblSales921[[#This Row],[Date]])</f>
        <v>2</v>
      </c>
      <c r="I757" s="21">
        <f>1+COUNTIFS(tblSales921[Date],"&lt;"&amp;tblSales921[[#This Row],[Date]],tblSales921[Month],tblSales921[[#This Row],[Month]])+COUNTIFS($G$11:G757,G757,$H$11:H757,H757)-1</f>
        <v>57</v>
      </c>
      <c r="J757" t="str">
        <f>tblSales921[[#This Row],[Month]]&amp;"-"&amp;tblSales921[[#This Row],[Rank]]</f>
        <v>2-57</v>
      </c>
      <c r="K757" t="s">
        <v>35</v>
      </c>
      <c r="L757" t="s">
        <v>349</v>
      </c>
      <c r="M757" s="6">
        <v>83047.289999999994</v>
      </c>
    </row>
    <row r="758" spans="6:13" x14ac:dyDescent="0.25">
      <c r="F758">
        <v>10748</v>
      </c>
      <c r="G758" s="2">
        <v>42316.61613425926</v>
      </c>
      <c r="H758" s="20">
        <f>MONTH(tblSales921[[#This Row],[Date]])</f>
        <v>11</v>
      </c>
      <c r="I758" s="21">
        <f>1+COUNTIFS(tblSales921[Date],"&lt;"&amp;tblSales921[[#This Row],[Date]],tblSales921[Month],tblSales921[[#This Row],[Month]])+COUNTIFS($G$11:G758,G758,$H$11:H758,H758)-1</f>
        <v>23</v>
      </c>
      <c r="J758" t="str">
        <f>tblSales921[[#This Row],[Month]]&amp;"-"&amp;tblSales921[[#This Row],[Rank]]</f>
        <v>11-23</v>
      </c>
      <c r="K758" t="s">
        <v>23</v>
      </c>
      <c r="L758" t="s">
        <v>322</v>
      </c>
      <c r="M758" s="6">
        <v>91874.11</v>
      </c>
    </row>
    <row r="759" spans="6:13" x14ac:dyDescent="0.25">
      <c r="F759">
        <v>10749</v>
      </c>
      <c r="G759" s="2">
        <v>42104.872199074074</v>
      </c>
      <c r="H759" s="20">
        <f>MONTH(tblSales921[[#This Row],[Date]])</f>
        <v>4</v>
      </c>
      <c r="I759" s="21">
        <f>1+COUNTIFS(tblSales921[Date],"&lt;"&amp;tblSales921[[#This Row],[Date]],tblSales921[Month],tblSales921[[#This Row],[Month]])+COUNTIFS($G$11:G759,G759,$H$11:H759,H759)-1</f>
        <v>24</v>
      </c>
      <c r="J759" t="str">
        <f>tblSales921[[#This Row],[Month]]&amp;"-"&amp;tblSales921[[#This Row],[Rank]]</f>
        <v>4-24</v>
      </c>
      <c r="K759" t="s">
        <v>40</v>
      </c>
      <c r="L759" t="s">
        <v>350</v>
      </c>
      <c r="M759" s="6">
        <v>36852.04</v>
      </c>
    </row>
    <row r="760" spans="6:13" x14ac:dyDescent="0.25">
      <c r="F760">
        <v>10750</v>
      </c>
      <c r="G760" s="2">
        <v>42060.569097222222</v>
      </c>
      <c r="H760" s="20">
        <f>MONTH(tblSales921[[#This Row],[Date]])</f>
        <v>2</v>
      </c>
      <c r="I760" s="21">
        <f>1+COUNTIFS(tblSales921[Date],"&lt;"&amp;tblSales921[[#This Row],[Date]],tblSales921[Month],tblSales921[[#This Row],[Month]])+COUNTIFS($G$11:G760,G760,$H$11:H760,H760)-1</f>
        <v>77</v>
      </c>
      <c r="J760" t="str">
        <f>tblSales921[[#This Row],[Month]]&amp;"-"&amp;tblSales921[[#This Row],[Rank]]</f>
        <v>2-77</v>
      </c>
      <c r="K760" t="s">
        <v>11</v>
      </c>
      <c r="L760" t="s">
        <v>130</v>
      </c>
      <c r="M760" s="6">
        <v>77949.100000000006</v>
      </c>
    </row>
    <row r="761" spans="6:13" x14ac:dyDescent="0.25">
      <c r="F761">
        <v>10751</v>
      </c>
      <c r="G761" s="2">
        <v>42011.844039351854</v>
      </c>
      <c r="H761" s="20">
        <f>MONTH(tblSales921[[#This Row],[Date]])</f>
        <v>1</v>
      </c>
      <c r="I761" s="21">
        <f>1+COUNTIFS(tblSales921[Date],"&lt;"&amp;tblSales921[[#This Row],[Date]],tblSales921[Month],tblSales921[[#This Row],[Month]])+COUNTIFS($G$11:G761,G761,$H$11:H761,H761)-1</f>
        <v>15</v>
      </c>
      <c r="J761" t="str">
        <f>tblSales921[[#This Row],[Month]]&amp;"-"&amp;tblSales921[[#This Row],[Rank]]</f>
        <v>1-15</v>
      </c>
      <c r="K761" t="s">
        <v>26</v>
      </c>
      <c r="L761" t="s">
        <v>215</v>
      </c>
      <c r="M761" s="6">
        <v>63997.59</v>
      </c>
    </row>
    <row r="762" spans="6:13" x14ac:dyDescent="0.25">
      <c r="F762">
        <v>10752</v>
      </c>
      <c r="G762" s="2">
        <v>42157.871724537035</v>
      </c>
      <c r="H762" s="20">
        <f>MONTH(tblSales921[[#This Row],[Date]])</f>
        <v>6</v>
      </c>
      <c r="I762" s="21">
        <f>1+COUNTIFS(tblSales921[Date],"&lt;"&amp;tblSales921[[#This Row],[Date]],tblSales921[Month],tblSales921[[#This Row],[Month]])+COUNTIFS($G$11:G762,G762,$H$11:H762,H762)-1</f>
        <v>4</v>
      </c>
      <c r="J762" t="str">
        <f>tblSales921[[#This Row],[Month]]&amp;"-"&amp;tblSales921[[#This Row],[Rank]]</f>
        <v>6-4</v>
      </c>
      <c r="K762" t="s">
        <v>38</v>
      </c>
      <c r="L762" t="s">
        <v>75</v>
      </c>
      <c r="M762" s="6">
        <v>93401.32</v>
      </c>
    </row>
    <row r="763" spans="6:13" x14ac:dyDescent="0.25">
      <c r="F763">
        <v>10753</v>
      </c>
      <c r="G763" s="2">
        <v>42298.751712962963</v>
      </c>
      <c r="H763" s="20">
        <f>MONTH(tblSales921[[#This Row],[Date]])</f>
        <v>10</v>
      </c>
      <c r="I763" s="21">
        <f>1+COUNTIFS(tblSales921[Date],"&lt;"&amp;tblSales921[[#This Row],[Date]],tblSales921[Month],tblSales921[[#This Row],[Month]])+COUNTIFS($G$11:G763,G763,$H$11:H763,H763)-1</f>
        <v>46</v>
      </c>
      <c r="J763" t="str">
        <f>tblSales921[[#This Row],[Month]]&amp;"-"&amp;tblSales921[[#This Row],[Rank]]</f>
        <v>10-46</v>
      </c>
      <c r="K763" t="s">
        <v>52</v>
      </c>
      <c r="L763" t="s">
        <v>205</v>
      </c>
      <c r="M763" s="6">
        <v>27642.1</v>
      </c>
    </row>
    <row r="764" spans="6:13" x14ac:dyDescent="0.25">
      <c r="F764">
        <v>10754</v>
      </c>
      <c r="G764" s="2">
        <v>42245.78869212963</v>
      </c>
      <c r="H764" s="20">
        <f>MONTH(tblSales921[[#This Row],[Date]])</f>
        <v>8</v>
      </c>
      <c r="I764" s="21">
        <f>1+COUNTIFS(tblSales921[Date],"&lt;"&amp;tblSales921[[#This Row],[Date]],tblSales921[Month],tblSales921[[#This Row],[Month]])+COUNTIFS($G$11:G764,G764,$H$11:H764,H764)-1</f>
        <v>83</v>
      </c>
      <c r="J764" t="str">
        <f>tblSales921[[#This Row],[Month]]&amp;"-"&amp;tblSales921[[#This Row],[Rank]]</f>
        <v>8-83</v>
      </c>
      <c r="K764" t="s">
        <v>40</v>
      </c>
      <c r="L764" t="s">
        <v>90</v>
      </c>
      <c r="M764" s="6">
        <v>60889.26</v>
      </c>
    </row>
    <row r="765" spans="6:13" x14ac:dyDescent="0.25">
      <c r="F765">
        <v>10755</v>
      </c>
      <c r="G765" s="2">
        <v>42221.359178240738</v>
      </c>
      <c r="H765" s="20">
        <f>MONTH(tblSales921[[#This Row],[Date]])</f>
        <v>8</v>
      </c>
      <c r="I765" s="21">
        <f>1+COUNTIFS(tblSales921[Date],"&lt;"&amp;tblSales921[[#This Row],[Date]],tblSales921[Month],tblSales921[[#This Row],[Month]])+COUNTIFS($G$11:G765,G765,$H$11:H765,H765)-1</f>
        <v>10</v>
      </c>
      <c r="J765" t="str">
        <f>tblSales921[[#This Row],[Month]]&amp;"-"&amp;tblSales921[[#This Row],[Rank]]</f>
        <v>8-10</v>
      </c>
      <c r="K765" t="s">
        <v>29</v>
      </c>
      <c r="L765" t="s">
        <v>326</v>
      </c>
      <c r="M765" s="6">
        <v>48237.97</v>
      </c>
    </row>
    <row r="766" spans="6:13" x14ac:dyDescent="0.25">
      <c r="F766">
        <v>10756</v>
      </c>
      <c r="G766" s="2">
        <v>42007.679594907408</v>
      </c>
      <c r="H766" s="20">
        <f>MONTH(tblSales921[[#This Row],[Date]])</f>
        <v>1</v>
      </c>
      <c r="I766" s="21">
        <f>1+COUNTIFS(tblSales921[Date],"&lt;"&amp;tblSales921[[#This Row],[Date]],tblSales921[Month],tblSales921[[#This Row],[Month]])+COUNTIFS($G$11:G766,G766,$H$11:H766,H766)-1</f>
        <v>9</v>
      </c>
      <c r="J766" t="str">
        <f>tblSales921[[#This Row],[Month]]&amp;"-"&amp;tblSales921[[#This Row],[Rank]]</f>
        <v>1-9</v>
      </c>
      <c r="K766" t="s">
        <v>26</v>
      </c>
      <c r="L766" t="s">
        <v>97</v>
      </c>
      <c r="M766" s="6">
        <v>26676.22</v>
      </c>
    </row>
    <row r="767" spans="6:13" x14ac:dyDescent="0.25">
      <c r="F767">
        <v>10757</v>
      </c>
      <c r="G767" s="2">
        <v>42187.260405092595</v>
      </c>
      <c r="H767" s="20">
        <f>MONTH(tblSales921[[#This Row],[Date]])</f>
        <v>7</v>
      </c>
      <c r="I767" s="21">
        <f>1+COUNTIFS(tblSales921[Date],"&lt;"&amp;tblSales921[[#This Row],[Date]],tblSales921[Month],tblSales921[[#This Row],[Month]])+COUNTIFS($G$11:G767,G767,$H$11:H767,H767)-1</f>
        <v>5</v>
      </c>
      <c r="J767" t="str">
        <f>tblSales921[[#This Row],[Month]]&amp;"-"&amp;tblSales921[[#This Row],[Rank]]</f>
        <v>7-5</v>
      </c>
      <c r="K767" t="s">
        <v>7</v>
      </c>
      <c r="L767" t="s">
        <v>351</v>
      </c>
      <c r="M767" s="6">
        <v>6890.76</v>
      </c>
    </row>
    <row r="768" spans="6:13" x14ac:dyDescent="0.25">
      <c r="F768">
        <v>10758</v>
      </c>
      <c r="G768" s="2">
        <v>42043.164618055554</v>
      </c>
      <c r="H768" s="20">
        <f>MONTH(tblSales921[[#This Row],[Date]])</f>
        <v>2</v>
      </c>
      <c r="I768" s="21">
        <f>1+COUNTIFS(tblSales921[Date],"&lt;"&amp;tblSales921[[#This Row],[Date]],tblSales921[Month],tblSales921[[#This Row],[Month]])+COUNTIFS($G$11:G768,G768,$H$11:H768,H768)-1</f>
        <v>22</v>
      </c>
      <c r="J768" t="str">
        <f>tblSales921[[#This Row],[Month]]&amp;"-"&amp;tblSales921[[#This Row],[Rank]]</f>
        <v>2-22</v>
      </c>
      <c r="K768" t="s">
        <v>45</v>
      </c>
      <c r="L768" t="s">
        <v>189</v>
      </c>
      <c r="M768" s="6">
        <v>82989.460000000006</v>
      </c>
    </row>
    <row r="769" spans="6:13" x14ac:dyDescent="0.25">
      <c r="F769">
        <v>10759</v>
      </c>
      <c r="G769" s="2">
        <v>42176.354398148149</v>
      </c>
      <c r="H769" s="20">
        <f>MONTH(tblSales921[[#This Row],[Date]])</f>
        <v>6</v>
      </c>
      <c r="I769" s="21">
        <f>1+COUNTIFS(tblSales921[Date],"&lt;"&amp;tblSales921[[#This Row],[Date]],tblSales921[Month],tblSales921[[#This Row],[Month]])+COUNTIFS($G$11:G769,G769,$H$11:H769,H769)-1</f>
        <v>62</v>
      </c>
      <c r="J769" t="str">
        <f>tblSales921[[#This Row],[Month]]&amp;"-"&amp;tblSales921[[#This Row],[Rank]]</f>
        <v>6-62</v>
      </c>
      <c r="K769" t="s">
        <v>7</v>
      </c>
      <c r="L769" t="s">
        <v>105</v>
      </c>
      <c r="M769" s="6">
        <v>93058.99</v>
      </c>
    </row>
    <row r="770" spans="6:13" x14ac:dyDescent="0.25">
      <c r="F770">
        <v>10760</v>
      </c>
      <c r="G770" s="2">
        <v>42164.732731481483</v>
      </c>
      <c r="H770" s="20">
        <f>MONTH(tblSales921[[#This Row],[Date]])</f>
        <v>6</v>
      </c>
      <c r="I770" s="21">
        <f>1+COUNTIFS(tblSales921[Date],"&lt;"&amp;tblSales921[[#This Row],[Date]],tblSales921[Month],tblSales921[[#This Row],[Month]])+COUNTIFS($G$11:G770,G770,$H$11:H770,H770)-1</f>
        <v>27</v>
      </c>
      <c r="J770" t="str">
        <f>tblSales921[[#This Row],[Month]]&amp;"-"&amp;tblSales921[[#This Row],[Rank]]</f>
        <v>6-27</v>
      </c>
      <c r="K770" t="s">
        <v>20</v>
      </c>
      <c r="L770" t="s">
        <v>352</v>
      </c>
      <c r="M770" s="6">
        <v>64277.63</v>
      </c>
    </row>
    <row r="771" spans="6:13" x14ac:dyDescent="0.25">
      <c r="F771">
        <v>10761</v>
      </c>
      <c r="G771" s="2">
        <v>42074.953009259261</v>
      </c>
      <c r="H771" s="20">
        <f>MONTH(tblSales921[[#This Row],[Date]])</f>
        <v>3</v>
      </c>
      <c r="I771" s="21">
        <f>1+COUNTIFS(tblSales921[Date],"&lt;"&amp;tblSales921[[#This Row],[Date]],tblSales921[Month],tblSales921[[#This Row],[Month]])+COUNTIFS($G$11:G771,G771,$H$11:H771,H771)-1</f>
        <v>25</v>
      </c>
      <c r="J771" t="str">
        <f>tblSales921[[#This Row],[Month]]&amp;"-"&amp;tblSales921[[#This Row],[Rank]]</f>
        <v>3-25</v>
      </c>
      <c r="K771" t="s">
        <v>38</v>
      </c>
      <c r="L771" t="s">
        <v>194</v>
      </c>
      <c r="M771" s="6">
        <v>1468.64</v>
      </c>
    </row>
    <row r="772" spans="6:13" x14ac:dyDescent="0.25">
      <c r="F772">
        <v>10762</v>
      </c>
      <c r="G772" s="2">
        <v>42217.288414351853</v>
      </c>
      <c r="H772" s="20">
        <f>MONTH(tblSales921[[#This Row],[Date]])</f>
        <v>8</v>
      </c>
      <c r="I772" s="21">
        <f>1+COUNTIFS(tblSales921[Date],"&lt;"&amp;tblSales921[[#This Row],[Date]],tblSales921[Month],tblSales921[[#This Row],[Month]])+COUNTIFS($G$11:G772,G772,$H$11:H772,H772)-1</f>
        <v>1</v>
      </c>
      <c r="J772" t="str">
        <f>tblSales921[[#This Row],[Month]]&amp;"-"&amp;tblSales921[[#This Row],[Rank]]</f>
        <v>8-1</v>
      </c>
      <c r="K772" t="s">
        <v>15</v>
      </c>
      <c r="L772" t="s">
        <v>199</v>
      </c>
      <c r="M772" s="6">
        <v>47387.51</v>
      </c>
    </row>
    <row r="773" spans="6:13" x14ac:dyDescent="0.25">
      <c r="F773">
        <v>10763</v>
      </c>
      <c r="G773" s="2">
        <v>42098.312858796293</v>
      </c>
      <c r="H773" s="20">
        <f>MONTH(tblSales921[[#This Row],[Date]])</f>
        <v>4</v>
      </c>
      <c r="I773" s="21">
        <f>1+COUNTIFS(tblSales921[Date],"&lt;"&amp;tblSales921[[#This Row],[Date]],tblSales921[Month],tblSales921[[#This Row],[Month]])+COUNTIFS($G$11:G773,G773,$H$11:H773,H773)-1</f>
        <v>10</v>
      </c>
      <c r="J773" t="str">
        <f>tblSales921[[#This Row],[Month]]&amp;"-"&amp;tblSales921[[#This Row],[Rank]]</f>
        <v>4-10</v>
      </c>
      <c r="K773" t="s">
        <v>66</v>
      </c>
      <c r="L773" t="s">
        <v>333</v>
      </c>
      <c r="M773" s="6">
        <v>38580.449999999997</v>
      </c>
    </row>
    <row r="774" spans="6:13" x14ac:dyDescent="0.25">
      <c r="F774">
        <v>10764</v>
      </c>
      <c r="G774" s="2">
        <v>42162.851388888892</v>
      </c>
      <c r="H774" s="20">
        <f>MONTH(tblSales921[[#This Row],[Date]])</f>
        <v>6</v>
      </c>
      <c r="I774" s="21">
        <f>1+COUNTIFS(tblSales921[Date],"&lt;"&amp;tblSales921[[#This Row],[Date]],tblSales921[Month],tblSales921[[#This Row],[Month]])+COUNTIFS($G$11:G774,G774,$H$11:H774,H774)-1</f>
        <v>22</v>
      </c>
      <c r="J774" t="str">
        <f>tblSales921[[#This Row],[Month]]&amp;"-"&amp;tblSales921[[#This Row],[Rank]]</f>
        <v>6-22</v>
      </c>
      <c r="K774" t="s">
        <v>15</v>
      </c>
      <c r="L774" t="s">
        <v>115</v>
      </c>
      <c r="M774" s="6">
        <v>61114.18</v>
      </c>
    </row>
    <row r="775" spans="6:13" x14ac:dyDescent="0.25">
      <c r="F775">
        <v>10765</v>
      </c>
      <c r="G775" s="2">
        <v>42180.223414351851</v>
      </c>
      <c r="H775" s="20">
        <f>MONTH(tblSales921[[#This Row],[Date]])</f>
        <v>6</v>
      </c>
      <c r="I775" s="21">
        <f>1+COUNTIFS(tblSales921[Date],"&lt;"&amp;tblSales921[[#This Row],[Date]],tblSales921[Month],tblSales921[[#This Row],[Month]])+COUNTIFS($G$11:G775,G775,$H$11:H775,H775)-1</f>
        <v>68</v>
      </c>
      <c r="J775" t="str">
        <f>tblSales921[[#This Row],[Month]]&amp;"-"&amp;tblSales921[[#This Row],[Rank]]</f>
        <v>6-68</v>
      </c>
      <c r="K775" t="s">
        <v>61</v>
      </c>
      <c r="L775" t="s">
        <v>143</v>
      </c>
      <c r="M775" s="6">
        <v>69218.009999999995</v>
      </c>
    </row>
    <row r="776" spans="6:13" x14ac:dyDescent="0.25">
      <c r="F776">
        <v>10766</v>
      </c>
      <c r="G776" s="2">
        <v>42128.069849537038</v>
      </c>
      <c r="H776" s="20">
        <f>MONTH(tblSales921[[#This Row],[Date]])</f>
        <v>5</v>
      </c>
      <c r="I776" s="21">
        <f>1+COUNTIFS(tblSales921[Date],"&lt;"&amp;tblSales921[[#This Row],[Date]],tblSales921[Month],tblSales921[[#This Row],[Month]])+COUNTIFS($G$11:G776,G776,$H$11:H776,H776)-1</f>
        <v>11</v>
      </c>
      <c r="J776" t="str">
        <f>tblSales921[[#This Row],[Month]]&amp;"-"&amp;tblSales921[[#This Row],[Rank]]</f>
        <v>5-11</v>
      </c>
      <c r="K776" t="s">
        <v>15</v>
      </c>
      <c r="L776" t="s">
        <v>342</v>
      </c>
      <c r="M776" s="6">
        <v>54000.29</v>
      </c>
    </row>
    <row r="777" spans="6:13" x14ac:dyDescent="0.25">
      <c r="F777">
        <v>10767</v>
      </c>
      <c r="G777" s="2">
        <v>42197.235567129632</v>
      </c>
      <c r="H777" s="20">
        <f>MONTH(tblSales921[[#This Row],[Date]])</f>
        <v>7</v>
      </c>
      <c r="I777" s="21">
        <f>1+COUNTIFS(tblSales921[Date],"&lt;"&amp;tblSales921[[#This Row],[Date]],tblSales921[Month],tblSales921[[#This Row],[Month]])+COUNTIFS($G$11:G777,G777,$H$11:H777,H777)-1</f>
        <v>25</v>
      </c>
      <c r="J777" t="str">
        <f>tblSales921[[#This Row],[Month]]&amp;"-"&amp;tblSales921[[#This Row],[Rank]]</f>
        <v>7-25</v>
      </c>
      <c r="K777" t="s">
        <v>17</v>
      </c>
      <c r="L777" t="s">
        <v>330</v>
      </c>
      <c r="M777" s="6">
        <v>44289.58</v>
      </c>
    </row>
    <row r="778" spans="6:13" x14ac:dyDescent="0.25">
      <c r="F778">
        <v>10768</v>
      </c>
      <c r="G778" s="2">
        <v>42223.444895833331</v>
      </c>
      <c r="H778" s="20">
        <f>MONTH(tblSales921[[#This Row],[Date]])</f>
        <v>8</v>
      </c>
      <c r="I778" s="21">
        <f>1+COUNTIFS(tblSales921[Date],"&lt;"&amp;tblSales921[[#This Row],[Date]],tblSales921[Month],tblSales921[[#This Row],[Month]])+COUNTIFS($G$11:G778,G778,$H$11:H778,H778)-1</f>
        <v>17</v>
      </c>
      <c r="J778" t="str">
        <f>tblSales921[[#This Row],[Month]]&amp;"-"&amp;tblSales921[[#This Row],[Rank]]</f>
        <v>8-17</v>
      </c>
      <c r="K778" t="s">
        <v>26</v>
      </c>
      <c r="L778" t="s">
        <v>211</v>
      </c>
      <c r="M778" s="6">
        <v>51320.87</v>
      </c>
    </row>
    <row r="779" spans="6:13" x14ac:dyDescent="0.25">
      <c r="F779">
        <v>10769</v>
      </c>
      <c r="G779" s="2">
        <v>42044.558194444442</v>
      </c>
      <c r="H779" s="20">
        <f>MONTH(tblSales921[[#This Row],[Date]])</f>
        <v>2</v>
      </c>
      <c r="I779" s="21">
        <f>1+COUNTIFS(tblSales921[Date],"&lt;"&amp;tblSales921[[#This Row],[Date]],tblSales921[Month],tblSales921[[#This Row],[Month]])+COUNTIFS($G$11:G779,G779,$H$11:H779,H779)-1</f>
        <v>30</v>
      </c>
      <c r="J779" t="str">
        <f>tblSales921[[#This Row],[Month]]&amp;"-"&amp;tblSales921[[#This Row],[Rank]]</f>
        <v>2-30</v>
      </c>
      <c r="K779" t="s">
        <v>35</v>
      </c>
      <c r="L779" t="s">
        <v>327</v>
      </c>
      <c r="M779" s="6">
        <v>68433.100000000006</v>
      </c>
    </row>
    <row r="780" spans="6:13" x14ac:dyDescent="0.25">
      <c r="F780">
        <v>10770</v>
      </c>
      <c r="G780" s="2">
        <v>42159.476180555554</v>
      </c>
      <c r="H780" s="20">
        <f>MONTH(tblSales921[[#This Row],[Date]])</f>
        <v>6</v>
      </c>
      <c r="I780" s="21">
        <f>1+COUNTIFS(tblSales921[Date],"&lt;"&amp;tblSales921[[#This Row],[Date]],tblSales921[Month],tblSales921[[#This Row],[Month]])+COUNTIFS($G$11:G780,G780,$H$11:H780,H780)-1</f>
        <v>11</v>
      </c>
      <c r="J780" t="str">
        <f>tblSales921[[#This Row],[Month]]&amp;"-"&amp;tblSales921[[#This Row],[Rank]]</f>
        <v>6-11</v>
      </c>
      <c r="K780" t="s">
        <v>61</v>
      </c>
      <c r="L780" t="s">
        <v>353</v>
      </c>
      <c r="M780" s="6">
        <v>28555.8</v>
      </c>
    </row>
    <row r="781" spans="6:13" x14ac:dyDescent="0.25">
      <c r="F781">
        <v>10771</v>
      </c>
      <c r="G781" s="2">
        <v>42215.281377314815</v>
      </c>
      <c r="H781" s="20">
        <f>MONTH(tblSales921[[#This Row],[Date]])</f>
        <v>7</v>
      </c>
      <c r="I781" s="21">
        <f>1+COUNTIFS(tblSales921[Date],"&lt;"&amp;tblSales921[[#This Row],[Date]],tblSales921[Month],tblSales921[[#This Row],[Month]])+COUNTIFS($G$11:G781,G781,$H$11:H781,H781)-1</f>
        <v>80</v>
      </c>
      <c r="J781" t="str">
        <f>tblSales921[[#This Row],[Month]]&amp;"-"&amp;tblSales921[[#This Row],[Rank]]</f>
        <v>7-80</v>
      </c>
      <c r="K781" t="s">
        <v>23</v>
      </c>
      <c r="L781" t="s">
        <v>157</v>
      </c>
      <c r="M781" s="6">
        <v>19948.12</v>
      </c>
    </row>
    <row r="782" spans="6:13" x14ac:dyDescent="0.25">
      <c r="F782">
        <v>10772</v>
      </c>
      <c r="G782" s="2">
        <v>42323.824525462966</v>
      </c>
      <c r="H782" s="20">
        <f>MONTH(tblSales921[[#This Row],[Date]])</f>
        <v>11</v>
      </c>
      <c r="I782" s="21">
        <f>1+COUNTIFS(tblSales921[Date],"&lt;"&amp;tblSales921[[#This Row],[Date]],tblSales921[Month],tblSales921[[#This Row],[Month]])+COUNTIFS($G$11:G782,G782,$H$11:H782,H782)-1</f>
        <v>45</v>
      </c>
      <c r="J782" t="str">
        <f>tblSales921[[#This Row],[Month]]&amp;"-"&amp;tblSales921[[#This Row],[Rank]]</f>
        <v>11-45</v>
      </c>
      <c r="K782" t="s">
        <v>52</v>
      </c>
      <c r="L782" t="s">
        <v>85</v>
      </c>
      <c r="M782" s="6">
        <v>27353.63</v>
      </c>
    </row>
    <row r="783" spans="6:13" x14ac:dyDescent="0.25">
      <c r="F783">
        <v>10773</v>
      </c>
      <c r="G783" s="2">
        <v>42215.236076388886</v>
      </c>
      <c r="H783" s="20">
        <f>MONTH(tblSales921[[#This Row],[Date]])</f>
        <v>7</v>
      </c>
      <c r="I783" s="21">
        <f>1+COUNTIFS(tblSales921[Date],"&lt;"&amp;tblSales921[[#This Row],[Date]],tblSales921[Month],tblSales921[[#This Row],[Month]])+COUNTIFS($G$11:G783,G783,$H$11:H783,H783)-1</f>
        <v>79</v>
      </c>
      <c r="J783" t="str">
        <f>tblSales921[[#This Row],[Month]]&amp;"-"&amp;tblSales921[[#This Row],[Rank]]</f>
        <v>7-79</v>
      </c>
      <c r="K783" t="s">
        <v>66</v>
      </c>
      <c r="L783" t="s">
        <v>106</v>
      </c>
      <c r="M783" s="6">
        <v>8530.58</v>
      </c>
    </row>
    <row r="784" spans="6:13" x14ac:dyDescent="0.25">
      <c r="F784">
        <v>10774</v>
      </c>
      <c r="G784" s="2">
        <v>42157.152083333334</v>
      </c>
      <c r="H784" s="20">
        <f>MONTH(tblSales921[[#This Row],[Date]])</f>
        <v>6</v>
      </c>
      <c r="I784" s="21">
        <f>1+COUNTIFS(tblSales921[Date],"&lt;"&amp;tblSales921[[#This Row],[Date]],tblSales921[Month],tblSales921[[#This Row],[Month]])+COUNTIFS($G$11:G784,G784,$H$11:H784,H784)-1</f>
        <v>1</v>
      </c>
      <c r="J784" t="str">
        <f>tblSales921[[#This Row],[Month]]&amp;"-"&amp;tblSales921[[#This Row],[Rank]]</f>
        <v>6-1</v>
      </c>
      <c r="K784" t="s">
        <v>23</v>
      </c>
      <c r="L784" t="s">
        <v>119</v>
      </c>
      <c r="M784" s="6">
        <v>28467.15</v>
      </c>
    </row>
    <row r="785" spans="6:13" x14ac:dyDescent="0.25">
      <c r="F785">
        <v>10775</v>
      </c>
      <c r="G785" s="2">
        <v>42124.643437500003</v>
      </c>
      <c r="H785" s="20">
        <f>MONTH(tblSales921[[#This Row],[Date]])</f>
        <v>4</v>
      </c>
      <c r="I785" s="21">
        <f>1+COUNTIFS(tblSales921[Date],"&lt;"&amp;tblSales921[[#This Row],[Date]],tblSales921[Month],tblSales921[[#This Row],[Month]])+COUNTIFS($G$11:G785,G785,$H$11:H785,H785)-1</f>
        <v>94</v>
      </c>
      <c r="J785" t="str">
        <f>tblSales921[[#This Row],[Month]]&amp;"-"&amp;tblSales921[[#This Row],[Rank]]</f>
        <v>4-94</v>
      </c>
      <c r="K785" t="s">
        <v>61</v>
      </c>
      <c r="L785" t="s">
        <v>128</v>
      </c>
      <c r="M785" s="6">
        <v>56275.01</v>
      </c>
    </row>
    <row r="786" spans="6:13" x14ac:dyDescent="0.25">
      <c r="F786">
        <v>10776</v>
      </c>
      <c r="G786" s="2">
        <v>42235.810914351852</v>
      </c>
      <c r="H786" s="20">
        <f>MONTH(tblSales921[[#This Row],[Date]])</f>
        <v>8</v>
      </c>
      <c r="I786" s="21">
        <f>1+COUNTIFS(tblSales921[Date],"&lt;"&amp;tblSales921[[#This Row],[Date]],tblSales921[Month],tblSales921[[#This Row],[Month]])+COUNTIFS($G$11:G786,G786,$H$11:H786,H786)-1</f>
        <v>53</v>
      </c>
      <c r="J786" t="str">
        <f>tblSales921[[#This Row],[Month]]&amp;"-"&amp;tblSales921[[#This Row],[Rank]]</f>
        <v>8-53</v>
      </c>
      <c r="K786" t="s">
        <v>13</v>
      </c>
      <c r="L786" t="s">
        <v>354</v>
      </c>
      <c r="M786" s="6">
        <v>8360.02</v>
      </c>
    </row>
    <row r="787" spans="6:13" x14ac:dyDescent="0.25">
      <c r="F787">
        <v>10777</v>
      </c>
      <c r="G787" s="2">
        <v>42187.786180555559</v>
      </c>
      <c r="H787" s="20">
        <f>MONTH(tblSales921[[#This Row],[Date]])</f>
        <v>7</v>
      </c>
      <c r="I787" s="21">
        <f>1+COUNTIFS(tblSales921[Date],"&lt;"&amp;tblSales921[[#This Row],[Date]],tblSales921[Month],tblSales921[[#This Row],[Month]])+COUNTIFS($G$11:G787,G787,$H$11:H787,H787)-1</f>
        <v>10</v>
      </c>
      <c r="J787" t="str">
        <f>tblSales921[[#This Row],[Month]]&amp;"-"&amp;tblSales921[[#This Row],[Rank]]</f>
        <v>7-10</v>
      </c>
      <c r="K787" t="s">
        <v>11</v>
      </c>
      <c r="L787" t="s">
        <v>30</v>
      </c>
      <c r="M787" s="6">
        <v>89138.77</v>
      </c>
    </row>
    <row r="788" spans="6:13" x14ac:dyDescent="0.25">
      <c r="F788">
        <v>10778</v>
      </c>
      <c r="G788" s="2">
        <v>42170.822094907409</v>
      </c>
      <c r="H788" s="20">
        <f>MONTH(tblSales921[[#This Row],[Date]])</f>
        <v>6</v>
      </c>
      <c r="I788" s="21">
        <f>1+COUNTIFS(tblSales921[Date],"&lt;"&amp;tblSales921[[#This Row],[Date]],tblSales921[Month],tblSales921[[#This Row],[Month]])+COUNTIFS($G$11:G788,G788,$H$11:H788,H788)-1</f>
        <v>46</v>
      </c>
      <c r="J788" t="str">
        <f>tblSales921[[#This Row],[Month]]&amp;"-"&amp;tblSales921[[#This Row],[Rank]]</f>
        <v>6-46</v>
      </c>
      <c r="K788" t="s">
        <v>35</v>
      </c>
      <c r="L788" t="s">
        <v>255</v>
      </c>
      <c r="M788" s="6">
        <v>46601.25</v>
      </c>
    </row>
    <row r="789" spans="6:13" x14ac:dyDescent="0.25">
      <c r="F789">
        <v>10779</v>
      </c>
      <c r="G789" s="2">
        <v>42318.292268518519</v>
      </c>
      <c r="H789" s="20">
        <f>MONTH(tblSales921[[#This Row],[Date]])</f>
        <v>11</v>
      </c>
      <c r="I789" s="21">
        <f>1+COUNTIFS(tblSales921[Date],"&lt;"&amp;tblSales921[[#This Row],[Date]],tblSales921[Month],tblSales921[[#This Row],[Month]])+COUNTIFS($G$11:G789,G789,$H$11:H789,H789)-1</f>
        <v>26</v>
      </c>
      <c r="J789" t="str">
        <f>tblSales921[[#This Row],[Month]]&amp;"-"&amp;tblSales921[[#This Row],[Rank]]</f>
        <v>11-26</v>
      </c>
      <c r="K789" t="s">
        <v>52</v>
      </c>
      <c r="L789" t="s">
        <v>282</v>
      </c>
      <c r="M789" s="6">
        <v>86234.27</v>
      </c>
    </row>
    <row r="790" spans="6:13" x14ac:dyDescent="0.25">
      <c r="F790">
        <v>10780</v>
      </c>
      <c r="G790" s="2">
        <v>42025.169027777774</v>
      </c>
      <c r="H790" s="20">
        <f>MONTH(tblSales921[[#This Row],[Date]])</f>
        <v>1</v>
      </c>
      <c r="I790" s="21">
        <f>1+COUNTIFS(tblSales921[Date],"&lt;"&amp;tblSales921[[#This Row],[Date]],tblSales921[Month],tblSales921[[#This Row],[Month]])+COUNTIFS($G$11:G790,G790,$H$11:H790,H790)-1</f>
        <v>48</v>
      </c>
      <c r="J790" t="str">
        <f>tblSales921[[#This Row],[Month]]&amp;"-"&amp;tblSales921[[#This Row],[Rank]]</f>
        <v>1-48</v>
      </c>
      <c r="K790" t="s">
        <v>52</v>
      </c>
      <c r="L790" t="s">
        <v>139</v>
      </c>
      <c r="M790" s="6">
        <v>55510.25</v>
      </c>
    </row>
    <row r="791" spans="6:13" x14ac:dyDescent="0.25">
      <c r="F791">
        <v>10781</v>
      </c>
      <c r="G791" s="2">
        <v>42120.292013888888</v>
      </c>
      <c r="H791" s="20">
        <f>MONTH(tblSales921[[#This Row],[Date]])</f>
        <v>4</v>
      </c>
      <c r="I791" s="21">
        <f>1+COUNTIFS(tblSales921[Date],"&lt;"&amp;tblSales921[[#This Row],[Date]],tblSales921[Month],tblSales921[[#This Row],[Month]])+COUNTIFS($G$11:G791,G791,$H$11:H791,H791)-1</f>
        <v>79</v>
      </c>
      <c r="J791" t="str">
        <f>tblSales921[[#This Row],[Month]]&amp;"-"&amp;tblSales921[[#This Row],[Rank]]</f>
        <v>4-79</v>
      </c>
      <c r="K791" t="s">
        <v>26</v>
      </c>
      <c r="L791" t="s">
        <v>355</v>
      </c>
      <c r="M791" s="6">
        <v>94189.62</v>
      </c>
    </row>
    <row r="792" spans="6:13" x14ac:dyDescent="0.25">
      <c r="F792">
        <v>10782</v>
      </c>
      <c r="G792" s="2">
        <v>42199.313391203701</v>
      </c>
      <c r="H792" s="20">
        <f>MONTH(tblSales921[[#This Row],[Date]])</f>
        <v>7</v>
      </c>
      <c r="I792" s="21">
        <f>1+COUNTIFS(tblSales921[Date],"&lt;"&amp;tblSales921[[#This Row],[Date]],tblSales921[Month],tblSales921[[#This Row],[Month]])+COUNTIFS($G$11:G792,G792,$H$11:H792,H792)-1</f>
        <v>30</v>
      </c>
      <c r="J792" t="str">
        <f>tblSales921[[#This Row],[Month]]&amp;"-"&amp;tblSales921[[#This Row],[Rank]]</f>
        <v>7-30</v>
      </c>
      <c r="K792" t="s">
        <v>26</v>
      </c>
      <c r="L792" t="s">
        <v>128</v>
      </c>
      <c r="M792" s="6">
        <v>69407.48</v>
      </c>
    </row>
    <row r="793" spans="6:13" x14ac:dyDescent="0.25">
      <c r="F793">
        <v>10783</v>
      </c>
      <c r="G793" s="2">
        <v>42189.997731481482</v>
      </c>
      <c r="H793" s="20">
        <f>MONTH(tblSales921[[#This Row],[Date]])</f>
        <v>7</v>
      </c>
      <c r="I793" s="21">
        <f>1+COUNTIFS(tblSales921[Date],"&lt;"&amp;tblSales921[[#This Row],[Date]],tblSales921[Month],tblSales921[[#This Row],[Month]])+COUNTIFS($G$11:G793,G793,$H$11:H793,H793)-1</f>
        <v>15</v>
      </c>
      <c r="J793" t="str">
        <f>tblSales921[[#This Row],[Month]]&amp;"-"&amp;tblSales921[[#This Row],[Rank]]</f>
        <v>7-15</v>
      </c>
      <c r="K793" t="s">
        <v>61</v>
      </c>
      <c r="L793" t="s">
        <v>300</v>
      </c>
      <c r="M793" s="6">
        <v>98261.21</v>
      </c>
    </row>
    <row r="794" spans="6:13" x14ac:dyDescent="0.25">
      <c r="F794">
        <v>10784</v>
      </c>
      <c r="G794" s="2">
        <v>42046.753831018519</v>
      </c>
      <c r="H794" s="20">
        <f>MONTH(tblSales921[[#This Row],[Date]])</f>
        <v>2</v>
      </c>
      <c r="I794" s="21">
        <f>1+COUNTIFS(tblSales921[Date],"&lt;"&amp;tblSales921[[#This Row],[Date]],tblSales921[Month],tblSales921[[#This Row],[Month]])+COUNTIFS($G$11:G794,G794,$H$11:H794,H794)-1</f>
        <v>38</v>
      </c>
      <c r="J794" t="str">
        <f>tblSales921[[#This Row],[Month]]&amp;"-"&amp;tblSales921[[#This Row],[Rank]]</f>
        <v>2-38</v>
      </c>
      <c r="K794" t="s">
        <v>15</v>
      </c>
      <c r="L794" t="s">
        <v>49</v>
      </c>
      <c r="M794" s="6">
        <v>26011.81</v>
      </c>
    </row>
    <row r="795" spans="6:13" x14ac:dyDescent="0.25">
      <c r="F795">
        <v>10785</v>
      </c>
      <c r="G795" s="2">
        <v>42259.756215277775</v>
      </c>
      <c r="H795" s="20">
        <f>MONTH(tblSales921[[#This Row],[Date]])</f>
        <v>9</v>
      </c>
      <c r="I795" s="21">
        <f>1+COUNTIFS(tblSales921[Date],"&lt;"&amp;tblSales921[[#This Row],[Date]],tblSales921[Month],tblSales921[[#This Row],[Month]])+COUNTIFS($G$11:G795,G795,$H$11:H795,H795)-1</f>
        <v>35</v>
      </c>
      <c r="J795" t="str">
        <f>tblSales921[[#This Row],[Month]]&amp;"-"&amp;tblSales921[[#This Row],[Rank]]</f>
        <v>9-35</v>
      </c>
      <c r="K795" t="s">
        <v>45</v>
      </c>
      <c r="L795" t="s">
        <v>221</v>
      </c>
      <c r="M795" s="6">
        <v>38082.46</v>
      </c>
    </row>
    <row r="796" spans="6:13" x14ac:dyDescent="0.25">
      <c r="F796">
        <v>10786</v>
      </c>
      <c r="G796" s="2">
        <v>42025.324467592596</v>
      </c>
      <c r="H796" s="20">
        <f>MONTH(tblSales921[[#This Row],[Date]])</f>
        <v>1</v>
      </c>
      <c r="I796" s="21">
        <f>1+COUNTIFS(tblSales921[Date],"&lt;"&amp;tblSales921[[#This Row],[Date]],tblSales921[Month],tblSales921[[#This Row],[Month]])+COUNTIFS($G$11:G796,G796,$H$11:H796,H796)-1</f>
        <v>49</v>
      </c>
      <c r="J796" t="str">
        <f>tblSales921[[#This Row],[Month]]&amp;"-"&amp;tblSales921[[#This Row],[Rank]]</f>
        <v>1-49</v>
      </c>
      <c r="K796" t="s">
        <v>5</v>
      </c>
      <c r="L796" t="s">
        <v>352</v>
      </c>
      <c r="M796" s="6">
        <v>7368.73</v>
      </c>
    </row>
    <row r="797" spans="6:13" x14ac:dyDescent="0.25">
      <c r="F797">
        <v>10787</v>
      </c>
      <c r="G797" s="2">
        <v>42274.999618055554</v>
      </c>
      <c r="H797" s="20">
        <f>MONTH(tblSales921[[#This Row],[Date]])</f>
        <v>9</v>
      </c>
      <c r="I797" s="21">
        <f>1+COUNTIFS(tblSales921[Date],"&lt;"&amp;tblSales921[[#This Row],[Date]],tblSales921[Month],tblSales921[[#This Row],[Month]])+COUNTIFS($G$11:G797,G797,$H$11:H797,H797)-1</f>
        <v>78</v>
      </c>
      <c r="J797" t="str">
        <f>tblSales921[[#This Row],[Month]]&amp;"-"&amp;tblSales921[[#This Row],[Rank]]</f>
        <v>9-78</v>
      </c>
      <c r="K797" t="s">
        <v>11</v>
      </c>
      <c r="L797" t="s">
        <v>201</v>
      </c>
      <c r="M797" s="6">
        <v>80203.740000000005</v>
      </c>
    </row>
    <row r="798" spans="6:13" x14ac:dyDescent="0.25">
      <c r="F798">
        <v>10788</v>
      </c>
      <c r="G798" s="2">
        <v>42322.271319444444</v>
      </c>
      <c r="H798" s="20">
        <f>MONTH(tblSales921[[#This Row],[Date]])</f>
        <v>11</v>
      </c>
      <c r="I798" s="21">
        <f>1+COUNTIFS(tblSales921[Date],"&lt;"&amp;tblSales921[[#This Row],[Date]],tblSales921[Month],tblSales921[[#This Row],[Month]])+COUNTIFS($G$11:G798,G798,$H$11:H798,H798)-1</f>
        <v>39</v>
      </c>
      <c r="J798" t="str">
        <f>tblSales921[[#This Row],[Month]]&amp;"-"&amp;tblSales921[[#This Row],[Rank]]</f>
        <v>11-39</v>
      </c>
      <c r="K798" t="s">
        <v>66</v>
      </c>
      <c r="L798" t="s">
        <v>128</v>
      </c>
      <c r="M798" s="6">
        <v>18506.05</v>
      </c>
    </row>
    <row r="799" spans="6:13" x14ac:dyDescent="0.25">
      <c r="F799">
        <v>10789</v>
      </c>
      <c r="G799" s="2">
        <v>42157.507951388892</v>
      </c>
      <c r="H799" s="20">
        <f>MONTH(tblSales921[[#This Row],[Date]])</f>
        <v>6</v>
      </c>
      <c r="I799" s="21">
        <f>1+COUNTIFS(tblSales921[Date],"&lt;"&amp;tblSales921[[#This Row],[Date]],tblSales921[Month],tblSales921[[#This Row],[Month]])+COUNTIFS($G$11:G799,G799,$H$11:H799,H799)-1</f>
        <v>2</v>
      </c>
      <c r="J799" t="str">
        <f>tblSales921[[#This Row],[Month]]&amp;"-"&amp;tblSales921[[#This Row],[Rank]]</f>
        <v>6-2</v>
      </c>
      <c r="K799" t="s">
        <v>35</v>
      </c>
      <c r="L799" t="s">
        <v>326</v>
      </c>
      <c r="M799" s="6">
        <v>49375.96</v>
      </c>
    </row>
    <row r="800" spans="6:13" x14ac:dyDescent="0.25">
      <c r="F800">
        <v>10790</v>
      </c>
      <c r="G800" s="2">
        <v>42365.936307870368</v>
      </c>
      <c r="H800" s="20">
        <f>MONTH(tblSales921[[#This Row],[Date]])</f>
        <v>12</v>
      </c>
      <c r="I800" s="21">
        <f>1+COUNTIFS(tblSales921[Date],"&lt;"&amp;tblSales921[[#This Row],[Date]],tblSales921[Month],tblSales921[[#This Row],[Month]])+COUNTIFS($G$11:G800,G800,$H$11:H800,H800)-1</f>
        <v>78</v>
      </c>
      <c r="J800" t="str">
        <f>tblSales921[[#This Row],[Month]]&amp;"-"&amp;tblSales921[[#This Row],[Rank]]</f>
        <v>12-78</v>
      </c>
      <c r="K800" t="s">
        <v>7</v>
      </c>
      <c r="L800" t="s">
        <v>249</v>
      </c>
      <c r="M800" s="6">
        <v>7067.87</v>
      </c>
    </row>
    <row r="801" spans="6:13" x14ac:dyDescent="0.25">
      <c r="F801">
        <v>10791</v>
      </c>
      <c r="G801" s="2">
        <v>42267.297384259262</v>
      </c>
      <c r="H801" s="20">
        <f>MONTH(tblSales921[[#This Row],[Date]])</f>
        <v>9</v>
      </c>
      <c r="I801" s="21">
        <f>1+COUNTIFS(tblSales921[Date],"&lt;"&amp;tblSales921[[#This Row],[Date]],tblSales921[Month],tblSales921[[#This Row],[Month]])+COUNTIFS($G$11:G801,G801,$H$11:H801,H801)-1</f>
        <v>56</v>
      </c>
      <c r="J801" t="str">
        <f>tblSales921[[#This Row],[Month]]&amp;"-"&amp;tblSales921[[#This Row],[Rank]]</f>
        <v>9-56</v>
      </c>
      <c r="K801" t="s">
        <v>15</v>
      </c>
      <c r="L801" t="s">
        <v>62</v>
      </c>
      <c r="M801" s="6">
        <v>51133.88</v>
      </c>
    </row>
    <row r="802" spans="6:13" x14ac:dyDescent="0.25">
      <c r="F802">
        <v>10792</v>
      </c>
      <c r="G802" s="2">
        <v>42296.979768518519</v>
      </c>
      <c r="H802" s="20">
        <f>MONTH(tblSales921[[#This Row],[Date]])</f>
        <v>10</v>
      </c>
      <c r="I802" s="21">
        <f>1+COUNTIFS(tblSales921[Date],"&lt;"&amp;tblSales921[[#This Row],[Date]],tblSales921[Month],tblSales921[[#This Row],[Month]])+COUNTIFS($G$11:G802,G802,$H$11:H802,H802)-1</f>
        <v>43</v>
      </c>
      <c r="J802" t="str">
        <f>tblSales921[[#This Row],[Month]]&amp;"-"&amp;tblSales921[[#This Row],[Rank]]</f>
        <v>10-43</v>
      </c>
      <c r="K802" t="s">
        <v>26</v>
      </c>
      <c r="L802" t="s">
        <v>96</v>
      </c>
      <c r="M802" s="6">
        <v>17618.64</v>
      </c>
    </row>
    <row r="803" spans="6:13" x14ac:dyDescent="0.25">
      <c r="F803">
        <v>10793</v>
      </c>
      <c r="G803" s="2">
        <v>42363.791238425925</v>
      </c>
      <c r="H803" s="20">
        <f>MONTH(tblSales921[[#This Row],[Date]])</f>
        <v>12</v>
      </c>
      <c r="I803" s="21">
        <f>1+COUNTIFS(tblSales921[Date],"&lt;"&amp;tblSales921[[#This Row],[Date]],tblSales921[Month],tblSales921[[#This Row],[Month]])+COUNTIFS($G$11:G803,G803,$H$11:H803,H803)-1</f>
        <v>68</v>
      </c>
      <c r="J803" t="str">
        <f>tblSales921[[#This Row],[Month]]&amp;"-"&amp;tblSales921[[#This Row],[Rank]]</f>
        <v>12-68</v>
      </c>
      <c r="K803" t="s">
        <v>66</v>
      </c>
      <c r="L803" t="s">
        <v>280</v>
      </c>
      <c r="M803" s="6">
        <v>58344.2</v>
      </c>
    </row>
    <row r="804" spans="6:13" x14ac:dyDescent="0.25">
      <c r="F804">
        <v>10794</v>
      </c>
      <c r="G804" s="2">
        <v>42220.088159722225</v>
      </c>
      <c r="H804" s="20">
        <f>MONTH(tblSales921[[#This Row],[Date]])</f>
        <v>8</v>
      </c>
      <c r="I804" s="21">
        <f>1+COUNTIFS(tblSales921[Date],"&lt;"&amp;tblSales921[[#This Row],[Date]],tblSales921[Month],tblSales921[[#This Row],[Month]])+COUNTIFS($G$11:G804,G804,$H$11:H804,H804)-1</f>
        <v>7</v>
      </c>
      <c r="J804" t="str">
        <f>tblSales921[[#This Row],[Month]]&amp;"-"&amp;tblSales921[[#This Row],[Rank]]</f>
        <v>8-7</v>
      </c>
      <c r="K804" t="s">
        <v>45</v>
      </c>
      <c r="L804" t="s">
        <v>349</v>
      </c>
      <c r="M804" s="6">
        <v>71262.38</v>
      </c>
    </row>
    <row r="805" spans="6:13" x14ac:dyDescent="0.25">
      <c r="F805">
        <v>10795</v>
      </c>
      <c r="G805" s="2">
        <v>42172.314444444448</v>
      </c>
      <c r="H805" s="20">
        <f>MONTH(tblSales921[[#This Row],[Date]])</f>
        <v>6</v>
      </c>
      <c r="I805" s="21">
        <f>1+COUNTIFS(tblSales921[Date],"&lt;"&amp;tblSales921[[#This Row],[Date]],tblSales921[Month],tblSales921[[#This Row],[Month]])+COUNTIFS($G$11:G805,G805,$H$11:H805,H805)-1</f>
        <v>48</v>
      </c>
      <c r="J805" t="str">
        <f>tblSales921[[#This Row],[Month]]&amp;"-"&amp;tblSales921[[#This Row],[Rank]]</f>
        <v>6-48</v>
      </c>
      <c r="K805" t="s">
        <v>9</v>
      </c>
      <c r="L805" t="s">
        <v>219</v>
      </c>
      <c r="M805" s="6">
        <v>44711.7</v>
      </c>
    </row>
    <row r="806" spans="6:13" x14ac:dyDescent="0.25">
      <c r="F806">
        <v>10796</v>
      </c>
      <c r="G806" s="2">
        <v>42308.440613425926</v>
      </c>
      <c r="H806" s="20">
        <f>MONTH(tblSales921[[#This Row],[Date]])</f>
        <v>10</v>
      </c>
      <c r="I806" s="21">
        <f>1+COUNTIFS(tblSales921[Date],"&lt;"&amp;tblSales921[[#This Row],[Date]],tblSales921[Month],tblSales921[[#This Row],[Month]])+COUNTIFS($G$11:G806,G806,$H$11:H806,H806)-1</f>
        <v>73</v>
      </c>
      <c r="J806" t="str">
        <f>tblSales921[[#This Row],[Month]]&amp;"-"&amp;tblSales921[[#This Row],[Rank]]</f>
        <v>10-73</v>
      </c>
      <c r="K806" t="s">
        <v>17</v>
      </c>
      <c r="L806" t="s">
        <v>124</v>
      </c>
      <c r="M806" s="6">
        <v>68955.710000000006</v>
      </c>
    </row>
    <row r="807" spans="6:13" x14ac:dyDescent="0.25">
      <c r="F807">
        <v>10797</v>
      </c>
      <c r="G807" s="2">
        <v>42158.443888888891</v>
      </c>
      <c r="H807" s="20">
        <f>MONTH(tblSales921[[#This Row],[Date]])</f>
        <v>6</v>
      </c>
      <c r="I807" s="21">
        <f>1+COUNTIFS(tblSales921[Date],"&lt;"&amp;tblSales921[[#This Row],[Date]],tblSales921[Month],tblSales921[[#This Row],[Month]])+COUNTIFS($G$11:G807,G807,$H$11:H807,H807)-1</f>
        <v>9</v>
      </c>
      <c r="J807" t="str">
        <f>tblSales921[[#This Row],[Month]]&amp;"-"&amp;tblSales921[[#This Row],[Rank]]</f>
        <v>6-9</v>
      </c>
      <c r="K807" t="s">
        <v>20</v>
      </c>
      <c r="L807" t="s">
        <v>57</v>
      </c>
      <c r="M807" s="6">
        <v>11675.86</v>
      </c>
    </row>
    <row r="808" spans="6:13" x14ac:dyDescent="0.25">
      <c r="F808">
        <v>10798</v>
      </c>
      <c r="G808" s="2">
        <v>42172.683506944442</v>
      </c>
      <c r="H808" s="20">
        <f>MONTH(tblSales921[[#This Row],[Date]])</f>
        <v>6</v>
      </c>
      <c r="I808" s="21">
        <f>1+COUNTIFS(tblSales921[Date],"&lt;"&amp;tblSales921[[#This Row],[Date]],tblSales921[Month],tblSales921[[#This Row],[Month]])+COUNTIFS($G$11:G808,G808,$H$11:H808,H808)-1</f>
        <v>51</v>
      </c>
      <c r="J808" t="str">
        <f>tblSales921[[#This Row],[Month]]&amp;"-"&amp;tblSales921[[#This Row],[Rank]]</f>
        <v>6-51</v>
      </c>
      <c r="K808" t="s">
        <v>23</v>
      </c>
      <c r="L808" t="s">
        <v>42</v>
      </c>
      <c r="M808" s="6">
        <v>66242.3</v>
      </c>
    </row>
    <row r="809" spans="6:13" x14ac:dyDescent="0.25">
      <c r="F809">
        <v>10799</v>
      </c>
      <c r="G809" s="2">
        <v>42106.326192129629</v>
      </c>
      <c r="H809" s="20">
        <f>MONTH(tblSales921[[#This Row],[Date]])</f>
        <v>4</v>
      </c>
      <c r="I809" s="21">
        <f>1+COUNTIFS(tblSales921[Date],"&lt;"&amp;tblSales921[[#This Row],[Date]],tblSales921[Month],tblSales921[[#This Row],[Month]])+COUNTIFS($G$11:G809,G809,$H$11:H809,H809)-1</f>
        <v>28</v>
      </c>
      <c r="J809" t="str">
        <f>tblSales921[[#This Row],[Month]]&amp;"-"&amp;tblSales921[[#This Row],[Rank]]</f>
        <v>4-28</v>
      </c>
      <c r="K809" t="s">
        <v>13</v>
      </c>
      <c r="L809" t="s">
        <v>202</v>
      </c>
      <c r="M809" s="6">
        <v>38935.15</v>
      </c>
    </row>
    <row r="810" spans="6:13" x14ac:dyDescent="0.25">
      <c r="F810">
        <v>10800</v>
      </c>
      <c r="G810" s="2">
        <v>42083.051053240742</v>
      </c>
      <c r="H810" s="20">
        <f>MONTH(tblSales921[[#This Row],[Date]])</f>
        <v>3</v>
      </c>
      <c r="I810" s="21">
        <f>1+COUNTIFS(tblSales921[Date],"&lt;"&amp;tblSales921[[#This Row],[Date]],tblSales921[Month],tblSales921[[#This Row],[Month]])+COUNTIFS($G$11:G810,G810,$H$11:H810,H810)-1</f>
        <v>50</v>
      </c>
      <c r="J810" t="str">
        <f>tblSales921[[#This Row],[Month]]&amp;"-"&amp;tblSales921[[#This Row],[Rank]]</f>
        <v>3-50</v>
      </c>
      <c r="K810" t="s">
        <v>11</v>
      </c>
      <c r="L810" t="s">
        <v>307</v>
      </c>
      <c r="M810" s="6">
        <v>90845.69</v>
      </c>
    </row>
    <row r="811" spans="6:13" x14ac:dyDescent="0.25">
      <c r="F811">
        <v>10801</v>
      </c>
      <c r="G811" s="2">
        <v>42246.088888888888</v>
      </c>
      <c r="H811" s="20">
        <f>MONTH(tblSales921[[#This Row],[Date]])</f>
        <v>8</v>
      </c>
      <c r="I811" s="21">
        <f>1+COUNTIFS(tblSales921[Date],"&lt;"&amp;tblSales921[[#This Row],[Date]],tblSales921[Month],tblSales921[[#This Row],[Month]])+COUNTIFS($G$11:G811,G811,$H$11:H811,H811)-1</f>
        <v>85</v>
      </c>
      <c r="J811" t="str">
        <f>tblSales921[[#This Row],[Month]]&amp;"-"&amp;tblSales921[[#This Row],[Rank]]</f>
        <v>8-85</v>
      </c>
      <c r="K811" t="s">
        <v>11</v>
      </c>
      <c r="L811" t="s">
        <v>329</v>
      </c>
      <c r="M811" s="6">
        <v>26749.119999999999</v>
      </c>
    </row>
    <row r="812" spans="6:13" x14ac:dyDescent="0.25">
      <c r="F812">
        <v>10802</v>
      </c>
      <c r="G812" s="2">
        <v>42006.176527777781</v>
      </c>
      <c r="H812" s="20">
        <f>MONTH(tblSales921[[#This Row],[Date]])</f>
        <v>1</v>
      </c>
      <c r="I812" s="21">
        <f>1+COUNTIFS(tblSales921[Date],"&lt;"&amp;tblSales921[[#This Row],[Date]],tblSales921[Month],tblSales921[[#This Row],[Month]])+COUNTIFS($G$11:G812,G812,$H$11:H812,H812)-1</f>
        <v>5</v>
      </c>
      <c r="J812" t="str">
        <f>tblSales921[[#This Row],[Month]]&amp;"-"&amp;tblSales921[[#This Row],[Rank]]</f>
        <v>1-5</v>
      </c>
      <c r="K812" t="s">
        <v>23</v>
      </c>
      <c r="L812" t="s">
        <v>27</v>
      </c>
      <c r="M812" s="6">
        <v>44755.28</v>
      </c>
    </row>
    <row r="813" spans="6:13" x14ac:dyDescent="0.25">
      <c r="F813">
        <v>10803</v>
      </c>
      <c r="G813" s="2">
        <v>42057.996886574074</v>
      </c>
      <c r="H813" s="20">
        <f>MONTH(tblSales921[[#This Row],[Date]])</f>
        <v>2</v>
      </c>
      <c r="I813" s="21">
        <f>1+COUNTIFS(tblSales921[Date],"&lt;"&amp;tblSales921[[#This Row],[Date]],tblSales921[Month],tblSales921[[#This Row],[Month]])+COUNTIFS($G$11:G813,G813,$H$11:H813,H813)-1</f>
        <v>72</v>
      </c>
      <c r="J813" t="str">
        <f>tblSales921[[#This Row],[Month]]&amp;"-"&amp;tblSales921[[#This Row],[Rank]]</f>
        <v>2-72</v>
      </c>
      <c r="K813" t="s">
        <v>7</v>
      </c>
      <c r="L813" t="s">
        <v>321</v>
      </c>
      <c r="M813" s="6">
        <v>92699.32</v>
      </c>
    </row>
    <row r="814" spans="6:13" x14ac:dyDescent="0.25">
      <c r="F814">
        <v>10804</v>
      </c>
      <c r="G814" s="2">
        <v>42228.907199074078</v>
      </c>
      <c r="H814" s="20">
        <f>MONTH(tblSales921[[#This Row],[Date]])</f>
        <v>8</v>
      </c>
      <c r="I814" s="21">
        <f>1+COUNTIFS(tblSales921[Date],"&lt;"&amp;tblSales921[[#This Row],[Date]],tblSales921[Month],tblSales921[[#This Row],[Month]])+COUNTIFS($G$11:G814,G814,$H$11:H814,H814)-1</f>
        <v>36</v>
      </c>
      <c r="J814" t="str">
        <f>tblSales921[[#This Row],[Month]]&amp;"-"&amp;tblSales921[[#This Row],[Rank]]</f>
        <v>8-36</v>
      </c>
      <c r="K814" t="s">
        <v>20</v>
      </c>
      <c r="L814" t="s">
        <v>217</v>
      </c>
      <c r="M814" s="6">
        <v>35657.730000000003</v>
      </c>
    </row>
    <row r="815" spans="6:13" x14ac:dyDescent="0.25">
      <c r="F815">
        <v>10805</v>
      </c>
      <c r="G815" s="2">
        <v>42355.907500000001</v>
      </c>
      <c r="H815" s="20">
        <f>MONTH(tblSales921[[#This Row],[Date]])</f>
        <v>12</v>
      </c>
      <c r="I815" s="21">
        <f>1+COUNTIFS(tblSales921[Date],"&lt;"&amp;tblSales921[[#This Row],[Date]],tblSales921[Month],tblSales921[[#This Row],[Month]])+COUNTIFS($G$11:G815,G815,$H$11:H815,H815)-1</f>
        <v>46</v>
      </c>
      <c r="J815" t="str">
        <f>tblSales921[[#This Row],[Month]]&amp;"-"&amp;tblSales921[[#This Row],[Rank]]</f>
        <v>12-46</v>
      </c>
      <c r="K815" t="s">
        <v>7</v>
      </c>
      <c r="L815" t="s">
        <v>356</v>
      </c>
      <c r="M815" s="6">
        <v>54613.71</v>
      </c>
    </row>
    <row r="816" spans="6:13" x14ac:dyDescent="0.25">
      <c r="F816">
        <v>10806</v>
      </c>
      <c r="G816" s="2">
        <v>42198.452928240738</v>
      </c>
      <c r="H816" s="20">
        <f>MONTH(tblSales921[[#This Row],[Date]])</f>
        <v>7</v>
      </c>
      <c r="I816" s="21">
        <f>1+COUNTIFS(tblSales921[Date],"&lt;"&amp;tblSales921[[#This Row],[Date]],tblSales921[Month],tblSales921[[#This Row],[Month]])+COUNTIFS($G$11:G816,G816,$H$11:H816,H816)-1</f>
        <v>27</v>
      </c>
      <c r="J816" t="str">
        <f>tblSales921[[#This Row],[Month]]&amp;"-"&amp;tblSales921[[#This Row],[Rank]]</f>
        <v>7-27</v>
      </c>
      <c r="K816" t="s">
        <v>15</v>
      </c>
      <c r="L816" t="s">
        <v>311</v>
      </c>
      <c r="M816" s="6">
        <v>13049.22</v>
      </c>
    </row>
    <row r="817" spans="6:13" x14ac:dyDescent="0.25">
      <c r="F817">
        <v>10807</v>
      </c>
      <c r="G817" s="2">
        <v>42293.729074074072</v>
      </c>
      <c r="H817" s="20">
        <f>MONTH(tblSales921[[#This Row],[Date]])</f>
        <v>10</v>
      </c>
      <c r="I817" s="21">
        <f>1+COUNTIFS(tblSales921[Date],"&lt;"&amp;tblSales921[[#This Row],[Date]],tblSales921[Month],tblSales921[[#This Row],[Month]])+COUNTIFS($G$11:G817,G817,$H$11:H817,H817)-1</f>
        <v>36</v>
      </c>
      <c r="J817" t="str">
        <f>tblSales921[[#This Row],[Month]]&amp;"-"&amp;tblSales921[[#This Row],[Rank]]</f>
        <v>10-36</v>
      </c>
      <c r="K817" t="s">
        <v>23</v>
      </c>
      <c r="L817" t="s">
        <v>168</v>
      </c>
      <c r="M817" s="6">
        <v>13842.52</v>
      </c>
    </row>
    <row r="818" spans="6:13" x14ac:dyDescent="0.25">
      <c r="F818">
        <v>10808</v>
      </c>
      <c r="G818" s="2">
        <v>42055.85533564815</v>
      </c>
      <c r="H818" s="20">
        <f>MONTH(tblSales921[[#This Row],[Date]])</f>
        <v>2</v>
      </c>
      <c r="I818" s="21">
        <f>1+COUNTIFS(tblSales921[Date],"&lt;"&amp;tblSales921[[#This Row],[Date]],tblSales921[Month],tblSales921[[#This Row],[Month]])+COUNTIFS($G$11:G818,G818,$H$11:H818,H818)-1</f>
        <v>65</v>
      </c>
      <c r="J818" t="str">
        <f>tblSales921[[#This Row],[Month]]&amp;"-"&amp;tblSales921[[#This Row],[Rank]]</f>
        <v>2-65</v>
      </c>
      <c r="K818" t="s">
        <v>17</v>
      </c>
      <c r="L818" t="s">
        <v>205</v>
      </c>
      <c r="M818" s="6">
        <v>87037.4</v>
      </c>
    </row>
    <row r="819" spans="6:13" x14ac:dyDescent="0.25">
      <c r="F819">
        <v>10809</v>
      </c>
      <c r="G819" s="2">
        <v>42212.536238425928</v>
      </c>
      <c r="H819" s="20">
        <f>MONTH(tblSales921[[#This Row],[Date]])</f>
        <v>7</v>
      </c>
      <c r="I819" s="21">
        <f>1+COUNTIFS(tblSales921[Date],"&lt;"&amp;tblSales921[[#This Row],[Date]],tblSales921[Month],tblSales921[[#This Row],[Month]])+COUNTIFS($G$11:G819,G819,$H$11:H819,H819)-1</f>
        <v>73</v>
      </c>
      <c r="J819" t="str">
        <f>tblSales921[[#This Row],[Month]]&amp;"-"&amp;tblSales921[[#This Row],[Rank]]</f>
        <v>7-73</v>
      </c>
      <c r="K819" t="s">
        <v>15</v>
      </c>
      <c r="L819" t="s">
        <v>128</v>
      </c>
      <c r="M819" s="6">
        <v>83378.7</v>
      </c>
    </row>
    <row r="820" spans="6:13" x14ac:dyDescent="0.25">
      <c r="F820">
        <v>10810</v>
      </c>
      <c r="G820" s="2">
        <v>42023.644270833334</v>
      </c>
      <c r="H820" s="20">
        <f>MONTH(tblSales921[[#This Row],[Date]])</f>
        <v>1</v>
      </c>
      <c r="I820" s="21">
        <f>1+COUNTIFS(tblSales921[Date],"&lt;"&amp;tblSales921[[#This Row],[Date]],tblSales921[Month],tblSales921[[#This Row],[Month]])+COUNTIFS($G$11:G820,G820,$H$11:H820,H820)-1</f>
        <v>43</v>
      </c>
      <c r="J820" t="str">
        <f>tblSales921[[#This Row],[Month]]&amp;"-"&amp;tblSales921[[#This Row],[Rank]]</f>
        <v>1-43</v>
      </c>
      <c r="K820" t="s">
        <v>15</v>
      </c>
      <c r="L820" t="s">
        <v>357</v>
      </c>
      <c r="M820" s="6">
        <v>35650.46</v>
      </c>
    </row>
    <row r="821" spans="6:13" x14ac:dyDescent="0.25">
      <c r="F821">
        <v>10811</v>
      </c>
      <c r="G821" s="2">
        <v>42259.672071759262</v>
      </c>
      <c r="H821" s="20">
        <f>MONTH(tblSales921[[#This Row],[Date]])</f>
        <v>9</v>
      </c>
      <c r="I821" s="21">
        <f>1+COUNTIFS(tblSales921[Date],"&lt;"&amp;tblSales921[[#This Row],[Date]],tblSales921[Month],tblSales921[[#This Row],[Month]])+COUNTIFS($G$11:G821,G821,$H$11:H821,H821)-1</f>
        <v>33</v>
      </c>
      <c r="J821" t="str">
        <f>tblSales921[[#This Row],[Month]]&amp;"-"&amp;tblSales921[[#This Row],[Rank]]</f>
        <v>9-33</v>
      </c>
      <c r="K821" t="s">
        <v>15</v>
      </c>
      <c r="L821" t="s">
        <v>149</v>
      </c>
      <c r="M821" s="6">
        <v>53743.19</v>
      </c>
    </row>
    <row r="822" spans="6:13" x14ac:dyDescent="0.25">
      <c r="F822">
        <v>10812</v>
      </c>
      <c r="G822" s="2">
        <v>42343.511319444442</v>
      </c>
      <c r="H822" s="20">
        <f>MONTH(tblSales921[[#This Row],[Date]])</f>
        <v>12</v>
      </c>
      <c r="I822" s="21">
        <f>1+COUNTIFS(tblSales921[Date],"&lt;"&amp;tblSales921[[#This Row],[Date]],tblSales921[Month],tblSales921[[#This Row],[Month]])+COUNTIFS($G$11:G822,G822,$H$11:H822,H822)-1</f>
        <v>12</v>
      </c>
      <c r="J822" t="str">
        <f>tblSales921[[#This Row],[Month]]&amp;"-"&amp;tblSales921[[#This Row],[Rank]]</f>
        <v>12-12</v>
      </c>
      <c r="K822" t="s">
        <v>29</v>
      </c>
      <c r="L822" t="s">
        <v>22</v>
      </c>
      <c r="M822" s="6">
        <v>78917.289999999994</v>
      </c>
    </row>
    <row r="823" spans="6:13" x14ac:dyDescent="0.25">
      <c r="F823">
        <v>10813</v>
      </c>
      <c r="G823" s="2">
        <v>42175.951631944445</v>
      </c>
      <c r="H823" s="20">
        <f>MONTH(tblSales921[[#This Row],[Date]])</f>
        <v>6</v>
      </c>
      <c r="I823" s="21">
        <f>1+COUNTIFS(tblSales921[Date],"&lt;"&amp;tblSales921[[#This Row],[Date]],tblSales921[Month],tblSales921[[#This Row],[Month]])+COUNTIFS($G$11:G823,G823,$H$11:H823,H823)-1</f>
        <v>60</v>
      </c>
      <c r="J823" t="str">
        <f>tblSales921[[#This Row],[Month]]&amp;"-"&amp;tblSales921[[#This Row],[Rank]]</f>
        <v>6-60</v>
      </c>
      <c r="K823" t="s">
        <v>17</v>
      </c>
      <c r="L823" t="s">
        <v>214</v>
      </c>
      <c r="M823" s="6">
        <v>64910.45</v>
      </c>
    </row>
    <row r="824" spans="6:13" x14ac:dyDescent="0.25">
      <c r="F824">
        <v>10814</v>
      </c>
      <c r="G824" s="2">
        <v>42320.803587962961</v>
      </c>
      <c r="H824" s="20">
        <f>MONTH(tblSales921[[#This Row],[Date]])</f>
        <v>11</v>
      </c>
      <c r="I824" s="21">
        <f>1+COUNTIFS(tblSales921[Date],"&lt;"&amp;tblSales921[[#This Row],[Date]],tblSales921[Month],tblSales921[[#This Row],[Month]])+COUNTIFS($G$11:G824,G824,$H$11:H824,H824)-1</f>
        <v>35</v>
      </c>
      <c r="J824" t="str">
        <f>tblSales921[[#This Row],[Month]]&amp;"-"&amp;tblSales921[[#This Row],[Rank]]</f>
        <v>11-35</v>
      </c>
      <c r="K824" t="s">
        <v>5</v>
      </c>
      <c r="L824" t="s">
        <v>207</v>
      </c>
      <c r="M824" s="6">
        <v>96591.32</v>
      </c>
    </row>
    <row r="825" spans="6:13" x14ac:dyDescent="0.25">
      <c r="F825">
        <v>10815</v>
      </c>
      <c r="G825" s="2">
        <v>42109.874479166669</v>
      </c>
      <c r="H825" s="20">
        <f>MONTH(tblSales921[[#This Row],[Date]])</f>
        <v>4</v>
      </c>
      <c r="I825" s="21">
        <f>1+COUNTIFS(tblSales921[Date],"&lt;"&amp;tblSales921[[#This Row],[Date]],tblSales921[Month],tblSales921[[#This Row],[Month]])+COUNTIFS($G$11:G825,G825,$H$11:H825,H825)-1</f>
        <v>49</v>
      </c>
      <c r="J825" t="str">
        <f>tblSales921[[#This Row],[Month]]&amp;"-"&amp;tblSales921[[#This Row],[Rank]]</f>
        <v>4-49</v>
      </c>
      <c r="K825" t="s">
        <v>17</v>
      </c>
      <c r="L825" t="s">
        <v>332</v>
      </c>
      <c r="M825" s="6">
        <v>63763.19</v>
      </c>
    </row>
    <row r="826" spans="6:13" x14ac:dyDescent="0.25">
      <c r="F826">
        <v>10816</v>
      </c>
      <c r="G826" s="2">
        <v>42166.072002314817</v>
      </c>
      <c r="H826" s="20">
        <f>MONTH(tblSales921[[#This Row],[Date]])</f>
        <v>6</v>
      </c>
      <c r="I826" s="21">
        <f>1+COUNTIFS(tblSales921[Date],"&lt;"&amp;tblSales921[[#This Row],[Date]],tblSales921[Month],tblSales921[[#This Row],[Month]])+COUNTIFS($G$11:G826,G826,$H$11:H826,H826)-1</f>
        <v>34</v>
      </c>
      <c r="J826" t="str">
        <f>tblSales921[[#This Row],[Month]]&amp;"-"&amp;tblSales921[[#This Row],[Rank]]</f>
        <v>6-34</v>
      </c>
      <c r="K826" t="s">
        <v>20</v>
      </c>
      <c r="L826" t="s">
        <v>242</v>
      </c>
      <c r="M826" s="6">
        <v>73678.210000000006</v>
      </c>
    </row>
    <row r="827" spans="6:13" x14ac:dyDescent="0.25">
      <c r="F827">
        <v>10817</v>
      </c>
      <c r="G827" s="2">
        <v>42249.544999999998</v>
      </c>
      <c r="H827" s="20">
        <f>MONTH(tblSales921[[#This Row],[Date]])</f>
        <v>9</v>
      </c>
      <c r="I827" s="21">
        <f>1+COUNTIFS(tblSales921[Date],"&lt;"&amp;tblSales921[[#This Row],[Date]],tblSales921[Month],tblSales921[[#This Row],[Month]])+COUNTIFS($G$11:G827,G827,$H$11:H827,H827)-1</f>
        <v>8</v>
      </c>
      <c r="J827" t="str">
        <f>tblSales921[[#This Row],[Month]]&amp;"-"&amp;tblSales921[[#This Row],[Rank]]</f>
        <v>9-8</v>
      </c>
      <c r="K827" t="s">
        <v>13</v>
      </c>
      <c r="L827" t="s">
        <v>358</v>
      </c>
      <c r="M827" s="6">
        <v>84449.600000000006</v>
      </c>
    </row>
    <row r="828" spans="6:13" x14ac:dyDescent="0.25">
      <c r="F828">
        <v>10818</v>
      </c>
      <c r="G828" s="2">
        <v>42204.107546296298</v>
      </c>
      <c r="H828" s="20">
        <f>MONTH(tblSales921[[#This Row],[Date]])</f>
        <v>7</v>
      </c>
      <c r="I828" s="21">
        <f>1+COUNTIFS(tblSales921[Date],"&lt;"&amp;tblSales921[[#This Row],[Date]],tblSales921[Month],tblSales921[[#This Row],[Month]])+COUNTIFS($G$11:G828,G828,$H$11:H828,H828)-1</f>
        <v>45</v>
      </c>
      <c r="J828" t="str">
        <f>tblSales921[[#This Row],[Month]]&amp;"-"&amp;tblSales921[[#This Row],[Rank]]</f>
        <v>7-45</v>
      </c>
      <c r="K828" t="s">
        <v>7</v>
      </c>
      <c r="L828" t="s">
        <v>163</v>
      </c>
      <c r="M828" s="6">
        <v>22997.09</v>
      </c>
    </row>
    <row r="829" spans="6:13" x14ac:dyDescent="0.25">
      <c r="F829">
        <v>10819</v>
      </c>
      <c r="G829" s="2">
        <v>42259.177106481482</v>
      </c>
      <c r="H829" s="20">
        <f>MONTH(tblSales921[[#This Row],[Date]])</f>
        <v>9</v>
      </c>
      <c r="I829" s="21">
        <f>1+COUNTIFS(tblSales921[Date],"&lt;"&amp;tblSales921[[#This Row],[Date]],tblSales921[Month],tblSales921[[#This Row],[Month]])+COUNTIFS($G$11:G829,G829,$H$11:H829,H829)-1</f>
        <v>32</v>
      </c>
      <c r="J829" t="str">
        <f>tblSales921[[#This Row],[Month]]&amp;"-"&amp;tblSales921[[#This Row],[Rank]]</f>
        <v>9-32</v>
      </c>
      <c r="K829" t="s">
        <v>35</v>
      </c>
      <c r="L829" t="s">
        <v>252</v>
      </c>
      <c r="M829" s="6">
        <v>53303.75</v>
      </c>
    </row>
    <row r="830" spans="6:13" x14ac:dyDescent="0.25">
      <c r="F830">
        <v>10820</v>
      </c>
      <c r="G830" s="2">
        <v>42091.701886574076</v>
      </c>
      <c r="H830" s="20">
        <f>MONTH(tblSales921[[#This Row],[Date]])</f>
        <v>3</v>
      </c>
      <c r="I830" s="21">
        <f>1+COUNTIFS(tblSales921[Date],"&lt;"&amp;tblSales921[[#This Row],[Date]],tblSales921[Month],tblSales921[[#This Row],[Month]])+COUNTIFS($G$11:G830,G830,$H$11:H830,H830)-1</f>
        <v>73</v>
      </c>
      <c r="J830" t="str">
        <f>tblSales921[[#This Row],[Month]]&amp;"-"&amp;tblSales921[[#This Row],[Rank]]</f>
        <v>3-73</v>
      </c>
      <c r="K830" t="s">
        <v>45</v>
      </c>
      <c r="L830" t="s">
        <v>359</v>
      </c>
      <c r="M830" s="6">
        <v>43369.71</v>
      </c>
    </row>
    <row r="831" spans="6:13" x14ac:dyDescent="0.25">
      <c r="F831">
        <v>10821</v>
      </c>
      <c r="G831" s="2">
        <v>42219.223101851851</v>
      </c>
      <c r="H831" s="20">
        <f>MONTH(tblSales921[[#This Row],[Date]])</f>
        <v>8</v>
      </c>
      <c r="I831" s="21">
        <f>1+COUNTIFS(tblSales921[Date],"&lt;"&amp;tblSales921[[#This Row],[Date]],tblSales921[Month],tblSales921[[#This Row],[Month]])+COUNTIFS($G$11:G831,G831,$H$11:H831,H831)-1</f>
        <v>3</v>
      </c>
      <c r="J831" t="str">
        <f>tblSales921[[#This Row],[Month]]&amp;"-"&amp;tblSales921[[#This Row],[Rank]]</f>
        <v>8-3</v>
      </c>
      <c r="K831" t="s">
        <v>52</v>
      </c>
      <c r="L831" t="s">
        <v>36</v>
      </c>
      <c r="M831" s="6">
        <v>51675.93</v>
      </c>
    </row>
    <row r="832" spans="6:13" x14ac:dyDescent="0.25">
      <c r="F832">
        <v>10822</v>
      </c>
      <c r="G832" s="2">
        <v>42334.290555555555</v>
      </c>
      <c r="H832" s="20">
        <f>MONTH(tblSales921[[#This Row],[Date]])</f>
        <v>11</v>
      </c>
      <c r="I832" s="21">
        <f>1+COUNTIFS(tblSales921[Date],"&lt;"&amp;tblSales921[[#This Row],[Date]],tblSales921[Month],tblSales921[[#This Row],[Month]])+COUNTIFS($G$11:G832,G832,$H$11:H832,H832)-1</f>
        <v>74</v>
      </c>
      <c r="J832" t="str">
        <f>tblSales921[[#This Row],[Month]]&amp;"-"&amp;tblSales921[[#This Row],[Rank]]</f>
        <v>11-74</v>
      </c>
      <c r="K832" t="s">
        <v>26</v>
      </c>
      <c r="L832" t="s">
        <v>348</v>
      </c>
      <c r="M832" s="6">
        <v>76716.05</v>
      </c>
    </row>
    <row r="833" spans="6:13" x14ac:dyDescent="0.25">
      <c r="F833">
        <v>10823</v>
      </c>
      <c r="G833" s="2">
        <v>42083.360115740739</v>
      </c>
      <c r="H833" s="20">
        <f>MONTH(tblSales921[[#This Row],[Date]])</f>
        <v>3</v>
      </c>
      <c r="I833" s="21">
        <f>1+COUNTIFS(tblSales921[Date],"&lt;"&amp;tblSales921[[#This Row],[Date]],tblSales921[Month],tblSales921[[#This Row],[Month]])+COUNTIFS($G$11:G833,G833,$H$11:H833,H833)-1</f>
        <v>52</v>
      </c>
      <c r="J833" t="str">
        <f>tblSales921[[#This Row],[Month]]&amp;"-"&amp;tblSales921[[#This Row],[Rank]]</f>
        <v>3-52</v>
      </c>
      <c r="K833" t="s">
        <v>38</v>
      </c>
      <c r="L833" t="s">
        <v>144</v>
      </c>
      <c r="M833" s="6">
        <v>20446.13</v>
      </c>
    </row>
    <row r="834" spans="6:13" x14ac:dyDescent="0.25">
      <c r="F834">
        <v>10824</v>
      </c>
      <c r="G834" s="2">
        <v>42154.770624999997</v>
      </c>
      <c r="H834" s="20">
        <f>MONTH(tblSales921[[#This Row],[Date]])</f>
        <v>5</v>
      </c>
      <c r="I834" s="21">
        <f>1+COUNTIFS(tblSales921[Date],"&lt;"&amp;tblSales921[[#This Row],[Date]],tblSales921[Month],tblSales921[[#This Row],[Month]])+COUNTIFS($G$11:G834,G834,$H$11:H834,H834)-1</f>
        <v>80</v>
      </c>
      <c r="J834" t="str">
        <f>tblSales921[[#This Row],[Month]]&amp;"-"&amp;tblSales921[[#This Row],[Rank]]</f>
        <v>5-80</v>
      </c>
      <c r="K834" t="s">
        <v>45</v>
      </c>
      <c r="L834" t="s">
        <v>297</v>
      </c>
      <c r="M834" s="6">
        <v>93010.62</v>
      </c>
    </row>
    <row r="835" spans="6:13" x14ac:dyDescent="0.25">
      <c r="F835">
        <v>10825</v>
      </c>
      <c r="G835" s="2">
        <v>42328.828055555554</v>
      </c>
      <c r="H835" s="20">
        <f>MONTH(tblSales921[[#This Row],[Date]])</f>
        <v>11</v>
      </c>
      <c r="I835" s="21">
        <f>1+COUNTIFS(tblSales921[Date],"&lt;"&amp;tblSales921[[#This Row],[Date]],tblSales921[Month],tblSales921[[#This Row],[Month]])+COUNTIFS($G$11:G835,G835,$H$11:H835,H835)-1</f>
        <v>61</v>
      </c>
      <c r="J835" t="str">
        <f>tblSales921[[#This Row],[Month]]&amp;"-"&amp;tblSales921[[#This Row],[Rank]]</f>
        <v>11-61</v>
      </c>
      <c r="K835" t="s">
        <v>23</v>
      </c>
      <c r="L835" t="s">
        <v>138</v>
      </c>
      <c r="M835" s="6">
        <v>95248.92</v>
      </c>
    </row>
    <row r="836" spans="6:13" x14ac:dyDescent="0.25">
      <c r="F836">
        <v>10826</v>
      </c>
      <c r="G836" s="2">
        <v>42199.190798611111</v>
      </c>
      <c r="H836" s="20">
        <f>MONTH(tblSales921[[#This Row],[Date]])</f>
        <v>7</v>
      </c>
      <c r="I836" s="21">
        <f>1+COUNTIFS(tblSales921[Date],"&lt;"&amp;tblSales921[[#This Row],[Date]],tblSales921[Month],tblSales921[[#This Row],[Month]])+COUNTIFS($G$11:G836,G836,$H$11:H836,H836)-1</f>
        <v>29</v>
      </c>
      <c r="J836" t="str">
        <f>tblSales921[[#This Row],[Month]]&amp;"-"&amp;tblSales921[[#This Row],[Rank]]</f>
        <v>7-29</v>
      </c>
      <c r="K836" t="s">
        <v>35</v>
      </c>
      <c r="L836" t="s">
        <v>360</v>
      </c>
      <c r="M836" s="6">
        <v>42577.43</v>
      </c>
    </row>
    <row r="837" spans="6:13" x14ac:dyDescent="0.25">
      <c r="F837">
        <v>10827</v>
      </c>
      <c r="G837" s="2">
        <v>42131.842939814815</v>
      </c>
      <c r="H837" s="20">
        <f>MONTH(tblSales921[[#This Row],[Date]])</f>
        <v>5</v>
      </c>
      <c r="I837" s="21">
        <f>1+COUNTIFS(tblSales921[Date],"&lt;"&amp;tblSales921[[#This Row],[Date]],tblSales921[Month],tblSales921[[#This Row],[Month]])+COUNTIFS($G$11:G837,G837,$H$11:H837,H837)-1</f>
        <v>22</v>
      </c>
      <c r="J837" t="str">
        <f>tblSales921[[#This Row],[Month]]&amp;"-"&amp;tblSales921[[#This Row],[Rank]]</f>
        <v>5-22</v>
      </c>
      <c r="K837" t="s">
        <v>13</v>
      </c>
      <c r="L837" t="s">
        <v>188</v>
      </c>
      <c r="M837" s="6">
        <v>42789.09</v>
      </c>
    </row>
    <row r="838" spans="6:13" x14ac:dyDescent="0.25">
      <c r="F838">
        <v>10828</v>
      </c>
      <c r="G838" s="2">
        <v>42165.628912037035</v>
      </c>
      <c r="H838" s="20">
        <f>MONTH(tblSales921[[#This Row],[Date]])</f>
        <v>6</v>
      </c>
      <c r="I838" s="21">
        <f>1+COUNTIFS(tblSales921[Date],"&lt;"&amp;tblSales921[[#This Row],[Date]],tblSales921[Month],tblSales921[[#This Row],[Month]])+COUNTIFS($G$11:G838,G838,$H$11:H838,H838)-1</f>
        <v>30</v>
      </c>
      <c r="J838" t="str">
        <f>tblSales921[[#This Row],[Month]]&amp;"-"&amp;tblSales921[[#This Row],[Rank]]</f>
        <v>6-30</v>
      </c>
      <c r="K838" t="s">
        <v>35</v>
      </c>
      <c r="L838" t="s">
        <v>106</v>
      </c>
      <c r="M838" s="6">
        <v>42049.79</v>
      </c>
    </row>
    <row r="839" spans="6:13" x14ac:dyDescent="0.25">
      <c r="F839">
        <v>10829</v>
      </c>
      <c r="G839" s="2">
        <v>42063.821180555555</v>
      </c>
      <c r="H839" s="20">
        <f>MONTH(tblSales921[[#This Row],[Date]])</f>
        <v>2</v>
      </c>
      <c r="I839" s="21">
        <f>1+COUNTIFS(tblSales921[Date],"&lt;"&amp;tblSales921[[#This Row],[Date]],tblSales921[Month],tblSales921[[#This Row],[Month]])+COUNTIFS($G$11:G839,G839,$H$11:H839,H839)-1</f>
        <v>94</v>
      </c>
      <c r="J839" t="str">
        <f>tblSales921[[#This Row],[Month]]&amp;"-"&amp;tblSales921[[#This Row],[Rank]]</f>
        <v>2-94</v>
      </c>
      <c r="K839" t="s">
        <v>29</v>
      </c>
      <c r="L839" t="s">
        <v>215</v>
      </c>
      <c r="M839" s="6">
        <v>28537.85</v>
      </c>
    </row>
    <row r="840" spans="6:13" x14ac:dyDescent="0.25">
      <c r="F840">
        <v>10830</v>
      </c>
      <c r="G840" s="2">
        <v>42130.974942129629</v>
      </c>
      <c r="H840" s="20">
        <f>MONTH(tblSales921[[#This Row],[Date]])</f>
        <v>5</v>
      </c>
      <c r="I840" s="21">
        <f>1+COUNTIFS(tblSales921[Date],"&lt;"&amp;tblSales921[[#This Row],[Date]],tblSales921[Month],tblSales921[[#This Row],[Month]])+COUNTIFS($G$11:G840,G840,$H$11:H840,H840)-1</f>
        <v>17</v>
      </c>
      <c r="J840" t="str">
        <f>tblSales921[[#This Row],[Month]]&amp;"-"&amp;tblSales921[[#This Row],[Rank]]</f>
        <v>5-17</v>
      </c>
      <c r="K840" t="s">
        <v>52</v>
      </c>
      <c r="L840" t="s">
        <v>212</v>
      </c>
      <c r="M840" s="6">
        <v>7973.37</v>
      </c>
    </row>
    <row r="841" spans="6:13" x14ac:dyDescent="0.25">
      <c r="F841">
        <v>10831</v>
      </c>
      <c r="G841" s="2">
        <v>42261.352858796294</v>
      </c>
      <c r="H841" s="20">
        <f>MONTH(tblSales921[[#This Row],[Date]])</f>
        <v>9</v>
      </c>
      <c r="I841" s="21">
        <f>1+COUNTIFS(tblSales921[Date],"&lt;"&amp;tblSales921[[#This Row],[Date]],tblSales921[Month],tblSales921[[#This Row],[Month]])+COUNTIFS($G$11:G841,G841,$H$11:H841,H841)-1</f>
        <v>38</v>
      </c>
      <c r="J841" t="str">
        <f>tblSales921[[#This Row],[Month]]&amp;"-"&amp;tblSales921[[#This Row],[Rank]]</f>
        <v>9-38</v>
      </c>
      <c r="K841" t="s">
        <v>38</v>
      </c>
      <c r="L841" t="s">
        <v>167</v>
      </c>
      <c r="M841" s="6">
        <v>53669.18</v>
      </c>
    </row>
    <row r="842" spans="6:13" x14ac:dyDescent="0.25">
      <c r="F842">
        <v>10832</v>
      </c>
      <c r="G842" s="2">
        <v>42050.49763888889</v>
      </c>
      <c r="H842" s="20">
        <f>MONTH(tblSales921[[#This Row],[Date]])</f>
        <v>2</v>
      </c>
      <c r="I842" s="21">
        <f>1+COUNTIFS(tblSales921[Date],"&lt;"&amp;tblSales921[[#This Row],[Date]],tblSales921[Month],tblSales921[[#This Row],[Month]])+COUNTIFS($G$11:G842,G842,$H$11:H842,H842)-1</f>
        <v>51</v>
      </c>
      <c r="J842" t="str">
        <f>tblSales921[[#This Row],[Month]]&amp;"-"&amp;tblSales921[[#This Row],[Rank]]</f>
        <v>2-51</v>
      </c>
      <c r="K842" t="s">
        <v>13</v>
      </c>
      <c r="L842" t="s">
        <v>151</v>
      </c>
      <c r="M842" s="6">
        <v>88309.119999999995</v>
      </c>
    </row>
    <row r="843" spans="6:13" x14ac:dyDescent="0.25">
      <c r="F843">
        <v>10833</v>
      </c>
      <c r="G843" s="2">
        <v>42051.249386574076</v>
      </c>
      <c r="H843" s="20">
        <f>MONTH(tblSales921[[#This Row],[Date]])</f>
        <v>2</v>
      </c>
      <c r="I843" s="21">
        <f>1+COUNTIFS(tblSales921[Date],"&lt;"&amp;tblSales921[[#This Row],[Date]],tblSales921[Month],tblSales921[[#This Row],[Month]])+COUNTIFS($G$11:G843,G843,$H$11:H843,H843)-1</f>
        <v>54</v>
      </c>
      <c r="J843" t="str">
        <f>tblSales921[[#This Row],[Month]]&amp;"-"&amp;tblSales921[[#This Row],[Rank]]</f>
        <v>2-54</v>
      </c>
      <c r="K843" t="s">
        <v>11</v>
      </c>
      <c r="L843" t="s">
        <v>59</v>
      </c>
      <c r="M843" s="6">
        <v>49463.07</v>
      </c>
    </row>
    <row r="844" spans="6:13" x14ac:dyDescent="0.25">
      <c r="F844">
        <v>10834</v>
      </c>
      <c r="G844" s="2">
        <v>42332.536817129629</v>
      </c>
      <c r="H844" s="20">
        <f>MONTH(tblSales921[[#This Row],[Date]])</f>
        <v>11</v>
      </c>
      <c r="I844" s="21">
        <f>1+COUNTIFS(tblSales921[Date],"&lt;"&amp;tblSales921[[#This Row],[Date]],tblSales921[Month],tblSales921[[#This Row],[Month]])+COUNTIFS($G$11:G844,G844,$H$11:H844,H844)-1</f>
        <v>70</v>
      </c>
      <c r="J844" t="str">
        <f>tblSales921[[#This Row],[Month]]&amp;"-"&amp;tblSales921[[#This Row],[Rank]]</f>
        <v>11-70</v>
      </c>
      <c r="K844" t="s">
        <v>66</v>
      </c>
      <c r="L844" t="s">
        <v>316</v>
      </c>
      <c r="M844" s="6">
        <v>40393.25</v>
      </c>
    </row>
    <row r="845" spans="6:13" x14ac:dyDescent="0.25">
      <c r="F845">
        <v>10835</v>
      </c>
      <c r="G845" s="2">
        <v>42084.03974537037</v>
      </c>
      <c r="H845" s="20">
        <f>MONTH(tblSales921[[#This Row],[Date]])</f>
        <v>3</v>
      </c>
      <c r="I845" s="21">
        <f>1+COUNTIFS(tblSales921[Date],"&lt;"&amp;tblSales921[[#This Row],[Date]],tblSales921[Month],tblSales921[[#This Row],[Month]])+COUNTIFS($G$11:G845,G845,$H$11:H845,H845)-1</f>
        <v>54</v>
      </c>
      <c r="J845" t="str">
        <f>tblSales921[[#This Row],[Month]]&amp;"-"&amp;tblSales921[[#This Row],[Rank]]</f>
        <v>3-54</v>
      </c>
      <c r="K845" t="s">
        <v>15</v>
      </c>
      <c r="L845" t="s">
        <v>361</v>
      </c>
      <c r="M845" s="6">
        <v>13721.81</v>
      </c>
    </row>
    <row r="846" spans="6:13" x14ac:dyDescent="0.25">
      <c r="F846">
        <v>10836</v>
      </c>
      <c r="G846" s="2">
        <v>42332.444837962961</v>
      </c>
      <c r="H846" s="20">
        <f>MONTH(tblSales921[[#This Row],[Date]])</f>
        <v>11</v>
      </c>
      <c r="I846" s="21">
        <f>1+COUNTIFS(tblSales921[Date],"&lt;"&amp;tblSales921[[#This Row],[Date]],tblSales921[Month],tblSales921[[#This Row],[Month]])+COUNTIFS($G$11:G846,G846,$H$11:H846,H846)-1</f>
        <v>69</v>
      </c>
      <c r="J846" t="str">
        <f>tblSales921[[#This Row],[Month]]&amp;"-"&amp;tblSales921[[#This Row],[Rank]]</f>
        <v>11-69</v>
      </c>
      <c r="K846" t="s">
        <v>26</v>
      </c>
      <c r="L846" t="s">
        <v>322</v>
      </c>
      <c r="M846" s="6">
        <v>27616.42</v>
      </c>
    </row>
    <row r="847" spans="6:13" x14ac:dyDescent="0.25">
      <c r="F847">
        <v>10837</v>
      </c>
      <c r="G847" s="2">
        <v>42227.05096064815</v>
      </c>
      <c r="H847" s="20">
        <f>MONTH(tblSales921[[#This Row],[Date]])</f>
        <v>8</v>
      </c>
      <c r="I847" s="21">
        <f>1+COUNTIFS(tblSales921[Date],"&lt;"&amp;tblSales921[[#This Row],[Date]],tblSales921[Month],tblSales921[[#This Row],[Month]])+COUNTIFS($G$11:G847,G847,$H$11:H847,H847)-1</f>
        <v>26</v>
      </c>
      <c r="J847" t="str">
        <f>tblSales921[[#This Row],[Month]]&amp;"-"&amp;tblSales921[[#This Row],[Rank]]</f>
        <v>8-26</v>
      </c>
      <c r="K847" t="s">
        <v>35</v>
      </c>
      <c r="L847" t="s">
        <v>130</v>
      </c>
      <c r="M847" s="6">
        <v>55714.89</v>
      </c>
    </row>
    <row r="848" spans="6:13" x14ac:dyDescent="0.25">
      <c r="F848">
        <v>10838</v>
      </c>
      <c r="G848" s="2">
        <v>42056.70648148148</v>
      </c>
      <c r="H848" s="20">
        <f>MONTH(tblSales921[[#This Row],[Date]])</f>
        <v>2</v>
      </c>
      <c r="I848" s="21">
        <f>1+COUNTIFS(tblSales921[Date],"&lt;"&amp;tblSales921[[#This Row],[Date]],tblSales921[Month],tblSales921[[#This Row],[Month]])+COUNTIFS($G$11:G848,G848,$H$11:H848,H848)-1</f>
        <v>67</v>
      </c>
      <c r="J848" t="str">
        <f>tblSales921[[#This Row],[Month]]&amp;"-"&amp;tblSales921[[#This Row],[Rank]]</f>
        <v>2-67</v>
      </c>
      <c r="K848" t="s">
        <v>20</v>
      </c>
      <c r="L848" t="s">
        <v>341</v>
      </c>
      <c r="M848" s="6">
        <v>28585.4</v>
      </c>
    </row>
    <row r="849" spans="6:13" x14ac:dyDescent="0.25">
      <c r="F849">
        <v>10839</v>
      </c>
      <c r="G849" s="2">
        <v>42329.207175925927</v>
      </c>
      <c r="H849" s="20">
        <f>MONTH(tblSales921[[#This Row],[Date]])</f>
        <v>11</v>
      </c>
      <c r="I849" s="21">
        <f>1+COUNTIFS(tblSales921[Date],"&lt;"&amp;tblSales921[[#This Row],[Date]],tblSales921[Month],tblSales921[[#This Row],[Month]])+COUNTIFS($G$11:G849,G849,$H$11:H849,H849)-1</f>
        <v>64</v>
      </c>
      <c r="J849" t="str">
        <f>tblSales921[[#This Row],[Month]]&amp;"-"&amp;tblSales921[[#This Row],[Rank]]</f>
        <v>11-64</v>
      </c>
      <c r="K849" t="s">
        <v>13</v>
      </c>
      <c r="L849" t="s">
        <v>279</v>
      </c>
      <c r="M849" s="6">
        <v>68107.679999999993</v>
      </c>
    </row>
    <row r="850" spans="6:13" x14ac:dyDescent="0.25">
      <c r="F850">
        <v>10840</v>
      </c>
      <c r="G850" s="2">
        <v>42062.065358796295</v>
      </c>
      <c r="H850" s="20">
        <f>MONTH(tblSales921[[#This Row],[Date]])</f>
        <v>2</v>
      </c>
      <c r="I850" s="21">
        <f>1+COUNTIFS(tblSales921[Date],"&lt;"&amp;tblSales921[[#This Row],[Date]],tblSales921[Month],tblSales921[[#This Row],[Month]])+COUNTIFS($G$11:G850,G850,$H$11:H850,H850)-1</f>
        <v>87</v>
      </c>
      <c r="J850" t="str">
        <f>tblSales921[[#This Row],[Month]]&amp;"-"&amp;tblSales921[[#This Row],[Rank]]</f>
        <v>2-87</v>
      </c>
      <c r="K850" t="s">
        <v>5</v>
      </c>
      <c r="L850" t="s">
        <v>326</v>
      </c>
      <c r="M850" s="6">
        <v>17909.939999999999</v>
      </c>
    </row>
    <row r="851" spans="6:13" x14ac:dyDescent="0.25">
      <c r="F851">
        <v>10841</v>
      </c>
      <c r="G851" s="2">
        <v>42233.244097222225</v>
      </c>
      <c r="H851" s="20">
        <f>MONTH(tblSales921[[#This Row],[Date]])</f>
        <v>8</v>
      </c>
      <c r="I851" s="21">
        <f>1+COUNTIFS(tblSales921[Date],"&lt;"&amp;tblSales921[[#This Row],[Date]],tblSales921[Month],tblSales921[[#This Row],[Month]])+COUNTIFS($G$11:G851,G851,$H$11:H851,H851)-1</f>
        <v>48</v>
      </c>
      <c r="J851" t="str">
        <f>tblSales921[[#This Row],[Month]]&amp;"-"&amp;tblSales921[[#This Row],[Rank]]</f>
        <v>8-48</v>
      </c>
      <c r="K851" t="s">
        <v>17</v>
      </c>
      <c r="L851" t="s">
        <v>225</v>
      </c>
      <c r="M851" s="6">
        <v>91404.85</v>
      </c>
    </row>
    <row r="852" spans="6:13" x14ac:dyDescent="0.25">
      <c r="F852">
        <v>10842</v>
      </c>
      <c r="G852" s="2">
        <v>42175.694363425922</v>
      </c>
      <c r="H852" s="20">
        <f>MONTH(tblSales921[[#This Row],[Date]])</f>
        <v>6</v>
      </c>
      <c r="I852" s="21">
        <f>1+COUNTIFS(tblSales921[Date],"&lt;"&amp;tblSales921[[#This Row],[Date]],tblSales921[Month],tblSales921[[#This Row],[Month]])+COUNTIFS($G$11:G852,G852,$H$11:H852,H852)-1</f>
        <v>58</v>
      </c>
      <c r="J852" t="str">
        <f>tblSales921[[#This Row],[Month]]&amp;"-"&amp;tblSales921[[#This Row],[Rank]]</f>
        <v>6-58</v>
      </c>
      <c r="K852" t="s">
        <v>40</v>
      </c>
      <c r="L852" t="s">
        <v>197</v>
      </c>
      <c r="M852" s="6">
        <v>76984.240000000005</v>
      </c>
    </row>
    <row r="853" spans="6:13" x14ac:dyDescent="0.25">
      <c r="F853">
        <v>10843</v>
      </c>
      <c r="G853" s="2">
        <v>42310.570868055554</v>
      </c>
      <c r="H853" s="20">
        <f>MONTH(tblSales921[[#This Row],[Date]])</f>
        <v>11</v>
      </c>
      <c r="I853" s="21">
        <f>1+COUNTIFS(tblSales921[Date],"&lt;"&amp;tblSales921[[#This Row],[Date]],tblSales921[Month],tblSales921[[#This Row],[Month]])+COUNTIFS($G$11:G853,G853,$H$11:H853,H853)-1</f>
        <v>8</v>
      </c>
      <c r="J853" t="str">
        <f>tblSales921[[#This Row],[Month]]&amp;"-"&amp;tblSales921[[#This Row],[Rank]]</f>
        <v>11-8</v>
      </c>
      <c r="K853" t="s">
        <v>17</v>
      </c>
      <c r="L853" t="s">
        <v>169</v>
      </c>
      <c r="M853" s="6">
        <v>68425.009999999995</v>
      </c>
    </row>
    <row r="854" spans="6:13" x14ac:dyDescent="0.25">
      <c r="F854">
        <v>10844</v>
      </c>
      <c r="G854" s="2">
        <v>42119.137037037035</v>
      </c>
      <c r="H854" s="20">
        <f>MONTH(tblSales921[[#This Row],[Date]])</f>
        <v>4</v>
      </c>
      <c r="I854" s="21">
        <f>1+COUNTIFS(tblSales921[Date],"&lt;"&amp;tblSales921[[#This Row],[Date]],tblSales921[Month],tblSales921[[#This Row],[Month]])+COUNTIFS($G$11:G854,G854,$H$11:H854,H854)-1</f>
        <v>76</v>
      </c>
      <c r="J854" t="str">
        <f>tblSales921[[#This Row],[Month]]&amp;"-"&amp;tblSales921[[#This Row],[Rank]]</f>
        <v>4-76</v>
      </c>
      <c r="K854" t="s">
        <v>66</v>
      </c>
      <c r="L854" t="s">
        <v>209</v>
      </c>
      <c r="M854" s="6">
        <v>61380.800000000003</v>
      </c>
    </row>
    <row r="855" spans="6:13" x14ac:dyDescent="0.25">
      <c r="F855">
        <v>10845</v>
      </c>
      <c r="G855" s="2">
        <v>42284.54546296296</v>
      </c>
      <c r="H855" s="20">
        <f>MONTH(tblSales921[[#This Row],[Date]])</f>
        <v>10</v>
      </c>
      <c r="I855" s="21">
        <f>1+COUNTIFS(tblSales921[Date],"&lt;"&amp;tblSales921[[#This Row],[Date]],tblSales921[Month],tblSales921[[#This Row],[Month]])+COUNTIFS($G$11:G855,G855,$H$11:H855,H855)-1</f>
        <v>19</v>
      </c>
      <c r="J855" t="str">
        <f>tblSales921[[#This Row],[Month]]&amp;"-"&amp;tblSales921[[#This Row],[Rank]]</f>
        <v>10-19</v>
      </c>
      <c r="K855" t="s">
        <v>9</v>
      </c>
      <c r="L855" t="s">
        <v>73</v>
      </c>
      <c r="M855" s="6">
        <v>69022.399999999994</v>
      </c>
    </row>
    <row r="856" spans="6:13" x14ac:dyDescent="0.25">
      <c r="F856">
        <v>10846</v>
      </c>
      <c r="G856" s="2">
        <v>42257.058599537035</v>
      </c>
      <c r="H856" s="20">
        <f>MONTH(tblSales921[[#This Row],[Date]])</f>
        <v>9</v>
      </c>
      <c r="I856" s="21">
        <f>1+COUNTIFS(tblSales921[Date],"&lt;"&amp;tblSales921[[#This Row],[Date]],tblSales921[Month],tblSales921[[#This Row],[Month]])+COUNTIFS($G$11:G856,G856,$H$11:H856,H856)-1</f>
        <v>24</v>
      </c>
      <c r="J856" t="str">
        <f>tblSales921[[#This Row],[Month]]&amp;"-"&amp;tblSales921[[#This Row],[Rank]]</f>
        <v>9-24</v>
      </c>
      <c r="K856" t="s">
        <v>35</v>
      </c>
      <c r="L856" t="s">
        <v>305</v>
      </c>
      <c r="M856" s="6">
        <v>23319.51</v>
      </c>
    </row>
    <row r="857" spans="6:13" x14ac:dyDescent="0.25">
      <c r="F857">
        <v>10847</v>
      </c>
      <c r="G857" s="2">
        <v>42279.297627314816</v>
      </c>
      <c r="H857" s="20">
        <f>MONTH(tblSales921[[#This Row],[Date]])</f>
        <v>10</v>
      </c>
      <c r="I857" s="21">
        <f>1+COUNTIFS(tblSales921[Date],"&lt;"&amp;tblSales921[[#This Row],[Date]],tblSales921[Month],tblSales921[[#This Row],[Month]])+COUNTIFS($G$11:G857,G857,$H$11:H857,H857)-1</f>
        <v>3</v>
      </c>
      <c r="J857" t="str">
        <f>tblSales921[[#This Row],[Month]]&amp;"-"&amp;tblSales921[[#This Row],[Rank]]</f>
        <v>10-3</v>
      </c>
      <c r="K857" t="s">
        <v>13</v>
      </c>
      <c r="L857" t="s">
        <v>50</v>
      </c>
      <c r="M857" s="6">
        <v>22803.79</v>
      </c>
    </row>
    <row r="858" spans="6:13" x14ac:dyDescent="0.25">
      <c r="F858">
        <v>10848</v>
      </c>
      <c r="G858" s="2">
        <v>42363.193703703706</v>
      </c>
      <c r="H858" s="20">
        <f>MONTH(tblSales921[[#This Row],[Date]])</f>
        <v>12</v>
      </c>
      <c r="I858" s="21">
        <f>1+COUNTIFS(tblSales921[Date],"&lt;"&amp;tblSales921[[#This Row],[Date]],tblSales921[Month],tblSales921[[#This Row],[Month]])+COUNTIFS($G$11:G858,G858,$H$11:H858,H858)-1</f>
        <v>66</v>
      </c>
      <c r="J858" t="str">
        <f>tblSales921[[#This Row],[Month]]&amp;"-"&amp;tblSales921[[#This Row],[Rank]]</f>
        <v>12-66</v>
      </c>
      <c r="K858" t="s">
        <v>13</v>
      </c>
      <c r="L858" t="s">
        <v>250</v>
      </c>
      <c r="M858" s="6">
        <v>18076.330000000002</v>
      </c>
    </row>
    <row r="859" spans="6:13" x14ac:dyDescent="0.25">
      <c r="F859">
        <v>10849</v>
      </c>
      <c r="G859" s="2">
        <v>42257.544270833336</v>
      </c>
      <c r="H859" s="20">
        <f>MONTH(tblSales921[[#This Row],[Date]])</f>
        <v>9</v>
      </c>
      <c r="I859" s="21">
        <f>1+COUNTIFS(tblSales921[Date],"&lt;"&amp;tblSales921[[#This Row],[Date]],tblSales921[Month],tblSales921[[#This Row],[Month]])+COUNTIFS($G$11:G859,G859,$H$11:H859,H859)-1</f>
        <v>26</v>
      </c>
      <c r="J859" t="str">
        <f>tblSales921[[#This Row],[Month]]&amp;"-"&amp;tblSales921[[#This Row],[Rank]]</f>
        <v>9-26</v>
      </c>
      <c r="K859" t="s">
        <v>23</v>
      </c>
      <c r="L859" t="s">
        <v>362</v>
      </c>
      <c r="M859" s="6">
        <v>84704.07</v>
      </c>
    </row>
    <row r="860" spans="6:13" x14ac:dyDescent="0.25">
      <c r="F860">
        <v>10850</v>
      </c>
      <c r="G860" s="2">
        <v>42106.660196759258</v>
      </c>
      <c r="H860" s="20">
        <f>MONTH(tblSales921[[#This Row],[Date]])</f>
        <v>4</v>
      </c>
      <c r="I860" s="21">
        <f>1+COUNTIFS(tblSales921[Date],"&lt;"&amp;tblSales921[[#This Row],[Date]],tblSales921[Month],tblSales921[[#This Row],[Month]])+COUNTIFS($G$11:G860,G860,$H$11:H860,H860)-1</f>
        <v>31</v>
      </c>
      <c r="J860" t="str">
        <f>tblSales921[[#This Row],[Month]]&amp;"-"&amp;tblSales921[[#This Row],[Rank]]</f>
        <v>4-31</v>
      </c>
      <c r="K860" t="s">
        <v>15</v>
      </c>
      <c r="L860" t="s">
        <v>350</v>
      </c>
      <c r="M860" s="6">
        <v>59556.639999999999</v>
      </c>
    </row>
    <row r="861" spans="6:13" x14ac:dyDescent="0.25">
      <c r="F861">
        <v>10851</v>
      </c>
      <c r="G861" s="2">
        <v>42359.724386574075</v>
      </c>
      <c r="H861" s="20">
        <f>MONTH(tblSales921[[#This Row],[Date]])</f>
        <v>12</v>
      </c>
      <c r="I861" s="21">
        <f>1+COUNTIFS(tblSales921[Date],"&lt;"&amp;tblSales921[[#This Row],[Date]],tblSales921[Month],tblSales921[[#This Row],[Month]])+COUNTIFS($G$11:G861,G861,$H$11:H861,H861)-1</f>
        <v>58</v>
      </c>
      <c r="J861" t="str">
        <f>tblSales921[[#This Row],[Month]]&amp;"-"&amp;tblSales921[[#This Row],[Rank]]</f>
        <v>12-58</v>
      </c>
      <c r="K861" t="s">
        <v>29</v>
      </c>
      <c r="L861" t="s">
        <v>105</v>
      </c>
      <c r="M861" s="6">
        <v>97076.19</v>
      </c>
    </row>
    <row r="862" spans="6:13" x14ac:dyDescent="0.25">
      <c r="F862">
        <v>10852</v>
      </c>
      <c r="G862" s="2">
        <v>42363.302291666667</v>
      </c>
      <c r="H862" s="20">
        <f>MONTH(tblSales921[[#This Row],[Date]])</f>
        <v>12</v>
      </c>
      <c r="I862" s="21">
        <f>1+COUNTIFS(tblSales921[Date],"&lt;"&amp;tblSales921[[#This Row],[Date]],tblSales921[Month],tblSales921[[#This Row],[Month]])+COUNTIFS($G$11:G862,G862,$H$11:H862,H862)-1</f>
        <v>67</v>
      </c>
      <c r="J862" t="str">
        <f>tblSales921[[#This Row],[Month]]&amp;"-"&amp;tblSales921[[#This Row],[Rank]]</f>
        <v>12-67</v>
      </c>
      <c r="K862" t="s">
        <v>20</v>
      </c>
      <c r="L862" t="s">
        <v>277</v>
      </c>
      <c r="M862" s="6">
        <v>7222.04</v>
      </c>
    </row>
    <row r="863" spans="6:13" x14ac:dyDescent="0.25">
      <c r="F863">
        <v>10853</v>
      </c>
      <c r="G863" s="2">
        <v>42072.415636574071</v>
      </c>
      <c r="H863" s="20">
        <f>MONTH(tblSales921[[#This Row],[Date]])</f>
        <v>3</v>
      </c>
      <c r="I863" s="21">
        <f>1+COUNTIFS(tblSales921[Date],"&lt;"&amp;tblSales921[[#This Row],[Date]],tblSales921[Month],tblSales921[[#This Row],[Month]])+COUNTIFS($G$11:G863,G863,$H$11:H863,H863)-1</f>
        <v>14</v>
      </c>
      <c r="J863" t="str">
        <f>tblSales921[[#This Row],[Month]]&amp;"-"&amp;tblSales921[[#This Row],[Rank]]</f>
        <v>3-14</v>
      </c>
      <c r="K863" t="s">
        <v>17</v>
      </c>
      <c r="L863" t="s">
        <v>224</v>
      </c>
      <c r="M863" s="6">
        <v>84445.57</v>
      </c>
    </row>
    <row r="864" spans="6:13" x14ac:dyDescent="0.25">
      <c r="F864">
        <v>10854</v>
      </c>
      <c r="G864" s="2">
        <v>42153.420266203706</v>
      </c>
      <c r="H864" s="20">
        <f>MONTH(tblSales921[[#This Row],[Date]])</f>
        <v>5</v>
      </c>
      <c r="I864" s="21">
        <f>1+COUNTIFS(tblSales921[Date],"&lt;"&amp;tblSales921[[#This Row],[Date]],tblSales921[Month],tblSales921[[#This Row],[Month]])+COUNTIFS($G$11:G864,G864,$H$11:H864,H864)-1</f>
        <v>77</v>
      </c>
      <c r="J864" t="str">
        <f>tblSales921[[#This Row],[Month]]&amp;"-"&amp;tblSales921[[#This Row],[Rank]]</f>
        <v>5-77</v>
      </c>
      <c r="K864" t="s">
        <v>45</v>
      </c>
      <c r="L864" t="s">
        <v>62</v>
      </c>
      <c r="M864" s="6">
        <v>25486.15</v>
      </c>
    </row>
    <row r="865" spans="6:13" x14ac:dyDescent="0.25">
      <c r="F865">
        <v>10855</v>
      </c>
      <c r="G865" s="2">
        <v>42028.383067129631</v>
      </c>
      <c r="H865" s="20">
        <f>MONTH(tblSales921[[#This Row],[Date]])</f>
        <v>1</v>
      </c>
      <c r="I865" s="21">
        <f>1+COUNTIFS(tblSales921[Date],"&lt;"&amp;tblSales921[[#This Row],[Date]],tblSales921[Month],tblSales921[[#This Row],[Month]])+COUNTIFS($G$11:G865,G865,$H$11:H865,H865)-1</f>
        <v>62</v>
      </c>
      <c r="J865" t="str">
        <f>tblSales921[[#This Row],[Month]]&amp;"-"&amp;tblSales921[[#This Row],[Rank]]</f>
        <v>1-62</v>
      </c>
      <c r="K865" t="s">
        <v>17</v>
      </c>
      <c r="L865" t="s">
        <v>259</v>
      </c>
      <c r="M865" s="6">
        <v>13713.14</v>
      </c>
    </row>
    <row r="866" spans="6:13" x14ac:dyDescent="0.25">
      <c r="F866">
        <v>10856</v>
      </c>
      <c r="G866" s="2">
        <v>42148.248611111114</v>
      </c>
      <c r="H866" s="20">
        <f>MONTH(tblSales921[[#This Row],[Date]])</f>
        <v>5</v>
      </c>
      <c r="I866" s="21">
        <f>1+COUNTIFS(tblSales921[Date],"&lt;"&amp;tblSales921[[#This Row],[Date]],tblSales921[Month],tblSales921[[#This Row],[Month]])+COUNTIFS($G$11:G866,G866,$H$11:H866,H866)-1</f>
        <v>63</v>
      </c>
      <c r="J866" t="str">
        <f>tblSales921[[#This Row],[Month]]&amp;"-"&amp;tblSales921[[#This Row],[Rank]]</f>
        <v>5-63</v>
      </c>
      <c r="K866" t="s">
        <v>52</v>
      </c>
      <c r="L866" t="s">
        <v>296</v>
      </c>
      <c r="M866" s="6">
        <v>16988.32</v>
      </c>
    </row>
    <row r="867" spans="6:13" x14ac:dyDescent="0.25">
      <c r="F867">
        <v>10857</v>
      </c>
      <c r="G867" s="2">
        <v>42112.282777777778</v>
      </c>
      <c r="H867" s="20">
        <f>MONTH(tblSales921[[#This Row],[Date]])</f>
        <v>4</v>
      </c>
      <c r="I867" s="21">
        <f>1+COUNTIFS(tblSales921[Date],"&lt;"&amp;tblSales921[[#This Row],[Date]],tblSales921[Month],tblSales921[[#This Row],[Month]])+COUNTIFS($G$11:G867,G867,$H$11:H867,H867)-1</f>
        <v>58</v>
      </c>
      <c r="J867" t="str">
        <f>tblSales921[[#This Row],[Month]]&amp;"-"&amp;tblSales921[[#This Row],[Rank]]</f>
        <v>4-58</v>
      </c>
      <c r="K867" t="s">
        <v>52</v>
      </c>
      <c r="L867" t="s">
        <v>180</v>
      </c>
      <c r="M867" s="6">
        <v>9348.16</v>
      </c>
    </row>
    <row r="868" spans="6:13" x14ac:dyDescent="0.25">
      <c r="F868">
        <v>10858</v>
      </c>
      <c r="G868" s="2">
        <v>42152.148032407407</v>
      </c>
      <c r="H868" s="20">
        <f>MONTH(tblSales921[[#This Row],[Date]])</f>
        <v>5</v>
      </c>
      <c r="I868" s="21">
        <f>1+COUNTIFS(tblSales921[Date],"&lt;"&amp;tblSales921[[#This Row],[Date]],tblSales921[Month],tblSales921[[#This Row],[Month]])+COUNTIFS($G$11:G868,G868,$H$11:H868,H868)-1</f>
        <v>72</v>
      </c>
      <c r="J868" t="str">
        <f>tblSales921[[#This Row],[Month]]&amp;"-"&amp;tblSales921[[#This Row],[Rank]]</f>
        <v>5-72</v>
      </c>
      <c r="K868" t="s">
        <v>61</v>
      </c>
      <c r="L868" t="s">
        <v>136</v>
      </c>
      <c r="M868" s="6">
        <v>48512.12</v>
      </c>
    </row>
    <row r="869" spans="6:13" x14ac:dyDescent="0.25">
      <c r="F869">
        <v>10859</v>
      </c>
      <c r="G869" s="2">
        <v>42125.043414351851</v>
      </c>
      <c r="H869" s="20">
        <f>MONTH(tblSales921[[#This Row],[Date]])</f>
        <v>5</v>
      </c>
      <c r="I869" s="21">
        <f>1+COUNTIFS(tblSales921[Date],"&lt;"&amp;tblSales921[[#This Row],[Date]],tblSales921[Month],tblSales921[[#This Row],[Month]])+COUNTIFS($G$11:G869,G869,$H$11:H869,H869)-1</f>
        <v>1</v>
      </c>
      <c r="J869" t="str">
        <f>tblSales921[[#This Row],[Month]]&amp;"-"&amp;tblSales921[[#This Row],[Rank]]</f>
        <v>5-1</v>
      </c>
      <c r="K869" t="s">
        <v>5</v>
      </c>
      <c r="L869" t="s">
        <v>121</v>
      </c>
      <c r="M869" s="6">
        <v>94796.29</v>
      </c>
    </row>
    <row r="870" spans="6:13" x14ac:dyDescent="0.25">
      <c r="F870">
        <v>10860</v>
      </c>
      <c r="G870" s="2">
        <v>42193.712164351855</v>
      </c>
      <c r="H870" s="20">
        <f>MONTH(tblSales921[[#This Row],[Date]])</f>
        <v>7</v>
      </c>
      <c r="I870" s="21">
        <f>1+COUNTIFS(tblSales921[Date],"&lt;"&amp;tblSales921[[#This Row],[Date]],tblSales921[Month],tblSales921[[#This Row],[Month]])+COUNTIFS($G$11:G870,G870,$H$11:H870,H870)-1</f>
        <v>20</v>
      </c>
      <c r="J870" t="str">
        <f>tblSales921[[#This Row],[Month]]&amp;"-"&amp;tblSales921[[#This Row],[Rank]]</f>
        <v>7-20</v>
      </c>
      <c r="K870" t="s">
        <v>17</v>
      </c>
      <c r="L870" t="s">
        <v>249</v>
      </c>
      <c r="M870" s="6">
        <v>72127.649999999994</v>
      </c>
    </row>
    <row r="871" spans="6:13" x14ac:dyDescent="0.25">
      <c r="F871">
        <v>10861</v>
      </c>
      <c r="G871" s="2">
        <v>42350.552627314813</v>
      </c>
      <c r="H871" s="20">
        <f>MONTH(tblSales921[[#This Row],[Date]])</f>
        <v>12</v>
      </c>
      <c r="I871" s="21">
        <f>1+COUNTIFS(tblSales921[Date],"&lt;"&amp;tblSales921[[#This Row],[Date]],tblSales921[Month],tblSales921[[#This Row],[Month]])+COUNTIFS($G$11:G871,G871,$H$11:H871,H871)-1</f>
        <v>32</v>
      </c>
      <c r="J871" t="str">
        <f>tblSales921[[#This Row],[Month]]&amp;"-"&amp;tblSales921[[#This Row],[Rank]]</f>
        <v>12-32</v>
      </c>
      <c r="K871" t="s">
        <v>29</v>
      </c>
      <c r="L871" t="s">
        <v>68</v>
      </c>
      <c r="M871" s="6">
        <v>35329.629999999997</v>
      </c>
    </row>
    <row r="872" spans="6:13" x14ac:dyDescent="0.25">
      <c r="F872">
        <v>10862</v>
      </c>
      <c r="G872" s="2">
        <v>42286.071342592593</v>
      </c>
      <c r="H872" s="20">
        <f>MONTH(tblSales921[[#This Row],[Date]])</f>
        <v>10</v>
      </c>
      <c r="I872" s="21">
        <f>1+COUNTIFS(tblSales921[Date],"&lt;"&amp;tblSales921[[#This Row],[Date]],tblSales921[Month],tblSales921[[#This Row],[Month]])+COUNTIFS($G$11:G872,G872,$H$11:H872,H872)-1</f>
        <v>22</v>
      </c>
      <c r="J872" t="str">
        <f>tblSales921[[#This Row],[Month]]&amp;"-"&amp;tblSales921[[#This Row],[Rank]]</f>
        <v>10-22</v>
      </c>
      <c r="K872" t="s">
        <v>5</v>
      </c>
      <c r="L872" t="s">
        <v>130</v>
      </c>
      <c r="M872" s="6">
        <v>1113.28</v>
      </c>
    </row>
    <row r="873" spans="6:13" x14ac:dyDescent="0.25">
      <c r="F873">
        <v>10863</v>
      </c>
      <c r="G873" s="2">
        <v>42201.211053240739</v>
      </c>
      <c r="H873" s="20">
        <f>MONTH(tblSales921[[#This Row],[Date]])</f>
        <v>7</v>
      </c>
      <c r="I873" s="21">
        <f>1+COUNTIFS(tblSales921[Date],"&lt;"&amp;tblSales921[[#This Row],[Date]],tblSales921[Month],tblSales921[[#This Row],[Month]])+COUNTIFS($G$11:G873,G873,$H$11:H873,H873)-1</f>
        <v>35</v>
      </c>
      <c r="J873" t="str">
        <f>tblSales921[[#This Row],[Month]]&amp;"-"&amp;tblSales921[[#This Row],[Rank]]</f>
        <v>7-35</v>
      </c>
      <c r="K873" t="s">
        <v>52</v>
      </c>
      <c r="L873" t="s">
        <v>166</v>
      </c>
      <c r="M873" s="6">
        <v>64170.9</v>
      </c>
    </row>
    <row r="874" spans="6:13" x14ac:dyDescent="0.25">
      <c r="F874">
        <v>10864</v>
      </c>
      <c r="G874" s="2">
        <v>42143.635879629626</v>
      </c>
      <c r="H874" s="20">
        <f>MONTH(tblSales921[[#This Row],[Date]])</f>
        <v>5</v>
      </c>
      <c r="I874" s="21">
        <f>1+COUNTIFS(tblSales921[Date],"&lt;"&amp;tblSales921[[#This Row],[Date]],tblSales921[Month],tblSales921[[#This Row],[Month]])+COUNTIFS($G$11:G874,G874,$H$11:H874,H874)-1</f>
        <v>53</v>
      </c>
      <c r="J874" t="str">
        <f>tblSales921[[#This Row],[Month]]&amp;"-"&amp;tblSales921[[#This Row],[Rank]]</f>
        <v>5-53</v>
      </c>
      <c r="K874" t="s">
        <v>23</v>
      </c>
      <c r="L874" t="s">
        <v>155</v>
      </c>
      <c r="M874" s="6">
        <v>49826.67</v>
      </c>
    </row>
    <row r="875" spans="6:13" x14ac:dyDescent="0.25">
      <c r="F875">
        <v>10865</v>
      </c>
      <c r="G875" s="2">
        <v>42183.118333333332</v>
      </c>
      <c r="H875" s="20">
        <f>MONTH(tblSales921[[#This Row],[Date]])</f>
        <v>6</v>
      </c>
      <c r="I875" s="21">
        <f>1+COUNTIFS(tblSales921[Date],"&lt;"&amp;tblSales921[[#This Row],[Date]],tblSales921[Month],tblSales921[[#This Row],[Month]])+COUNTIFS($G$11:G875,G875,$H$11:H875,H875)-1</f>
        <v>73</v>
      </c>
      <c r="J875" t="str">
        <f>tblSales921[[#This Row],[Month]]&amp;"-"&amp;tblSales921[[#This Row],[Rank]]</f>
        <v>6-73</v>
      </c>
      <c r="K875" t="s">
        <v>66</v>
      </c>
      <c r="L875" t="s">
        <v>47</v>
      </c>
      <c r="M875" s="6">
        <v>72940.55</v>
      </c>
    </row>
    <row r="876" spans="6:13" x14ac:dyDescent="0.25">
      <c r="F876">
        <v>10866</v>
      </c>
      <c r="G876" s="2">
        <v>42326.587523148148</v>
      </c>
      <c r="H876" s="20">
        <f>MONTH(tblSales921[[#This Row],[Date]])</f>
        <v>11</v>
      </c>
      <c r="I876" s="21">
        <f>1+COUNTIFS(tblSales921[Date],"&lt;"&amp;tblSales921[[#This Row],[Date]],tblSales921[Month],tblSales921[[#This Row],[Month]])+COUNTIFS($G$11:G876,G876,$H$11:H876,H876)-1</f>
        <v>53</v>
      </c>
      <c r="J876" t="str">
        <f>tblSales921[[#This Row],[Month]]&amp;"-"&amp;tblSales921[[#This Row],[Rank]]</f>
        <v>11-53</v>
      </c>
      <c r="K876" t="s">
        <v>26</v>
      </c>
      <c r="L876" t="s">
        <v>363</v>
      </c>
      <c r="M876" s="6">
        <v>81961.460000000006</v>
      </c>
    </row>
    <row r="877" spans="6:13" x14ac:dyDescent="0.25">
      <c r="F877">
        <v>10867</v>
      </c>
      <c r="G877" s="2">
        <v>42106.549293981479</v>
      </c>
      <c r="H877" s="20">
        <f>MONTH(tblSales921[[#This Row],[Date]])</f>
        <v>4</v>
      </c>
      <c r="I877" s="21">
        <f>1+COUNTIFS(tblSales921[Date],"&lt;"&amp;tblSales921[[#This Row],[Date]],tblSales921[Month],tblSales921[[#This Row],[Month]])+COUNTIFS($G$11:G877,G877,$H$11:H877,H877)-1</f>
        <v>30</v>
      </c>
      <c r="J877" t="str">
        <f>tblSales921[[#This Row],[Month]]&amp;"-"&amp;tblSales921[[#This Row],[Rank]]</f>
        <v>4-30</v>
      </c>
      <c r="K877" t="s">
        <v>38</v>
      </c>
      <c r="L877" t="s">
        <v>189</v>
      </c>
      <c r="M877" s="6">
        <v>23818.51</v>
      </c>
    </row>
    <row r="878" spans="6:13" x14ac:dyDescent="0.25">
      <c r="F878">
        <v>10868</v>
      </c>
      <c r="G878" s="2">
        <v>42155.1721875</v>
      </c>
      <c r="H878" s="20">
        <f>MONTH(tblSales921[[#This Row],[Date]])</f>
        <v>5</v>
      </c>
      <c r="I878" s="21">
        <f>1+COUNTIFS(tblSales921[Date],"&lt;"&amp;tblSales921[[#This Row],[Date]],tblSales921[Month],tblSales921[[#This Row],[Month]])+COUNTIFS($G$11:G878,G878,$H$11:H878,H878)-1</f>
        <v>83</v>
      </c>
      <c r="J878" t="str">
        <f>tblSales921[[#This Row],[Month]]&amp;"-"&amp;tblSales921[[#This Row],[Rank]]</f>
        <v>5-83</v>
      </c>
      <c r="K878" t="s">
        <v>52</v>
      </c>
      <c r="L878" t="s">
        <v>216</v>
      </c>
      <c r="M878" s="6">
        <v>70273.27</v>
      </c>
    </row>
    <row r="879" spans="6:13" x14ac:dyDescent="0.25">
      <c r="F879">
        <v>10869</v>
      </c>
      <c r="G879" s="2">
        <v>42136.90247685185</v>
      </c>
      <c r="H879" s="20">
        <f>MONTH(tblSales921[[#This Row],[Date]])</f>
        <v>5</v>
      </c>
      <c r="I879" s="21">
        <f>1+COUNTIFS(tblSales921[Date],"&lt;"&amp;tblSales921[[#This Row],[Date]],tblSales921[Month],tblSales921[[#This Row],[Month]])+COUNTIFS($G$11:G879,G879,$H$11:H879,H879)-1</f>
        <v>37</v>
      </c>
      <c r="J879" t="str">
        <f>tblSales921[[#This Row],[Month]]&amp;"-"&amp;tblSales921[[#This Row],[Rank]]</f>
        <v>5-37</v>
      </c>
      <c r="K879" t="s">
        <v>52</v>
      </c>
      <c r="L879" t="s">
        <v>25</v>
      </c>
      <c r="M879" s="6">
        <v>48276.3</v>
      </c>
    </row>
    <row r="880" spans="6:13" x14ac:dyDescent="0.25">
      <c r="F880">
        <v>10870</v>
      </c>
      <c r="G880" s="2">
        <v>42205.568148148152</v>
      </c>
      <c r="H880" s="20">
        <f>MONTH(tblSales921[[#This Row],[Date]])</f>
        <v>7</v>
      </c>
      <c r="I880" s="21">
        <f>1+COUNTIFS(tblSales921[Date],"&lt;"&amp;tblSales921[[#This Row],[Date]],tblSales921[Month],tblSales921[[#This Row],[Month]])+COUNTIFS($G$11:G880,G880,$H$11:H880,H880)-1</f>
        <v>49</v>
      </c>
      <c r="J880" t="str">
        <f>tblSales921[[#This Row],[Month]]&amp;"-"&amp;tblSales921[[#This Row],[Rank]]</f>
        <v>7-49</v>
      </c>
      <c r="K880" t="s">
        <v>7</v>
      </c>
      <c r="L880" t="s">
        <v>122</v>
      </c>
      <c r="M880" s="6">
        <v>19116.63</v>
      </c>
    </row>
    <row r="881" spans="6:13" x14ac:dyDescent="0.25">
      <c r="F881">
        <v>10871</v>
      </c>
      <c r="G881" s="2">
        <v>42063.542534722219</v>
      </c>
      <c r="H881" s="20">
        <f>MONTH(tblSales921[[#This Row],[Date]])</f>
        <v>2</v>
      </c>
      <c r="I881" s="21">
        <f>1+COUNTIFS(tblSales921[Date],"&lt;"&amp;tblSales921[[#This Row],[Date]],tblSales921[Month],tblSales921[[#This Row],[Month]])+COUNTIFS($G$11:G881,G881,$H$11:H881,H881)-1</f>
        <v>93</v>
      </c>
      <c r="J881" t="str">
        <f>tblSales921[[#This Row],[Month]]&amp;"-"&amp;tblSales921[[#This Row],[Rank]]</f>
        <v>2-93</v>
      </c>
      <c r="K881" t="s">
        <v>35</v>
      </c>
      <c r="L881" t="s">
        <v>331</v>
      </c>
      <c r="M881" s="6">
        <v>2802.06</v>
      </c>
    </row>
    <row r="882" spans="6:13" x14ac:dyDescent="0.25">
      <c r="F882">
        <v>10872</v>
      </c>
      <c r="G882" s="2">
        <v>42110.389907407407</v>
      </c>
      <c r="H882" s="20">
        <f>MONTH(tblSales921[[#This Row],[Date]])</f>
        <v>4</v>
      </c>
      <c r="I882" s="21">
        <f>1+COUNTIFS(tblSales921[Date],"&lt;"&amp;tblSales921[[#This Row],[Date]],tblSales921[Month],tblSales921[[#This Row],[Month]])+COUNTIFS($G$11:G882,G882,$H$11:H882,H882)-1</f>
        <v>50</v>
      </c>
      <c r="J882" t="str">
        <f>tblSales921[[#This Row],[Month]]&amp;"-"&amp;tblSales921[[#This Row],[Rank]]</f>
        <v>4-50</v>
      </c>
      <c r="K882" t="s">
        <v>23</v>
      </c>
      <c r="L882" t="s">
        <v>141</v>
      </c>
      <c r="M882" s="6">
        <v>90947.88</v>
      </c>
    </row>
    <row r="883" spans="6:13" x14ac:dyDescent="0.25">
      <c r="F883">
        <v>10873</v>
      </c>
      <c r="G883" s="2">
        <v>42319.835532407407</v>
      </c>
      <c r="H883" s="20">
        <f>MONTH(tblSales921[[#This Row],[Date]])</f>
        <v>11</v>
      </c>
      <c r="I883" s="21">
        <f>1+COUNTIFS(tblSales921[Date],"&lt;"&amp;tblSales921[[#This Row],[Date]],tblSales921[Month],tblSales921[[#This Row],[Month]])+COUNTIFS($G$11:G883,G883,$H$11:H883,H883)-1</f>
        <v>31</v>
      </c>
      <c r="J883" t="str">
        <f>tblSales921[[#This Row],[Month]]&amp;"-"&amp;tblSales921[[#This Row],[Rank]]</f>
        <v>11-31</v>
      </c>
      <c r="K883" t="s">
        <v>23</v>
      </c>
      <c r="L883" t="s">
        <v>216</v>
      </c>
      <c r="M883" s="6">
        <v>44417.279999999999</v>
      </c>
    </row>
    <row r="884" spans="6:13" x14ac:dyDescent="0.25">
      <c r="F884">
        <v>10874</v>
      </c>
      <c r="G884" s="2">
        <v>42228.816365740742</v>
      </c>
      <c r="H884" s="20">
        <f>MONTH(tblSales921[[#This Row],[Date]])</f>
        <v>8</v>
      </c>
      <c r="I884" s="21">
        <f>1+COUNTIFS(tblSales921[Date],"&lt;"&amp;tblSales921[[#This Row],[Date]],tblSales921[Month],tblSales921[[#This Row],[Month]])+COUNTIFS($G$11:G884,G884,$H$11:H884,H884)-1</f>
        <v>34</v>
      </c>
      <c r="J884" t="str">
        <f>tblSales921[[#This Row],[Month]]&amp;"-"&amp;tblSales921[[#This Row],[Rank]]</f>
        <v>8-34</v>
      </c>
      <c r="K884" t="s">
        <v>11</v>
      </c>
      <c r="L884" t="s">
        <v>193</v>
      </c>
      <c r="M884" s="6">
        <v>78516.39</v>
      </c>
    </row>
    <row r="885" spans="6:13" x14ac:dyDescent="0.25">
      <c r="F885">
        <v>10875</v>
      </c>
      <c r="G885" s="2">
        <v>42014.298703703702</v>
      </c>
      <c r="H885" s="20">
        <f>MONTH(tblSales921[[#This Row],[Date]])</f>
        <v>1</v>
      </c>
      <c r="I885" s="21">
        <f>1+COUNTIFS(tblSales921[Date],"&lt;"&amp;tblSales921[[#This Row],[Date]],tblSales921[Month],tblSales921[[#This Row],[Month]])+COUNTIFS($G$11:G885,G885,$H$11:H885,H885)-1</f>
        <v>21</v>
      </c>
      <c r="J885" t="str">
        <f>tblSales921[[#This Row],[Month]]&amp;"-"&amp;tblSales921[[#This Row],[Rank]]</f>
        <v>1-21</v>
      </c>
      <c r="K885" t="s">
        <v>29</v>
      </c>
      <c r="L885" t="s">
        <v>157</v>
      </c>
      <c r="M885" s="6">
        <v>11375.94</v>
      </c>
    </row>
    <row r="886" spans="6:13" x14ac:dyDescent="0.25">
      <c r="F886">
        <v>10876</v>
      </c>
      <c r="G886" s="2">
        <v>42081.444513888891</v>
      </c>
      <c r="H886" s="20">
        <f>MONTH(tblSales921[[#This Row],[Date]])</f>
        <v>3</v>
      </c>
      <c r="I886" s="21">
        <f>1+COUNTIFS(tblSales921[Date],"&lt;"&amp;tblSales921[[#This Row],[Date]],tblSales921[Month],tblSales921[[#This Row],[Month]])+COUNTIFS($G$11:G886,G886,$H$11:H886,H886)-1</f>
        <v>44</v>
      </c>
      <c r="J886" t="str">
        <f>tblSales921[[#This Row],[Month]]&amp;"-"&amp;tblSales921[[#This Row],[Rank]]</f>
        <v>3-44</v>
      </c>
      <c r="K886" t="s">
        <v>13</v>
      </c>
      <c r="L886" t="s">
        <v>214</v>
      </c>
      <c r="M886" s="6">
        <v>70872.460000000006</v>
      </c>
    </row>
    <row r="887" spans="6:13" x14ac:dyDescent="0.25">
      <c r="F887">
        <v>10877</v>
      </c>
      <c r="G887" s="2">
        <v>42208.917083333334</v>
      </c>
      <c r="H887" s="20">
        <f>MONTH(tblSales921[[#This Row],[Date]])</f>
        <v>7</v>
      </c>
      <c r="I887" s="21">
        <f>1+COUNTIFS(tblSales921[Date],"&lt;"&amp;tblSales921[[#This Row],[Date]],tblSales921[Month],tblSales921[[#This Row],[Month]])+COUNTIFS($G$11:G887,G887,$H$11:H887,H887)-1</f>
        <v>62</v>
      </c>
      <c r="J887" t="str">
        <f>tblSales921[[#This Row],[Month]]&amp;"-"&amp;tblSales921[[#This Row],[Rank]]</f>
        <v>7-62</v>
      </c>
      <c r="K887" t="s">
        <v>35</v>
      </c>
      <c r="L887" t="s">
        <v>18</v>
      </c>
      <c r="M887" s="6">
        <v>46706.13</v>
      </c>
    </row>
    <row r="888" spans="6:13" x14ac:dyDescent="0.25">
      <c r="F888">
        <v>10878</v>
      </c>
      <c r="G888" s="2">
        <v>42115.323055555556</v>
      </c>
      <c r="H888" s="20">
        <f>MONTH(tblSales921[[#This Row],[Date]])</f>
        <v>4</v>
      </c>
      <c r="I888" s="21">
        <f>1+COUNTIFS(tblSales921[Date],"&lt;"&amp;tblSales921[[#This Row],[Date]],tblSales921[Month],tblSales921[[#This Row],[Month]])+COUNTIFS($G$11:G888,G888,$H$11:H888,H888)-1</f>
        <v>64</v>
      </c>
      <c r="J888" t="str">
        <f>tblSales921[[#This Row],[Month]]&amp;"-"&amp;tblSales921[[#This Row],[Rank]]</f>
        <v>4-64</v>
      </c>
      <c r="K888" t="s">
        <v>13</v>
      </c>
      <c r="L888" t="s">
        <v>279</v>
      </c>
      <c r="M888" s="6">
        <v>62417.23</v>
      </c>
    </row>
    <row r="889" spans="6:13" x14ac:dyDescent="0.25">
      <c r="F889">
        <v>10879</v>
      </c>
      <c r="G889" s="2">
        <v>42284.23778935185</v>
      </c>
      <c r="H889" s="20">
        <f>MONTH(tblSales921[[#This Row],[Date]])</f>
        <v>10</v>
      </c>
      <c r="I889" s="21">
        <f>1+COUNTIFS(tblSales921[Date],"&lt;"&amp;tblSales921[[#This Row],[Date]],tblSales921[Month],tblSales921[[#This Row],[Month]])+COUNTIFS($G$11:G889,G889,$H$11:H889,H889)-1</f>
        <v>17</v>
      </c>
      <c r="J889" t="str">
        <f>tblSales921[[#This Row],[Month]]&amp;"-"&amp;tblSales921[[#This Row],[Rank]]</f>
        <v>10-17</v>
      </c>
      <c r="K889" t="s">
        <v>15</v>
      </c>
      <c r="L889" t="s">
        <v>228</v>
      </c>
      <c r="M889" s="6">
        <v>78314.36</v>
      </c>
    </row>
    <row r="890" spans="6:13" x14ac:dyDescent="0.25">
      <c r="F890">
        <v>10880</v>
      </c>
      <c r="G890" s="2">
        <v>42026.418090277781</v>
      </c>
      <c r="H890" s="20">
        <f>MONTH(tblSales921[[#This Row],[Date]])</f>
        <v>1</v>
      </c>
      <c r="I890" s="21">
        <f>1+COUNTIFS(tblSales921[Date],"&lt;"&amp;tblSales921[[#This Row],[Date]],tblSales921[Month],tblSales921[[#This Row],[Month]])+COUNTIFS($G$11:G890,G890,$H$11:H890,H890)-1</f>
        <v>53</v>
      </c>
      <c r="J890" t="str">
        <f>tblSales921[[#This Row],[Month]]&amp;"-"&amp;tblSales921[[#This Row],[Rank]]</f>
        <v>1-53</v>
      </c>
      <c r="K890" t="s">
        <v>29</v>
      </c>
      <c r="L890" t="s">
        <v>200</v>
      </c>
      <c r="M890" s="6">
        <v>45412.76</v>
      </c>
    </row>
    <row r="891" spans="6:13" x14ac:dyDescent="0.25">
      <c r="F891">
        <v>10881</v>
      </c>
      <c r="G891" s="2">
        <v>42224.689108796294</v>
      </c>
      <c r="H891" s="20">
        <f>MONTH(tblSales921[[#This Row],[Date]])</f>
        <v>8</v>
      </c>
      <c r="I891" s="21">
        <f>1+COUNTIFS(tblSales921[Date],"&lt;"&amp;tblSales921[[#This Row],[Date]],tblSales921[Month],tblSales921[[#This Row],[Month]])+COUNTIFS($G$11:G891,G891,$H$11:H891,H891)-1</f>
        <v>19</v>
      </c>
      <c r="J891" t="str">
        <f>tblSales921[[#This Row],[Month]]&amp;"-"&amp;tblSales921[[#This Row],[Rank]]</f>
        <v>8-19</v>
      </c>
      <c r="K891" t="s">
        <v>40</v>
      </c>
      <c r="L891" t="s">
        <v>197</v>
      </c>
      <c r="M891" s="6">
        <v>16807.490000000002</v>
      </c>
    </row>
    <row r="892" spans="6:13" x14ac:dyDescent="0.25">
      <c r="F892">
        <v>10882</v>
      </c>
      <c r="G892" s="2">
        <v>42010.285810185182</v>
      </c>
      <c r="H892" s="20">
        <f>MONTH(tblSales921[[#This Row],[Date]])</f>
        <v>1</v>
      </c>
      <c r="I892" s="21">
        <f>1+COUNTIFS(tblSales921[Date],"&lt;"&amp;tblSales921[[#This Row],[Date]],tblSales921[Month],tblSales921[[#This Row],[Month]])+COUNTIFS($G$11:G892,G892,$H$11:H892,H892)-1</f>
        <v>12</v>
      </c>
      <c r="J892" t="str">
        <f>tblSales921[[#This Row],[Month]]&amp;"-"&amp;tblSales921[[#This Row],[Rank]]</f>
        <v>1-12</v>
      </c>
      <c r="K892" t="s">
        <v>35</v>
      </c>
      <c r="L892" t="s">
        <v>31</v>
      </c>
      <c r="M892" s="6">
        <v>86254.68</v>
      </c>
    </row>
    <row r="893" spans="6:13" x14ac:dyDescent="0.25">
      <c r="F893">
        <v>10883</v>
      </c>
      <c r="G893" s="2">
        <v>42247.249652777777</v>
      </c>
      <c r="H893" s="20">
        <f>MONTH(tblSales921[[#This Row],[Date]])</f>
        <v>8</v>
      </c>
      <c r="I893" s="21">
        <f>1+COUNTIFS(tblSales921[Date],"&lt;"&amp;tblSales921[[#This Row],[Date]],tblSales921[Month],tblSales921[[#This Row],[Month]])+COUNTIFS($G$11:G893,G893,$H$11:H893,H893)-1</f>
        <v>88</v>
      </c>
      <c r="J893" t="str">
        <f>tblSales921[[#This Row],[Month]]&amp;"-"&amp;tblSales921[[#This Row],[Rank]]</f>
        <v>8-88</v>
      </c>
      <c r="K893" t="s">
        <v>40</v>
      </c>
      <c r="L893" t="s">
        <v>99</v>
      </c>
      <c r="M893" s="6">
        <v>85105.73</v>
      </c>
    </row>
    <row r="894" spans="6:13" x14ac:dyDescent="0.25">
      <c r="F894">
        <v>10884</v>
      </c>
      <c r="G894" s="2">
        <v>42300.786446759259</v>
      </c>
      <c r="H894" s="20">
        <f>MONTH(tblSales921[[#This Row],[Date]])</f>
        <v>10</v>
      </c>
      <c r="I894" s="21">
        <f>1+COUNTIFS(tblSales921[Date],"&lt;"&amp;tblSales921[[#This Row],[Date]],tblSales921[Month],tblSales921[[#This Row],[Month]])+COUNTIFS($G$11:G894,G894,$H$11:H894,H894)-1</f>
        <v>54</v>
      </c>
      <c r="J894" t="str">
        <f>tblSales921[[#This Row],[Month]]&amp;"-"&amp;tblSales921[[#This Row],[Rank]]</f>
        <v>10-54</v>
      </c>
      <c r="K894" t="s">
        <v>23</v>
      </c>
      <c r="L894" t="s">
        <v>181</v>
      </c>
      <c r="M894" s="6">
        <v>31428.66</v>
      </c>
    </row>
    <row r="895" spans="6:13" x14ac:dyDescent="0.25">
      <c r="F895">
        <v>10885</v>
      </c>
      <c r="G895" s="2">
        <v>42336.121504629627</v>
      </c>
      <c r="H895" s="20">
        <f>MONTH(tblSales921[[#This Row],[Date]])</f>
        <v>11</v>
      </c>
      <c r="I895" s="21">
        <f>1+COUNTIFS(tblSales921[Date],"&lt;"&amp;tblSales921[[#This Row],[Date]],tblSales921[Month],tblSales921[[#This Row],[Month]])+COUNTIFS($G$11:G895,G895,$H$11:H895,H895)-1</f>
        <v>77</v>
      </c>
      <c r="J895" t="str">
        <f>tblSales921[[#This Row],[Month]]&amp;"-"&amp;tblSales921[[#This Row],[Rank]]</f>
        <v>11-77</v>
      </c>
      <c r="K895" t="s">
        <v>15</v>
      </c>
      <c r="L895" t="s">
        <v>113</v>
      </c>
      <c r="M895" s="6">
        <v>42072.38</v>
      </c>
    </row>
    <row r="896" spans="6:13" x14ac:dyDescent="0.25">
      <c r="F896">
        <v>10886</v>
      </c>
      <c r="G896" s="2">
        <v>42175.040960648148</v>
      </c>
      <c r="H896" s="20">
        <f>MONTH(tblSales921[[#This Row],[Date]])</f>
        <v>6</v>
      </c>
      <c r="I896" s="21">
        <f>1+COUNTIFS(tblSales921[Date],"&lt;"&amp;tblSales921[[#This Row],[Date]],tblSales921[Month],tblSales921[[#This Row],[Month]])+COUNTIFS($G$11:G896,G896,$H$11:H896,H896)-1</f>
        <v>55</v>
      </c>
      <c r="J896" t="str">
        <f>tblSales921[[#This Row],[Month]]&amp;"-"&amp;tblSales921[[#This Row],[Rank]]</f>
        <v>6-55</v>
      </c>
      <c r="K896" t="s">
        <v>17</v>
      </c>
      <c r="L896" t="s">
        <v>253</v>
      </c>
      <c r="M896" s="6">
        <v>56161.74</v>
      </c>
    </row>
    <row r="897" spans="6:13" x14ac:dyDescent="0.25">
      <c r="F897">
        <v>10887</v>
      </c>
      <c r="G897" s="2">
        <v>42222.952453703707</v>
      </c>
      <c r="H897" s="20">
        <f>MONTH(tblSales921[[#This Row],[Date]])</f>
        <v>8</v>
      </c>
      <c r="I897" s="21">
        <f>1+COUNTIFS(tblSales921[Date],"&lt;"&amp;tblSales921[[#This Row],[Date]],tblSales921[Month],tblSales921[[#This Row],[Month]])+COUNTIFS($G$11:G897,G897,$H$11:H897,H897)-1</f>
        <v>14</v>
      </c>
      <c r="J897" t="str">
        <f>tblSales921[[#This Row],[Month]]&amp;"-"&amp;tblSales921[[#This Row],[Rank]]</f>
        <v>8-14</v>
      </c>
      <c r="K897" t="s">
        <v>66</v>
      </c>
      <c r="L897" t="s">
        <v>364</v>
      </c>
      <c r="M897" s="6">
        <v>15815.16</v>
      </c>
    </row>
    <row r="898" spans="6:13" x14ac:dyDescent="0.25">
      <c r="F898">
        <v>10888</v>
      </c>
      <c r="G898" s="2">
        <v>42322.968958333331</v>
      </c>
      <c r="H898" s="20">
        <f>MONTH(tblSales921[[#This Row],[Date]])</f>
        <v>11</v>
      </c>
      <c r="I898" s="21">
        <f>1+COUNTIFS(tblSales921[Date],"&lt;"&amp;tblSales921[[#This Row],[Date]],tblSales921[Month],tblSales921[[#This Row],[Month]])+COUNTIFS($G$11:G898,G898,$H$11:H898,H898)-1</f>
        <v>42</v>
      </c>
      <c r="J898" t="str">
        <f>tblSales921[[#This Row],[Month]]&amp;"-"&amp;tblSales921[[#This Row],[Rank]]</f>
        <v>11-42</v>
      </c>
      <c r="K898" t="s">
        <v>52</v>
      </c>
      <c r="L898" t="s">
        <v>222</v>
      </c>
      <c r="M898" s="6">
        <v>50694.22</v>
      </c>
    </row>
    <row r="899" spans="6:13" x14ac:dyDescent="0.25">
      <c r="F899">
        <v>10889</v>
      </c>
      <c r="G899" s="2">
        <v>42048.295115740744</v>
      </c>
      <c r="H899" s="20">
        <f>MONTH(tblSales921[[#This Row],[Date]])</f>
        <v>2</v>
      </c>
      <c r="I899" s="21">
        <f>1+COUNTIFS(tblSales921[Date],"&lt;"&amp;tblSales921[[#This Row],[Date]],tblSales921[Month],tblSales921[[#This Row],[Month]])+COUNTIFS($G$11:G899,G899,$H$11:H899,H899)-1</f>
        <v>43</v>
      </c>
      <c r="J899" t="str">
        <f>tblSales921[[#This Row],[Month]]&amp;"-"&amp;tblSales921[[#This Row],[Rank]]</f>
        <v>2-43</v>
      </c>
      <c r="K899" t="s">
        <v>7</v>
      </c>
      <c r="L899" t="s">
        <v>206</v>
      </c>
      <c r="M899" s="6">
        <v>38288.949999999997</v>
      </c>
    </row>
    <row r="900" spans="6:13" x14ac:dyDescent="0.25">
      <c r="F900">
        <v>10890</v>
      </c>
      <c r="G900" s="2">
        <v>42006.052268518521</v>
      </c>
      <c r="H900" s="20">
        <f>MONTH(tblSales921[[#This Row],[Date]])</f>
        <v>1</v>
      </c>
      <c r="I900" s="21">
        <f>1+COUNTIFS(tblSales921[Date],"&lt;"&amp;tblSales921[[#This Row],[Date]],tblSales921[Month],tblSales921[[#This Row],[Month]])+COUNTIFS($G$11:G900,G900,$H$11:H900,H900)-1</f>
        <v>4</v>
      </c>
      <c r="J900" t="str">
        <f>tblSales921[[#This Row],[Month]]&amp;"-"&amp;tblSales921[[#This Row],[Rank]]</f>
        <v>1-4</v>
      </c>
      <c r="K900" t="s">
        <v>35</v>
      </c>
      <c r="L900" t="s">
        <v>229</v>
      </c>
      <c r="M900" s="6">
        <v>87767.42</v>
      </c>
    </row>
    <row r="901" spans="6:13" x14ac:dyDescent="0.25">
      <c r="F901">
        <v>10891</v>
      </c>
      <c r="G901" s="2">
        <v>42161.587881944448</v>
      </c>
      <c r="H901" s="20">
        <f>MONTH(tblSales921[[#This Row],[Date]])</f>
        <v>6</v>
      </c>
      <c r="I901" s="21">
        <f>1+COUNTIFS(tblSales921[Date],"&lt;"&amp;tblSales921[[#This Row],[Date]],tblSales921[Month],tblSales921[[#This Row],[Month]])+COUNTIFS($G$11:G901,G901,$H$11:H901,H901)-1</f>
        <v>18</v>
      </c>
      <c r="J901" t="str">
        <f>tblSales921[[#This Row],[Month]]&amp;"-"&amp;tblSales921[[#This Row],[Rank]]</f>
        <v>6-18</v>
      </c>
      <c r="K901" t="s">
        <v>13</v>
      </c>
      <c r="L901" t="s">
        <v>239</v>
      </c>
      <c r="M901" s="6">
        <v>74328.81</v>
      </c>
    </row>
    <row r="902" spans="6:13" x14ac:dyDescent="0.25">
      <c r="F902">
        <v>10892</v>
      </c>
      <c r="G902" s="2">
        <v>42327.522013888891</v>
      </c>
      <c r="H902" s="20">
        <f>MONTH(tblSales921[[#This Row],[Date]])</f>
        <v>11</v>
      </c>
      <c r="I902" s="21">
        <f>1+COUNTIFS(tblSales921[Date],"&lt;"&amp;tblSales921[[#This Row],[Date]],tblSales921[Month],tblSales921[[#This Row],[Month]])+COUNTIFS($G$11:G902,G902,$H$11:H902,H902)-1</f>
        <v>55</v>
      </c>
      <c r="J902" t="str">
        <f>tblSales921[[#This Row],[Month]]&amp;"-"&amp;tblSales921[[#This Row],[Rank]]</f>
        <v>11-55</v>
      </c>
      <c r="K902" t="s">
        <v>20</v>
      </c>
      <c r="L902" t="s">
        <v>37</v>
      </c>
      <c r="M902" s="6">
        <v>40119.56</v>
      </c>
    </row>
    <row r="903" spans="6:13" x14ac:dyDescent="0.25">
      <c r="F903">
        <v>10893</v>
      </c>
      <c r="G903" s="2">
        <v>42302.019490740742</v>
      </c>
      <c r="H903" s="20">
        <f>MONTH(tblSales921[[#This Row],[Date]])</f>
        <v>10</v>
      </c>
      <c r="I903" s="21">
        <f>1+COUNTIFS(tblSales921[Date],"&lt;"&amp;tblSales921[[#This Row],[Date]],tblSales921[Month],tblSales921[[#This Row],[Month]])+COUNTIFS($G$11:G903,G903,$H$11:H903,H903)-1</f>
        <v>57</v>
      </c>
      <c r="J903" t="str">
        <f>tblSales921[[#This Row],[Month]]&amp;"-"&amp;tblSales921[[#This Row],[Rank]]</f>
        <v>10-57</v>
      </c>
      <c r="K903" t="s">
        <v>9</v>
      </c>
      <c r="L903" t="s">
        <v>194</v>
      </c>
      <c r="M903" s="6">
        <v>87566.77</v>
      </c>
    </row>
    <row r="904" spans="6:13" x14ac:dyDescent="0.25">
      <c r="F904">
        <v>10894</v>
      </c>
      <c r="G904" s="2">
        <v>42117.391805555555</v>
      </c>
      <c r="H904" s="20">
        <f>MONTH(tblSales921[[#This Row],[Date]])</f>
        <v>4</v>
      </c>
      <c r="I904" s="21">
        <f>1+COUNTIFS(tblSales921[Date],"&lt;"&amp;tblSales921[[#This Row],[Date]],tblSales921[Month],tblSales921[[#This Row],[Month]])+COUNTIFS($G$11:G904,G904,$H$11:H904,H904)-1</f>
        <v>74</v>
      </c>
      <c r="J904" t="str">
        <f>tblSales921[[#This Row],[Month]]&amp;"-"&amp;tblSales921[[#This Row],[Rank]]</f>
        <v>4-74</v>
      </c>
      <c r="K904" t="s">
        <v>11</v>
      </c>
      <c r="L904" t="s">
        <v>36</v>
      </c>
      <c r="M904" s="6">
        <v>12076.88</v>
      </c>
    </row>
    <row r="905" spans="6:13" x14ac:dyDescent="0.25">
      <c r="F905">
        <v>10895</v>
      </c>
      <c r="G905" s="2">
        <v>42114.103530092594</v>
      </c>
      <c r="H905" s="20">
        <f>MONTH(tblSales921[[#This Row],[Date]])</f>
        <v>4</v>
      </c>
      <c r="I905" s="21">
        <f>1+COUNTIFS(tblSales921[Date],"&lt;"&amp;tblSales921[[#This Row],[Date]],tblSales921[Month],tblSales921[[#This Row],[Month]])+COUNTIFS($G$11:G905,G905,$H$11:H905,H905)-1</f>
        <v>61</v>
      </c>
      <c r="J905" t="str">
        <f>tblSales921[[#This Row],[Month]]&amp;"-"&amp;tblSales921[[#This Row],[Rank]]</f>
        <v>4-61</v>
      </c>
      <c r="K905" t="s">
        <v>40</v>
      </c>
      <c r="L905" t="s">
        <v>121</v>
      </c>
      <c r="M905" s="6">
        <v>9713.09</v>
      </c>
    </row>
    <row r="906" spans="6:13" x14ac:dyDescent="0.25">
      <c r="F906">
        <v>10896</v>
      </c>
      <c r="G906" s="2">
        <v>42111.5940162037</v>
      </c>
      <c r="H906" s="20">
        <f>MONTH(tblSales921[[#This Row],[Date]])</f>
        <v>4</v>
      </c>
      <c r="I906" s="21">
        <f>1+COUNTIFS(tblSales921[Date],"&lt;"&amp;tblSales921[[#This Row],[Date]],tblSales921[Month],tblSales921[[#This Row],[Month]])+COUNTIFS($G$11:G906,G906,$H$11:H906,H906)-1</f>
        <v>53</v>
      </c>
      <c r="J906" t="str">
        <f>tblSales921[[#This Row],[Month]]&amp;"-"&amp;tblSales921[[#This Row],[Rank]]</f>
        <v>4-53</v>
      </c>
      <c r="K906" t="s">
        <v>20</v>
      </c>
      <c r="L906" t="s">
        <v>365</v>
      </c>
      <c r="M906" s="6">
        <v>1314.79</v>
      </c>
    </row>
    <row r="907" spans="6:13" x14ac:dyDescent="0.25">
      <c r="F907">
        <v>10897</v>
      </c>
      <c r="G907" s="2">
        <v>42207.512013888889</v>
      </c>
      <c r="H907" s="20">
        <f>MONTH(tblSales921[[#This Row],[Date]])</f>
        <v>7</v>
      </c>
      <c r="I907" s="21">
        <f>1+COUNTIFS(tblSales921[Date],"&lt;"&amp;tblSales921[[#This Row],[Date]],tblSales921[Month],tblSales921[[#This Row],[Month]])+COUNTIFS($G$11:G907,G907,$H$11:H907,H907)-1</f>
        <v>57</v>
      </c>
      <c r="J907" t="str">
        <f>tblSales921[[#This Row],[Month]]&amp;"-"&amp;tblSales921[[#This Row],[Rank]]</f>
        <v>7-57</v>
      </c>
      <c r="K907" t="s">
        <v>61</v>
      </c>
      <c r="L907" t="s">
        <v>153</v>
      </c>
      <c r="M907" s="6">
        <v>60449.71</v>
      </c>
    </row>
    <row r="908" spans="6:13" x14ac:dyDescent="0.25">
      <c r="F908">
        <v>10898</v>
      </c>
      <c r="G908" s="2">
        <v>42020.428263888891</v>
      </c>
      <c r="H908" s="20">
        <f>MONTH(tblSales921[[#This Row],[Date]])</f>
        <v>1</v>
      </c>
      <c r="I908" s="21">
        <f>1+COUNTIFS(tblSales921[Date],"&lt;"&amp;tblSales921[[#This Row],[Date]],tblSales921[Month],tblSales921[[#This Row],[Month]])+COUNTIFS($G$11:G908,G908,$H$11:H908,H908)-1</f>
        <v>36</v>
      </c>
      <c r="J908" t="str">
        <f>tblSales921[[#This Row],[Month]]&amp;"-"&amp;tblSales921[[#This Row],[Rank]]</f>
        <v>1-36</v>
      </c>
      <c r="K908" t="s">
        <v>52</v>
      </c>
      <c r="L908" t="s">
        <v>363</v>
      </c>
      <c r="M908" s="6">
        <v>46465.56</v>
      </c>
    </row>
    <row r="909" spans="6:13" x14ac:dyDescent="0.25">
      <c r="F909">
        <v>10899</v>
      </c>
      <c r="G909" s="2">
        <v>42085.120358796295</v>
      </c>
      <c r="H909" s="20">
        <f>MONTH(tblSales921[[#This Row],[Date]])</f>
        <v>3</v>
      </c>
      <c r="I909" s="21">
        <f>1+COUNTIFS(tblSales921[Date],"&lt;"&amp;tblSales921[[#This Row],[Date]],tblSales921[Month],tblSales921[[#This Row],[Month]])+COUNTIFS($G$11:G909,G909,$H$11:H909,H909)-1</f>
        <v>56</v>
      </c>
      <c r="J909" t="str">
        <f>tblSales921[[#This Row],[Month]]&amp;"-"&amp;tblSales921[[#This Row],[Rank]]</f>
        <v>3-56</v>
      </c>
      <c r="K909" t="s">
        <v>38</v>
      </c>
      <c r="L909" t="s">
        <v>182</v>
      </c>
      <c r="M909" s="6">
        <v>20367.669999999998</v>
      </c>
    </row>
    <row r="910" spans="6:13" x14ac:dyDescent="0.25">
      <c r="F910">
        <v>10900</v>
      </c>
      <c r="G910" s="2">
        <v>42272.801365740743</v>
      </c>
      <c r="H910" s="20">
        <f>MONTH(tblSales921[[#This Row],[Date]])</f>
        <v>9</v>
      </c>
      <c r="I910" s="21">
        <f>1+COUNTIFS(tblSales921[Date],"&lt;"&amp;tblSales921[[#This Row],[Date]],tblSales921[Month],tblSales921[[#This Row],[Month]])+COUNTIFS($G$11:G910,G910,$H$11:H910,H910)-1</f>
        <v>71</v>
      </c>
      <c r="J910" t="str">
        <f>tblSales921[[#This Row],[Month]]&amp;"-"&amp;tblSales921[[#This Row],[Rank]]</f>
        <v>9-71</v>
      </c>
      <c r="K910" t="s">
        <v>5</v>
      </c>
      <c r="L910" t="s">
        <v>68</v>
      </c>
      <c r="M910" s="6">
        <v>49439.99</v>
      </c>
    </row>
    <row r="911" spans="6:13" x14ac:dyDescent="0.25">
      <c r="F911">
        <v>10901</v>
      </c>
      <c r="G911" s="2">
        <v>42051.22216435185</v>
      </c>
      <c r="H911" s="20">
        <f>MONTH(tblSales921[[#This Row],[Date]])</f>
        <v>2</v>
      </c>
      <c r="I911" s="21">
        <f>1+COUNTIFS(tblSales921[Date],"&lt;"&amp;tblSales921[[#This Row],[Date]],tblSales921[Month],tblSales921[[#This Row],[Month]])+COUNTIFS($G$11:G911,G911,$H$11:H911,H911)-1</f>
        <v>53</v>
      </c>
      <c r="J911" t="str">
        <f>tblSales921[[#This Row],[Month]]&amp;"-"&amp;tblSales921[[#This Row],[Rank]]</f>
        <v>2-53</v>
      </c>
      <c r="K911" t="s">
        <v>40</v>
      </c>
      <c r="L911" t="s">
        <v>202</v>
      </c>
      <c r="M911" s="6">
        <v>29440.400000000001</v>
      </c>
    </row>
    <row r="912" spans="6:13" x14ac:dyDescent="0.25">
      <c r="F912">
        <v>10902</v>
      </c>
      <c r="G912" s="2">
        <v>42090.809386574074</v>
      </c>
      <c r="H912" s="20">
        <f>MONTH(tblSales921[[#This Row],[Date]])</f>
        <v>3</v>
      </c>
      <c r="I912" s="21">
        <f>1+COUNTIFS(tblSales921[Date],"&lt;"&amp;tblSales921[[#This Row],[Date]],tblSales921[Month],tblSales921[[#This Row],[Month]])+COUNTIFS($G$11:G912,G912,$H$11:H912,H912)-1</f>
        <v>71</v>
      </c>
      <c r="J912" t="str">
        <f>tblSales921[[#This Row],[Month]]&amp;"-"&amp;tblSales921[[#This Row],[Rank]]</f>
        <v>3-71</v>
      </c>
      <c r="K912" t="s">
        <v>61</v>
      </c>
      <c r="L912" t="s">
        <v>158</v>
      </c>
      <c r="M912" s="6">
        <v>90733.9</v>
      </c>
    </row>
    <row r="913" spans="6:13" x14ac:dyDescent="0.25">
      <c r="F913">
        <v>10903</v>
      </c>
      <c r="G913" s="2">
        <v>42122.078043981484</v>
      </c>
      <c r="H913" s="20">
        <f>MONTH(tblSales921[[#This Row],[Date]])</f>
        <v>4</v>
      </c>
      <c r="I913" s="21">
        <f>1+COUNTIFS(tblSales921[Date],"&lt;"&amp;tblSales921[[#This Row],[Date]],tblSales921[Month],tblSales921[[#This Row],[Month]])+COUNTIFS($G$11:G913,G913,$H$11:H913,H913)-1</f>
        <v>84</v>
      </c>
      <c r="J913" t="str">
        <f>tblSales921[[#This Row],[Month]]&amp;"-"&amp;tblSales921[[#This Row],[Rank]]</f>
        <v>4-84</v>
      </c>
      <c r="K913" t="s">
        <v>29</v>
      </c>
      <c r="L913" t="s">
        <v>91</v>
      </c>
      <c r="M913" s="6">
        <v>13103.28</v>
      </c>
    </row>
    <row r="914" spans="6:13" x14ac:dyDescent="0.25">
      <c r="F914">
        <v>10904</v>
      </c>
      <c r="G914" s="2">
        <v>42126.303784722222</v>
      </c>
      <c r="H914" s="20">
        <f>MONTH(tblSales921[[#This Row],[Date]])</f>
        <v>5</v>
      </c>
      <c r="I914" s="21">
        <f>1+COUNTIFS(tblSales921[Date],"&lt;"&amp;tblSales921[[#This Row],[Date]],tblSales921[Month],tblSales921[[#This Row],[Month]])+COUNTIFS($G$11:G914,G914,$H$11:H914,H914)-1</f>
        <v>4</v>
      </c>
      <c r="J914" t="str">
        <f>tblSales921[[#This Row],[Month]]&amp;"-"&amp;tblSales921[[#This Row],[Rank]]</f>
        <v>5-4</v>
      </c>
      <c r="K914" t="s">
        <v>38</v>
      </c>
      <c r="L914" t="s">
        <v>286</v>
      </c>
      <c r="M914" s="6">
        <v>62744.19</v>
      </c>
    </row>
    <row r="915" spans="6:13" x14ac:dyDescent="0.25">
      <c r="F915">
        <v>10905</v>
      </c>
      <c r="G915" s="2">
        <v>42328.969074074077</v>
      </c>
      <c r="H915" s="20">
        <f>MONTH(tblSales921[[#This Row],[Date]])</f>
        <v>11</v>
      </c>
      <c r="I915" s="21">
        <f>1+COUNTIFS(tblSales921[Date],"&lt;"&amp;tblSales921[[#This Row],[Date]],tblSales921[Month],tblSales921[[#This Row],[Month]])+COUNTIFS($G$11:G915,G915,$H$11:H915,H915)-1</f>
        <v>62</v>
      </c>
      <c r="J915" t="str">
        <f>tblSales921[[#This Row],[Month]]&amp;"-"&amp;tblSales921[[#This Row],[Rank]]</f>
        <v>11-62</v>
      </c>
      <c r="K915" t="s">
        <v>15</v>
      </c>
      <c r="L915" t="s">
        <v>294</v>
      </c>
      <c r="M915" s="6">
        <v>18241.02</v>
      </c>
    </row>
    <row r="916" spans="6:13" x14ac:dyDescent="0.25">
      <c r="F916">
        <v>10906</v>
      </c>
      <c r="G916" s="2">
        <v>42259.747245370374</v>
      </c>
      <c r="H916" s="20">
        <f>MONTH(tblSales921[[#This Row],[Date]])</f>
        <v>9</v>
      </c>
      <c r="I916" s="21">
        <f>1+COUNTIFS(tblSales921[Date],"&lt;"&amp;tblSales921[[#This Row],[Date]],tblSales921[Month],tblSales921[[#This Row],[Month]])+COUNTIFS($G$11:G916,G916,$H$11:H916,H916)-1</f>
        <v>34</v>
      </c>
      <c r="J916" t="str">
        <f>tblSales921[[#This Row],[Month]]&amp;"-"&amp;tblSales921[[#This Row],[Rank]]</f>
        <v>9-34</v>
      </c>
      <c r="K916" t="s">
        <v>40</v>
      </c>
      <c r="L916" t="s">
        <v>352</v>
      </c>
      <c r="M916" s="6">
        <v>56390.49</v>
      </c>
    </row>
    <row r="917" spans="6:13" x14ac:dyDescent="0.25">
      <c r="F917">
        <v>10907</v>
      </c>
      <c r="G917" s="2">
        <v>42201.66510416667</v>
      </c>
      <c r="H917" s="20">
        <f>MONTH(tblSales921[[#This Row],[Date]])</f>
        <v>7</v>
      </c>
      <c r="I917" s="21">
        <f>1+COUNTIFS(tblSales921[Date],"&lt;"&amp;tblSales921[[#This Row],[Date]],tblSales921[Month],tblSales921[[#This Row],[Month]])+COUNTIFS($G$11:G917,G917,$H$11:H917,H917)-1</f>
        <v>37</v>
      </c>
      <c r="J917" t="str">
        <f>tblSales921[[#This Row],[Month]]&amp;"-"&amp;tblSales921[[#This Row],[Rank]]</f>
        <v>7-37</v>
      </c>
      <c r="K917" t="s">
        <v>17</v>
      </c>
      <c r="L917" t="s">
        <v>290</v>
      </c>
      <c r="M917" s="6">
        <v>31057.89</v>
      </c>
    </row>
    <row r="918" spans="6:13" x14ac:dyDescent="0.25">
      <c r="F918">
        <v>10908</v>
      </c>
      <c r="G918" s="2">
        <v>42058.736631944441</v>
      </c>
      <c r="H918" s="20">
        <f>MONTH(tblSales921[[#This Row],[Date]])</f>
        <v>2</v>
      </c>
      <c r="I918" s="21">
        <f>1+COUNTIFS(tblSales921[Date],"&lt;"&amp;tblSales921[[#This Row],[Date]],tblSales921[Month],tblSales921[[#This Row],[Month]])+COUNTIFS($G$11:G918,G918,$H$11:H918,H918)-1</f>
        <v>74</v>
      </c>
      <c r="J918" t="str">
        <f>tblSales921[[#This Row],[Month]]&amp;"-"&amp;tblSales921[[#This Row],[Rank]]</f>
        <v>2-74</v>
      </c>
      <c r="K918" t="s">
        <v>52</v>
      </c>
      <c r="L918" t="s">
        <v>254</v>
      </c>
      <c r="M918" s="6">
        <v>43627.65</v>
      </c>
    </row>
    <row r="919" spans="6:13" x14ac:dyDescent="0.25">
      <c r="F919">
        <v>10909</v>
      </c>
      <c r="G919" s="2">
        <v>42045.771874999999</v>
      </c>
      <c r="H919" s="20">
        <f>MONTH(tblSales921[[#This Row],[Date]])</f>
        <v>2</v>
      </c>
      <c r="I919" s="21">
        <f>1+COUNTIFS(tblSales921[Date],"&lt;"&amp;tblSales921[[#This Row],[Date]],tblSales921[Month],tblSales921[[#This Row],[Month]])+COUNTIFS($G$11:G919,G919,$H$11:H919,H919)-1</f>
        <v>35</v>
      </c>
      <c r="J919" t="str">
        <f>tblSales921[[#This Row],[Month]]&amp;"-"&amp;tblSales921[[#This Row],[Rank]]</f>
        <v>2-35</v>
      </c>
      <c r="K919" t="s">
        <v>5</v>
      </c>
      <c r="L919" t="s">
        <v>69</v>
      </c>
      <c r="M919" s="6">
        <v>66940.67</v>
      </c>
    </row>
    <row r="920" spans="6:13" x14ac:dyDescent="0.25">
      <c r="F920">
        <v>10910</v>
      </c>
      <c r="G920" s="2">
        <v>42027.001481481479</v>
      </c>
      <c r="H920" s="20">
        <f>MONTH(tblSales921[[#This Row],[Date]])</f>
        <v>1</v>
      </c>
      <c r="I920" s="21">
        <f>1+COUNTIFS(tblSales921[Date],"&lt;"&amp;tblSales921[[#This Row],[Date]],tblSales921[Month],tblSales921[[#This Row],[Month]])+COUNTIFS($G$11:G920,G920,$H$11:H920,H920)-1</f>
        <v>54</v>
      </c>
      <c r="J920" t="str">
        <f>tblSales921[[#This Row],[Month]]&amp;"-"&amp;tblSales921[[#This Row],[Rank]]</f>
        <v>1-54</v>
      </c>
      <c r="K920" t="s">
        <v>20</v>
      </c>
      <c r="L920" t="s">
        <v>124</v>
      </c>
      <c r="M920" s="6">
        <v>70653.919999999998</v>
      </c>
    </row>
    <row r="921" spans="6:13" x14ac:dyDescent="0.25">
      <c r="F921">
        <v>10911</v>
      </c>
      <c r="G921" s="2">
        <v>42314.607951388891</v>
      </c>
      <c r="H921" s="20">
        <f>MONTH(tblSales921[[#This Row],[Date]])</f>
        <v>11</v>
      </c>
      <c r="I921" s="21">
        <f>1+COUNTIFS(tblSales921[Date],"&lt;"&amp;tblSales921[[#This Row],[Date]],tblSales921[Month],tblSales921[[#This Row],[Month]])+COUNTIFS($G$11:G921,G921,$H$11:H921,H921)-1</f>
        <v>18</v>
      </c>
      <c r="J921" t="str">
        <f>tblSales921[[#This Row],[Month]]&amp;"-"&amp;tblSales921[[#This Row],[Rank]]</f>
        <v>11-18</v>
      </c>
      <c r="K921" t="s">
        <v>23</v>
      </c>
      <c r="L921" t="s">
        <v>215</v>
      </c>
      <c r="M921" s="6">
        <v>19046.12</v>
      </c>
    </row>
    <row r="922" spans="6:13" x14ac:dyDescent="0.25">
      <c r="F922">
        <v>10912</v>
      </c>
      <c r="G922" s="2">
        <v>42248.667708333334</v>
      </c>
      <c r="H922" s="20">
        <f>MONTH(tblSales921[[#This Row],[Date]])</f>
        <v>9</v>
      </c>
      <c r="I922" s="21">
        <f>1+COUNTIFS(tblSales921[Date],"&lt;"&amp;tblSales921[[#This Row],[Date]],tblSales921[Month],tblSales921[[#This Row],[Month]])+COUNTIFS($G$11:G922,G922,$H$11:H922,H922)-1</f>
        <v>6</v>
      </c>
      <c r="J922" t="str">
        <f>tblSales921[[#This Row],[Month]]&amp;"-"&amp;tblSales921[[#This Row],[Rank]]</f>
        <v>9-6</v>
      </c>
      <c r="K922" t="s">
        <v>13</v>
      </c>
      <c r="L922" t="s">
        <v>33</v>
      </c>
      <c r="M922" s="6">
        <v>48333.82</v>
      </c>
    </row>
    <row r="923" spans="6:13" x14ac:dyDescent="0.25">
      <c r="F923">
        <v>10913</v>
      </c>
      <c r="G923" s="2">
        <v>42275.489560185182</v>
      </c>
      <c r="H923" s="20">
        <f>MONTH(tblSales921[[#This Row],[Date]])</f>
        <v>9</v>
      </c>
      <c r="I923" s="21">
        <f>1+COUNTIFS(tblSales921[Date],"&lt;"&amp;tblSales921[[#This Row],[Date]],tblSales921[Month],tblSales921[[#This Row],[Month]])+COUNTIFS($G$11:G923,G923,$H$11:H923,H923)-1</f>
        <v>80</v>
      </c>
      <c r="J923" t="str">
        <f>tblSales921[[#This Row],[Month]]&amp;"-"&amp;tblSales921[[#This Row],[Rank]]</f>
        <v>9-80</v>
      </c>
      <c r="K923" t="s">
        <v>9</v>
      </c>
      <c r="L923" t="s">
        <v>290</v>
      </c>
      <c r="M923" s="6">
        <v>98264.16</v>
      </c>
    </row>
    <row r="924" spans="6:13" x14ac:dyDescent="0.25">
      <c r="F924">
        <v>10914</v>
      </c>
      <c r="G924" s="2">
        <v>42344.972870370373</v>
      </c>
      <c r="H924" s="20">
        <f>MONTH(tblSales921[[#This Row],[Date]])</f>
        <v>12</v>
      </c>
      <c r="I924" s="21">
        <f>1+COUNTIFS(tblSales921[Date],"&lt;"&amp;tblSales921[[#This Row],[Date]],tblSales921[Month],tblSales921[[#This Row],[Month]])+COUNTIFS($G$11:G924,G924,$H$11:H924,H924)-1</f>
        <v>17</v>
      </c>
      <c r="J924" t="str">
        <f>tblSales921[[#This Row],[Month]]&amp;"-"&amp;tblSales921[[#This Row],[Rank]]</f>
        <v>12-17</v>
      </c>
      <c r="K924" t="s">
        <v>26</v>
      </c>
      <c r="L924" t="s">
        <v>362</v>
      </c>
      <c r="M924" s="6">
        <v>91741.46</v>
      </c>
    </row>
    <row r="925" spans="6:13" x14ac:dyDescent="0.25">
      <c r="F925">
        <v>10915</v>
      </c>
      <c r="G925" s="2">
        <v>42085.05678240741</v>
      </c>
      <c r="H925" s="20">
        <f>MONTH(tblSales921[[#This Row],[Date]])</f>
        <v>3</v>
      </c>
      <c r="I925" s="21">
        <f>1+COUNTIFS(tblSales921[Date],"&lt;"&amp;tblSales921[[#This Row],[Date]],tblSales921[Month],tblSales921[[#This Row],[Month]])+COUNTIFS($G$11:G925,G925,$H$11:H925,H925)-1</f>
        <v>55</v>
      </c>
      <c r="J925" t="str">
        <f>tblSales921[[#This Row],[Month]]&amp;"-"&amp;tblSales921[[#This Row],[Rank]]</f>
        <v>3-55</v>
      </c>
      <c r="K925" t="s">
        <v>40</v>
      </c>
      <c r="L925" t="s">
        <v>188</v>
      </c>
      <c r="M925" s="6">
        <v>74190.67</v>
      </c>
    </row>
    <row r="926" spans="6:13" x14ac:dyDescent="0.25">
      <c r="F926">
        <v>10916</v>
      </c>
      <c r="G926" s="2">
        <v>42318.750057870369</v>
      </c>
      <c r="H926" s="20">
        <f>MONTH(tblSales921[[#This Row],[Date]])</f>
        <v>11</v>
      </c>
      <c r="I926" s="21">
        <f>1+COUNTIFS(tblSales921[Date],"&lt;"&amp;tblSales921[[#This Row],[Date]],tblSales921[Month],tblSales921[[#This Row],[Month]])+COUNTIFS($G$11:G926,G926,$H$11:H926,H926)-1</f>
        <v>27</v>
      </c>
      <c r="J926" t="str">
        <f>tblSales921[[#This Row],[Month]]&amp;"-"&amp;tblSales921[[#This Row],[Rank]]</f>
        <v>11-27</v>
      </c>
      <c r="K926" t="s">
        <v>26</v>
      </c>
      <c r="L926" t="s">
        <v>10</v>
      </c>
      <c r="M926" s="6">
        <v>4982.1099999999997</v>
      </c>
    </row>
    <row r="927" spans="6:13" x14ac:dyDescent="0.25">
      <c r="F927">
        <v>10917</v>
      </c>
      <c r="G927" s="2">
        <v>42059.25136574074</v>
      </c>
      <c r="H927" s="20">
        <f>MONTH(tblSales921[[#This Row],[Date]])</f>
        <v>2</v>
      </c>
      <c r="I927" s="21">
        <f>1+COUNTIFS(tblSales921[Date],"&lt;"&amp;tblSales921[[#This Row],[Date]],tblSales921[Month],tblSales921[[#This Row],[Month]])+COUNTIFS($G$11:G927,G927,$H$11:H927,H927)-1</f>
        <v>75</v>
      </c>
      <c r="J927" t="str">
        <f>tblSales921[[#This Row],[Month]]&amp;"-"&amp;tblSales921[[#This Row],[Rank]]</f>
        <v>2-75</v>
      </c>
      <c r="K927" t="s">
        <v>52</v>
      </c>
      <c r="L927" t="s">
        <v>357</v>
      </c>
      <c r="M927" s="6">
        <v>85898.42</v>
      </c>
    </row>
    <row r="928" spans="6:13" x14ac:dyDescent="0.25">
      <c r="F928">
        <v>10918</v>
      </c>
      <c r="G928" s="2">
        <v>42228.075416666667</v>
      </c>
      <c r="H928" s="20">
        <f>MONTH(tblSales921[[#This Row],[Date]])</f>
        <v>8</v>
      </c>
      <c r="I928" s="21">
        <f>1+COUNTIFS(tblSales921[Date],"&lt;"&amp;tblSales921[[#This Row],[Date]],tblSales921[Month],tblSales921[[#This Row],[Month]])+COUNTIFS($G$11:G928,G928,$H$11:H928,H928)-1</f>
        <v>31</v>
      </c>
      <c r="J928" t="str">
        <f>tblSales921[[#This Row],[Month]]&amp;"-"&amp;tblSales921[[#This Row],[Rank]]</f>
        <v>8-31</v>
      </c>
      <c r="K928" t="s">
        <v>35</v>
      </c>
      <c r="L928" t="s">
        <v>25</v>
      </c>
      <c r="M928" s="6">
        <v>88059.39</v>
      </c>
    </row>
    <row r="929" spans="6:13" x14ac:dyDescent="0.25">
      <c r="F929">
        <v>10919</v>
      </c>
      <c r="G929" s="2">
        <v>42059.733553240738</v>
      </c>
      <c r="H929" s="20">
        <f>MONTH(tblSales921[[#This Row],[Date]])</f>
        <v>2</v>
      </c>
      <c r="I929" s="21">
        <f>1+COUNTIFS(tblSales921[Date],"&lt;"&amp;tblSales921[[#This Row],[Date]],tblSales921[Month],tblSales921[[#This Row],[Month]])+COUNTIFS($G$11:G929,G929,$H$11:H929,H929)-1</f>
        <v>76</v>
      </c>
      <c r="J929" t="str">
        <f>tblSales921[[#This Row],[Month]]&amp;"-"&amp;tblSales921[[#This Row],[Rank]]</f>
        <v>2-76</v>
      </c>
      <c r="K929" t="s">
        <v>35</v>
      </c>
      <c r="L929" t="s">
        <v>366</v>
      </c>
      <c r="M929" s="6">
        <v>68567.69</v>
      </c>
    </row>
    <row r="930" spans="6:13" x14ac:dyDescent="0.25">
      <c r="F930">
        <v>10920</v>
      </c>
      <c r="G930" s="2">
        <v>42122.726863425924</v>
      </c>
      <c r="H930" s="20">
        <f>MONTH(tblSales921[[#This Row],[Date]])</f>
        <v>4</v>
      </c>
      <c r="I930" s="21">
        <f>1+COUNTIFS(tblSales921[Date],"&lt;"&amp;tblSales921[[#This Row],[Date]],tblSales921[Month],tblSales921[[#This Row],[Month]])+COUNTIFS($G$11:G930,G930,$H$11:H930,H930)-1</f>
        <v>85</v>
      </c>
      <c r="J930" t="str">
        <f>tblSales921[[#This Row],[Month]]&amp;"-"&amp;tblSales921[[#This Row],[Rank]]</f>
        <v>4-85</v>
      </c>
      <c r="K930" t="s">
        <v>38</v>
      </c>
      <c r="L930" t="s">
        <v>367</v>
      </c>
      <c r="M930" s="6">
        <v>57405.63</v>
      </c>
    </row>
    <row r="931" spans="6:13" x14ac:dyDescent="0.25">
      <c r="F931">
        <v>10921</v>
      </c>
      <c r="G931" s="2">
        <v>42172.931504629632</v>
      </c>
      <c r="H931" s="20">
        <f>MONTH(tblSales921[[#This Row],[Date]])</f>
        <v>6</v>
      </c>
      <c r="I931" s="21">
        <f>1+COUNTIFS(tblSales921[Date],"&lt;"&amp;tblSales921[[#This Row],[Date]],tblSales921[Month],tblSales921[[#This Row],[Month]])+COUNTIFS($G$11:G931,G931,$H$11:H931,H931)-1</f>
        <v>52</v>
      </c>
      <c r="J931" t="str">
        <f>tblSales921[[#This Row],[Month]]&amp;"-"&amp;tblSales921[[#This Row],[Rank]]</f>
        <v>6-52</v>
      </c>
      <c r="K931" t="s">
        <v>38</v>
      </c>
      <c r="L931" t="s">
        <v>62</v>
      </c>
      <c r="M931" s="6">
        <v>91025.21</v>
      </c>
    </row>
    <row r="932" spans="6:13" x14ac:dyDescent="0.25">
      <c r="F932">
        <v>10922</v>
      </c>
      <c r="G932" s="2">
        <v>42354.491006944445</v>
      </c>
      <c r="H932" s="20">
        <f>MONTH(tblSales921[[#This Row],[Date]])</f>
        <v>12</v>
      </c>
      <c r="I932" s="21">
        <f>1+COUNTIFS(tblSales921[Date],"&lt;"&amp;tblSales921[[#This Row],[Date]],tblSales921[Month],tblSales921[[#This Row],[Month]])+COUNTIFS($G$11:G932,G932,$H$11:H932,H932)-1</f>
        <v>44</v>
      </c>
      <c r="J932" t="str">
        <f>tblSales921[[#This Row],[Month]]&amp;"-"&amp;tblSales921[[#This Row],[Rank]]</f>
        <v>12-44</v>
      </c>
      <c r="K932" t="s">
        <v>23</v>
      </c>
      <c r="L932" t="s">
        <v>351</v>
      </c>
      <c r="M932" s="6">
        <v>97980.58</v>
      </c>
    </row>
    <row r="933" spans="6:13" x14ac:dyDescent="0.25">
      <c r="F933">
        <v>10923</v>
      </c>
      <c r="G933" s="2">
        <v>42202.122777777775</v>
      </c>
      <c r="H933" s="20">
        <f>MONTH(tblSales921[[#This Row],[Date]])</f>
        <v>7</v>
      </c>
      <c r="I933" s="21">
        <f>1+COUNTIFS(tblSales921[Date],"&lt;"&amp;tblSales921[[#This Row],[Date]],tblSales921[Month],tblSales921[[#This Row],[Month]])+COUNTIFS($G$11:G933,G933,$H$11:H933,H933)-1</f>
        <v>40</v>
      </c>
      <c r="J933" t="str">
        <f>tblSales921[[#This Row],[Month]]&amp;"-"&amp;tblSales921[[#This Row],[Rank]]</f>
        <v>7-40</v>
      </c>
      <c r="K933" t="s">
        <v>5</v>
      </c>
      <c r="L933" t="s">
        <v>57</v>
      </c>
      <c r="M933" s="6">
        <v>34020.379999999997</v>
      </c>
    </row>
    <row r="934" spans="6:13" x14ac:dyDescent="0.25">
      <c r="F934">
        <v>10924</v>
      </c>
      <c r="G934" s="2">
        <v>42105.721898148149</v>
      </c>
      <c r="H934" s="20">
        <f>MONTH(tblSales921[[#This Row],[Date]])</f>
        <v>4</v>
      </c>
      <c r="I934" s="21">
        <f>1+COUNTIFS(tblSales921[Date],"&lt;"&amp;tblSales921[[#This Row],[Date]],tblSales921[Month],tblSales921[[#This Row],[Month]])+COUNTIFS($G$11:G934,G934,$H$11:H934,H934)-1</f>
        <v>27</v>
      </c>
      <c r="J934" t="str">
        <f>tblSales921[[#This Row],[Month]]&amp;"-"&amp;tblSales921[[#This Row],[Rank]]</f>
        <v>4-27</v>
      </c>
      <c r="K934" t="s">
        <v>35</v>
      </c>
      <c r="L934" t="s">
        <v>339</v>
      </c>
      <c r="M934" s="6">
        <v>77250.259999999995</v>
      </c>
    </row>
    <row r="935" spans="6:13" x14ac:dyDescent="0.25">
      <c r="F935">
        <v>10925</v>
      </c>
      <c r="G935" s="2">
        <v>42127.819687499999</v>
      </c>
      <c r="H935" s="20">
        <f>MONTH(tblSales921[[#This Row],[Date]])</f>
        <v>5</v>
      </c>
      <c r="I935" s="21">
        <f>1+COUNTIFS(tblSales921[Date],"&lt;"&amp;tblSales921[[#This Row],[Date]],tblSales921[Month],tblSales921[[#This Row],[Month]])+COUNTIFS($G$11:G935,G935,$H$11:H935,H935)-1</f>
        <v>8</v>
      </c>
      <c r="J935" t="str">
        <f>tblSales921[[#This Row],[Month]]&amp;"-"&amp;tblSales921[[#This Row],[Rank]]</f>
        <v>5-8</v>
      </c>
      <c r="K935" t="s">
        <v>17</v>
      </c>
      <c r="L935" t="s">
        <v>172</v>
      </c>
      <c r="M935" s="6">
        <v>41094.79</v>
      </c>
    </row>
    <row r="936" spans="6:13" x14ac:dyDescent="0.25">
      <c r="F936">
        <v>10926</v>
      </c>
      <c r="G936" s="2">
        <v>42217.7112037037</v>
      </c>
      <c r="H936" s="20">
        <f>MONTH(tblSales921[[#This Row],[Date]])</f>
        <v>8</v>
      </c>
      <c r="I936" s="21">
        <f>1+COUNTIFS(tblSales921[Date],"&lt;"&amp;tblSales921[[#This Row],[Date]],tblSales921[Month],tblSales921[[#This Row],[Month]])+COUNTIFS($G$11:G936,G936,$H$11:H936,H936)-1</f>
        <v>2</v>
      </c>
      <c r="J936" t="str">
        <f>tblSales921[[#This Row],[Month]]&amp;"-"&amp;tblSales921[[#This Row],[Rank]]</f>
        <v>8-2</v>
      </c>
      <c r="K936" t="s">
        <v>17</v>
      </c>
      <c r="L936" t="s">
        <v>6</v>
      </c>
      <c r="M936" s="6">
        <v>5555.35</v>
      </c>
    </row>
    <row r="937" spans="6:13" x14ac:dyDescent="0.25">
      <c r="F937">
        <v>10927</v>
      </c>
      <c r="G937" s="2">
        <v>42122.878865740742</v>
      </c>
      <c r="H937" s="20">
        <f>MONTH(tblSales921[[#This Row],[Date]])</f>
        <v>4</v>
      </c>
      <c r="I937" s="21">
        <f>1+COUNTIFS(tblSales921[Date],"&lt;"&amp;tblSales921[[#This Row],[Date]],tblSales921[Month],tblSales921[[#This Row],[Month]])+COUNTIFS($G$11:G937,G937,$H$11:H937,H937)-1</f>
        <v>86</v>
      </c>
      <c r="J937" t="str">
        <f>tblSales921[[#This Row],[Month]]&amp;"-"&amp;tblSales921[[#This Row],[Rank]]</f>
        <v>4-86</v>
      </c>
      <c r="K937" t="s">
        <v>23</v>
      </c>
      <c r="L937" t="s">
        <v>215</v>
      </c>
      <c r="M937" s="6">
        <v>59135.21</v>
      </c>
    </row>
    <row r="938" spans="6:13" x14ac:dyDescent="0.25">
      <c r="F938">
        <v>10928</v>
      </c>
      <c r="G938" s="2">
        <v>42347.179583333331</v>
      </c>
      <c r="H938" s="20">
        <f>MONTH(tblSales921[[#This Row],[Date]])</f>
        <v>12</v>
      </c>
      <c r="I938" s="21">
        <f>1+COUNTIFS(tblSales921[Date],"&lt;"&amp;tblSales921[[#This Row],[Date]],tblSales921[Month],tblSales921[[#This Row],[Month]])+COUNTIFS($G$11:G938,G938,$H$11:H938,H938)-1</f>
        <v>22</v>
      </c>
      <c r="J938" t="str">
        <f>tblSales921[[#This Row],[Month]]&amp;"-"&amp;tblSales921[[#This Row],[Rank]]</f>
        <v>12-22</v>
      </c>
      <c r="K938" t="s">
        <v>5</v>
      </c>
      <c r="L938" t="s">
        <v>339</v>
      </c>
      <c r="M938" s="6">
        <v>31066.95</v>
      </c>
    </row>
    <row r="939" spans="6:13" x14ac:dyDescent="0.25">
      <c r="F939">
        <v>10929</v>
      </c>
      <c r="G939" s="2">
        <v>42131.164004629631</v>
      </c>
      <c r="H939" s="20">
        <f>MONTH(tblSales921[[#This Row],[Date]])</f>
        <v>5</v>
      </c>
      <c r="I939" s="21">
        <f>1+COUNTIFS(tblSales921[Date],"&lt;"&amp;tblSales921[[#This Row],[Date]],tblSales921[Month],tblSales921[[#This Row],[Month]])+COUNTIFS($G$11:G939,G939,$H$11:H939,H939)-1</f>
        <v>18</v>
      </c>
      <c r="J939" t="str">
        <f>tblSales921[[#This Row],[Month]]&amp;"-"&amp;tblSales921[[#This Row],[Rank]]</f>
        <v>5-18</v>
      </c>
      <c r="K939" t="s">
        <v>38</v>
      </c>
      <c r="L939" t="s">
        <v>261</v>
      </c>
      <c r="M939" s="6">
        <v>70436.11</v>
      </c>
    </row>
    <row r="940" spans="6:13" x14ac:dyDescent="0.25">
      <c r="F940">
        <v>10930</v>
      </c>
      <c r="G940" s="2">
        <v>42305.771423611113</v>
      </c>
      <c r="H940" s="20">
        <f>MONTH(tblSales921[[#This Row],[Date]])</f>
        <v>10</v>
      </c>
      <c r="I940" s="21">
        <f>1+COUNTIFS(tblSales921[Date],"&lt;"&amp;tblSales921[[#This Row],[Date]],tblSales921[Month],tblSales921[[#This Row],[Month]])+COUNTIFS($G$11:G940,G940,$H$11:H940,H940)-1</f>
        <v>65</v>
      </c>
      <c r="J940" t="str">
        <f>tblSales921[[#This Row],[Month]]&amp;"-"&amp;tblSales921[[#This Row],[Rank]]</f>
        <v>10-65</v>
      </c>
      <c r="K940" t="s">
        <v>35</v>
      </c>
      <c r="L940" t="s">
        <v>251</v>
      </c>
      <c r="M940" s="6">
        <v>39520.699999999997</v>
      </c>
    </row>
    <row r="941" spans="6:13" x14ac:dyDescent="0.25">
      <c r="F941">
        <v>10931</v>
      </c>
      <c r="G941" s="2">
        <v>42141.36446759259</v>
      </c>
      <c r="H941" s="20">
        <f>MONTH(tblSales921[[#This Row],[Date]])</f>
        <v>5</v>
      </c>
      <c r="I941" s="21">
        <f>1+COUNTIFS(tblSales921[Date],"&lt;"&amp;tblSales921[[#This Row],[Date]],tblSales921[Month],tblSales921[[#This Row],[Month]])+COUNTIFS($G$11:G941,G941,$H$11:H941,H941)-1</f>
        <v>48</v>
      </c>
      <c r="J941" t="str">
        <f>tblSales921[[#This Row],[Month]]&amp;"-"&amp;tblSales921[[#This Row],[Rank]]</f>
        <v>5-48</v>
      </c>
      <c r="K941" t="s">
        <v>45</v>
      </c>
      <c r="L941" t="s">
        <v>319</v>
      </c>
      <c r="M941" s="6">
        <v>53014.13</v>
      </c>
    </row>
    <row r="942" spans="6:13" x14ac:dyDescent="0.25">
      <c r="F942">
        <v>10932</v>
      </c>
      <c r="G942" s="2">
        <v>42338.081400462965</v>
      </c>
      <c r="H942" s="20">
        <f>MONTH(tblSales921[[#This Row],[Date]])</f>
        <v>11</v>
      </c>
      <c r="I942" s="21">
        <f>1+COUNTIFS(tblSales921[Date],"&lt;"&amp;tblSales921[[#This Row],[Date]],tblSales921[Month],tblSales921[[#This Row],[Month]])+COUNTIFS($G$11:G942,G942,$H$11:H942,H942)-1</f>
        <v>84</v>
      </c>
      <c r="J942" t="str">
        <f>tblSales921[[#This Row],[Month]]&amp;"-"&amp;tblSales921[[#This Row],[Rank]]</f>
        <v>11-84</v>
      </c>
      <c r="K942" t="s">
        <v>26</v>
      </c>
      <c r="L942" t="s">
        <v>33</v>
      </c>
      <c r="M942" s="6">
        <v>96782.83</v>
      </c>
    </row>
    <row r="943" spans="6:13" x14ac:dyDescent="0.25">
      <c r="F943">
        <v>10933</v>
      </c>
      <c r="G943" s="2">
        <v>42043.549120370371</v>
      </c>
      <c r="H943" s="20">
        <f>MONTH(tblSales921[[#This Row],[Date]])</f>
        <v>2</v>
      </c>
      <c r="I943" s="21">
        <f>1+COUNTIFS(tblSales921[Date],"&lt;"&amp;tblSales921[[#This Row],[Date]],tblSales921[Month],tblSales921[[#This Row],[Month]])+COUNTIFS($G$11:G943,G943,$H$11:H943,H943)-1</f>
        <v>24</v>
      </c>
      <c r="J943" t="str">
        <f>tblSales921[[#This Row],[Month]]&amp;"-"&amp;tblSales921[[#This Row],[Rank]]</f>
        <v>2-24</v>
      </c>
      <c r="K943" t="s">
        <v>66</v>
      </c>
      <c r="L943" t="s">
        <v>230</v>
      </c>
      <c r="M943" s="6">
        <v>95905.29</v>
      </c>
    </row>
    <row r="944" spans="6:13" x14ac:dyDescent="0.25">
      <c r="F944">
        <v>10934</v>
      </c>
      <c r="G944" s="2">
        <v>42064.659525462965</v>
      </c>
      <c r="H944" s="20">
        <f>MONTH(tblSales921[[#This Row],[Date]])</f>
        <v>3</v>
      </c>
      <c r="I944" s="21">
        <f>1+COUNTIFS(tblSales921[Date],"&lt;"&amp;tblSales921[[#This Row],[Date]],tblSales921[Month],tblSales921[[#This Row],[Month]])+COUNTIFS($G$11:G944,G944,$H$11:H944,H944)-1</f>
        <v>1</v>
      </c>
      <c r="J944" t="str">
        <f>tblSales921[[#This Row],[Month]]&amp;"-"&amp;tblSales921[[#This Row],[Rank]]</f>
        <v>3-1</v>
      </c>
      <c r="K944" t="s">
        <v>66</v>
      </c>
      <c r="L944" t="s">
        <v>194</v>
      </c>
      <c r="M944" s="6">
        <v>51343.64</v>
      </c>
    </row>
    <row r="945" spans="6:13" x14ac:dyDescent="0.25">
      <c r="F945">
        <v>10935</v>
      </c>
      <c r="G945" s="2">
        <v>42328.741527777776</v>
      </c>
      <c r="H945" s="20">
        <f>MONTH(tblSales921[[#This Row],[Date]])</f>
        <v>11</v>
      </c>
      <c r="I945" s="21">
        <f>1+COUNTIFS(tblSales921[Date],"&lt;"&amp;tblSales921[[#This Row],[Date]],tblSales921[Month],tblSales921[[#This Row],[Month]])+COUNTIFS($G$11:G945,G945,$H$11:H945,H945)-1</f>
        <v>60</v>
      </c>
      <c r="J945" t="str">
        <f>tblSales921[[#This Row],[Month]]&amp;"-"&amp;tblSales921[[#This Row],[Rank]]</f>
        <v>11-60</v>
      </c>
      <c r="K945" t="s">
        <v>29</v>
      </c>
      <c r="L945" t="s">
        <v>368</v>
      </c>
      <c r="M945" s="6">
        <v>40606.550000000003</v>
      </c>
    </row>
    <row r="946" spans="6:13" x14ac:dyDescent="0.25">
      <c r="F946">
        <v>10936</v>
      </c>
      <c r="G946" s="2">
        <v>42261.098877314813</v>
      </c>
      <c r="H946" s="20">
        <f>MONTH(tblSales921[[#This Row],[Date]])</f>
        <v>9</v>
      </c>
      <c r="I946" s="21">
        <f>1+COUNTIFS(tblSales921[Date],"&lt;"&amp;tblSales921[[#This Row],[Date]],tblSales921[Month],tblSales921[[#This Row],[Month]])+COUNTIFS($G$11:G946,G946,$H$11:H946,H946)-1</f>
        <v>36</v>
      </c>
      <c r="J946" t="str">
        <f>tblSales921[[#This Row],[Month]]&amp;"-"&amp;tblSales921[[#This Row],[Rank]]</f>
        <v>9-36</v>
      </c>
      <c r="K946" t="s">
        <v>5</v>
      </c>
      <c r="L946" t="s">
        <v>329</v>
      </c>
      <c r="M946" s="6">
        <v>73383.149999999994</v>
      </c>
    </row>
    <row r="947" spans="6:13" x14ac:dyDescent="0.25">
      <c r="F947">
        <v>10937</v>
      </c>
      <c r="G947" s="2">
        <v>42268.786238425928</v>
      </c>
      <c r="H947" s="20">
        <f>MONTH(tblSales921[[#This Row],[Date]])</f>
        <v>9</v>
      </c>
      <c r="I947" s="21">
        <f>1+COUNTIFS(tblSales921[Date],"&lt;"&amp;tblSales921[[#This Row],[Date]],tblSales921[Month],tblSales921[[#This Row],[Month]])+COUNTIFS($G$11:G947,G947,$H$11:H947,H947)-1</f>
        <v>60</v>
      </c>
      <c r="J947" t="str">
        <f>tblSales921[[#This Row],[Month]]&amp;"-"&amp;tblSales921[[#This Row],[Rank]]</f>
        <v>9-60</v>
      </c>
      <c r="K947" t="s">
        <v>7</v>
      </c>
      <c r="L947" t="s">
        <v>304</v>
      </c>
      <c r="M947" s="6">
        <v>68636.820000000007</v>
      </c>
    </row>
    <row r="948" spans="6:13" x14ac:dyDescent="0.25">
      <c r="F948">
        <v>10938</v>
      </c>
      <c r="G948" s="2">
        <v>42149.739305555559</v>
      </c>
      <c r="H948" s="20">
        <f>MONTH(tblSales921[[#This Row],[Date]])</f>
        <v>5</v>
      </c>
      <c r="I948" s="21">
        <f>1+COUNTIFS(tblSales921[Date],"&lt;"&amp;tblSales921[[#This Row],[Date]],tblSales921[Month],tblSales921[[#This Row],[Month]])+COUNTIFS($G$11:G948,G948,$H$11:H948,H948)-1</f>
        <v>66</v>
      </c>
      <c r="J948" t="str">
        <f>tblSales921[[#This Row],[Month]]&amp;"-"&amp;tblSales921[[#This Row],[Rank]]</f>
        <v>5-66</v>
      </c>
      <c r="K948" t="s">
        <v>15</v>
      </c>
      <c r="L948" t="s">
        <v>116</v>
      </c>
      <c r="M948" s="6">
        <v>15858.24</v>
      </c>
    </row>
    <row r="949" spans="6:13" x14ac:dyDescent="0.25">
      <c r="F949">
        <v>10939</v>
      </c>
      <c r="G949" s="2">
        <v>42311.8984837963</v>
      </c>
      <c r="H949" s="20">
        <f>MONTH(tblSales921[[#This Row],[Date]])</f>
        <v>11</v>
      </c>
      <c r="I949" s="21">
        <f>1+COUNTIFS(tblSales921[Date],"&lt;"&amp;tblSales921[[#This Row],[Date]],tblSales921[Month],tblSales921[[#This Row],[Month]])+COUNTIFS($G$11:G949,G949,$H$11:H949,H949)-1</f>
        <v>13</v>
      </c>
      <c r="J949" t="str">
        <f>tblSales921[[#This Row],[Month]]&amp;"-"&amp;tblSales921[[#This Row],[Rank]]</f>
        <v>11-13</v>
      </c>
      <c r="K949" t="s">
        <v>7</v>
      </c>
      <c r="L949" t="s">
        <v>227</v>
      </c>
      <c r="M949" s="6">
        <v>49739.06</v>
      </c>
    </row>
    <row r="950" spans="6:13" x14ac:dyDescent="0.25">
      <c r="F950">
        <v>10940</v>
      </c>
      <c r="G950" s="2">
        <v>42347.277604166666</v>
      </c>
      <c r="H950" s="20">
        <f>MONTH(tblSales921[[#This Row],[Date]])</f>
        <v>12</v>
      </c>
      <c r="I950" s="21">
        <f>1+COUNTIFS(tblSales921[Date],"&lt;"&amp;tblSales921[[#This Row],[Date]],tblSales921[Month],tblSales921[[#This Row],[Month]])+COUNTIFS($G$11:G950,G950,$H$11:H950,H950)-1</f>
        <v>23</v>
      </c>
      <c r="J950" t="str">
        <f>tblSales921[[#This Row],[Month]]&amp;"-"&amp;tblSales921[[#This Row],[Rank]]</f>
        <v>12-23</v>
      </c>
      <c r="K950" t="s">
        <v>5</v>
      </c>
      <c r="L950" t="s">
        <v>350</v>
      </c>
      <c r="M950" s="6">
        <v>23509.45</v>
      </c>
    </row>
    <row r="951" spans="6:13" x14ac:dyDescent="0.25">
      <c r="F951">
        <v>10941</v>
      </c>
      <c r="G951" s="2">
        <v>42121.986655092594</v>
      </c>
      <c r="H951" s="20">
        <f>MONTH(tblSales921[[#This Row],[Date]])</f>
        <v>4</v>
      </c>
      <c r="I951" s="21">
        <f>1+COUNTIFS(tblSales921[Date],"&lt;"&amp;tblSales921[[#This Row],[Date]],tblSales921[Month],tblSales921[[#This Row],[Month]])+COUNTIFS($G$11:G951,G951,$H$11:H951,H951)-1</f>
        <v>83</v>
      </c>
      <c r="J951" t="str">
        <f>tblSales921[[#This Row],[Month]]&amp;"-"&amp;tblSales921[[#This Row],[Rank]]</f>
        <v>4-83</v>
      </c>
      <c r="K951" t="s">
        <v>61</v>
      </c>
      <c r="L951" t="s">
        <v>53</v>
      </c>
      <c r="M951" s="6">
        <v>50459.31</v>
      </c>
    </row>
    <row r="952" spans="6:13" x14ac:dyDescent="0.25">
      <c r="F952">
        <v>10942</v>
      </c>
      <c r="G952" s="2">
        <v>42308.718043981484</v>
      </c>
      <c r="H952" s="20">
        <f>MONTH(tblSales921[[#This Row],[Date]])</f>
        <v>10</v>
      </c>
      <c r="I952" s="21">
        <f>1+COUNTIFS(tblSales921[Date],"&lt;"&amp;tblSales921[[#This Row],[Date]],tblSales921[Month],tblSales921[[#This Row],[Month]])+COUNTIFS($G$11:G952,G952,$H$11:H952,H952)-1</f>
        <v>74</v>
      </c>
      <c r="J952" t="str">
        <f>tblSales921[[#This Row],[Month]]&amp;"-"&amp;tblSales921[[#This Row],[Rank]]</f>
        <v>10-74</v>
      </c>
      <c r="K952" t="s">
        <v>5</v>
      </c>
      <c r="L952" t="s">
        <v>179</v>
      </c>
      <c r="M952" s="6">
        <v>34058.89</v>
      </c>
    </row>
    <row r="953" spans="6:13" x14ac:dyDescent="0.25">
      <c r="F953">
        <v>10943</v>
      </c>
      <c r="G953" s="2">
        <v>42112.108495370368</v>
      </c>
      <c r="H953" s="20">
        <f>MONTH(tblSales921[[#This Row],[Date]])</f>
        <v>4</v>
      </c>
      <c r="I953" s="21">
        <f>1+COUNTIFS(tblSales921[Date],"&lt;"&amp;tblSales921[[#This Row],[Date]],tblSales921[Month],tblSales921[[#This Row],[Month]])+COUNTIFS($G$11:G953,G953,$H$11:H953,H953)-1</f>
        <v>57</v>
      </c>
      <c r="J953" t="str">
        <f>tblSales921[[#This Row],[Month]]&amp;"-"&amp;tblSales921[[#This Row],[Rank]]</f>
        <v>4-57</v>
      </c>
      <c r="K953" t="s">
        <v>20</v>
      </c>
      <c r="L953" t="s">
        <v>311</v>
      </c>
      <c r="M953" s="6">
        <v>17069.47</v>
      </c>
    </row>
    <row r="954" spans="6:13" x14ac:dyDescent="0.25">
      <c r="F954">
        <v>10944</v>
      </c>
      <c r="G954" s="2">
        <v>42037.924907407411</v>
      </c>
      <c r="H954" s="20">
        <f>MONTH(tblSales921[[#This Row],[Date]])</f>
        <v>2</v>
      </c>
      <c r="I954" s="21">
        <f>1+COUNTIFS(tblSales921[Date],"&lt;"&amp;tblSales921[[#This Row],[Date]],tblSales921[Month],tblSales921[[#This Row],[Month]])+COUNTIFS($G$11:G954,G954,$H$11:H954,H954)-1</f>
        <v>9</v>
      </c>
      <c r="J954" t="str">
        <f>tblSales921[[#This Row],[Month]]&amp;"-"&amp;tblSales921[[#This Row],[Rank]]</f>
        <v>2-9</v>
      </c>
      <c r="K954" t="s">
        <v>61</v>
      </c>
      <c r="L954" t="s">
        <v>186</v>
      </c>
      <c r="M954" s="6">
        <v>65215.63</v>
      </c>
    </row>
    <row r="955" spans="6:13" x14ac:dyDescent="0.25">
      <c r="F955">
        <v>10945</v>
      </c>
      <c r="G955" s="2">
        <v>42166.468344907407</v>
      </c>
      <c r="H955" s="20">
        <f>MONTH(tblSales921[[#This Row],[Date]])</f>
        <v>6</v>
      </c>
      <c r="I955" s="21">
        <f>1+COUNTIFS(tblSales921[Date],"&lt;"&amp;tblSales921[[#This Row],[Date]],tblSales921[Month],tblSales921[[#This Row],[Month]])+COUNTIFS($G$11:G955,G955,$H$11:H955,H955)-1</f>
        <v>36</v>
      </c>
      <c r="J955" t="str">
        <f>tblSales921[[#This Row],[Month]]&amp;"-"&amp;tblSales921[[#This Row],[Rank]]</f>
        <v>6-36</v>
      </c>
      <c r="K955" t="s">
        <v>29</v>
      </c>
      <c r="L955" t="s">
        <v>16</v>
      </c>
      <c r="M955" s="6">
        <v>49609.73</v>
      </c>
    </row>
    <row r="956" spans="6:13" x14ac:dyDescent="0.25">
      <c r="F956">
        <v>10946</v>
      </c>
      <c r="G956" s="2">
        <v>42101.899270833332</v>
      </c>
      <c r="H956" s="20">
        <f>MONTH(tblSales921[[#This Row],[Date]])</f>
        <v>4</v>
      </c>
      <c r="I956" s="21">
        <f>1+COUNTIFS(tblSales921[Date],"&lt;"&amp;tblSales921[[#This Row],[Date]],tblSales921[Month],tblSales921[[#This Row],[Month]])+COUNTIFS($G$11:G956,G956,$H$11:H956,H956)-1</f>
        <v>18</v>
      </c>
      <c r="J956" t="str">
        <f>tblSales921[[#This Row],[Month]]&amp;"-"&amp;tblSales921[[#This Row],[Rank]]</f>
        <v>4-18</v>
      </c>
      <c r="K956" t="s">
        <v>66</v>
      </c>
      <c r="L956" t="s">
        <v>44</v>
      </c>
      <c r="M956" s="6">
        <v>31258.44</v>
      </c>
    </row>
    <row r="957" spans="6:13" x14ac:dyDescent="0.25">
      <c r="F957">
        <v>10947</v>
      </c>
      <c r="G957" s="2">
        <v>42249.693472222221</v>
      </c>
      <c r="H957" s="20">
        <f>MONTH(tblSales921[[#This Row],[Date]])</f>
        <v>9</v>
      </c>
      <c r="I957" s="21">
        <f>1+COUNTIFS(tblSales921[Date],"&lt;"&amp;tblSales921[[#This Row],[Date]],tblSales921[Month],tblSales921[[#This Row],[Month]])+COUNTIFS($G$11:G957,G957,$H$11:H957,H957)-1</f>
        <v>9</v>
      </c>
      <c r="J957" t="str">
        <f>tblSales921[[#This Row],[Month]]&amp;"-"&amp;tblSales921[[#This Row],[Rank]]</f>
        <v>9-9</v>
      </c>
      <c r="K957" t="s">
        <v>9</v>
      </c>
      <c r="L957" t="s">
        <v>39</v>
      </c>
      <c r="M957" s="6">
        <v>87902.53</v>
      </c>
    </row>
    <row r="958" spans="6:13" x14ac:dyDescent="0.25">
      <c r="F958">
        <v>10948</v>
      </c>
      <c r="G958" s="2">
        <v>42319.092824074076</v>
      </c>
      <c r="H958" s="20">
        <f>MONTH(tblSales921[[#This Row],[Date]])</f>
        <v>11</v>
      </c>
      <c r="I958" s="21">
        <f>1+COUNTIFS(tblSales921[Date],"&lt;"&amp;tblSales921[[#This Row],[Date]],tblSales921[Month],tblSales921[[#This Row],[Month]])+COUNTIFS($G$11:G958,G958,$H$11:H958,H958)-1</f>
        <v>28</v>
      </c>
      <c r="J958" t="str">
        <f>tblSales921[[#This Row],[Month]]&amp;"-"&amp;tblSales921[[#This Row],[Rank]]</f>
        <v>11-28</v>
      </c>
      <c r="K958" t="s">
        <v>45</v>
      </c>
      <c r="L958" t="s">
        <v>258</v>
      </c>
      <c r="M958" s="6">
        <v>6761.42</v>
      </c>
    </row>
    <row r="959" spans="6:13" x14ac:dyDescent="0.25">
      <c r="F959">
        <v>10949</v>
      </c>
      <c r="G959" s="2">
        <v>42048.830787037034</v>
      </c>
      <c r="H959" s="20">
        <f>MONTH(tblSales921[[#This Row],[Date]])</f>
        <v>2</v>
      </c>
      <c r="I959" s="21">
        <f>1+COUNTIFS(tblSales921[Date],"&lt;"&amp;tblSales921[[#This Row],[Date]],tblSales921[Month],tblSales921[[#This Row],[Month]])+COUNTIFS($G$11:G959,G959,$H$11:H959,H959)-1</f>
        <v>45</v>
      </c>
      <c r="J959" t="str">
        <f>tblSales921[[#This Row],[Month]]&amp;"-"&amp;tblSales921[[#This Row],[Rank]]</f>
        <v>2-45</v>
      </c>
      <c r="K959" t="s">
        <v>29</v>
      </c>
      <c r="L959" t="s">
        <v>16</v>
      </c>
      <c r="M959" s="6">
        <v>61592.06</v>
      </c>
    </row>
    <row r="960" spans="6:13" x14ac:dyDescent="0.25">
      <c r="F960">
        <v>10950</v>
      </c>
      <c r="G960" s="2">
        <v>42357.91070601852</v>
      </c>
      <c r="H960" s="20">
        <f>MONTH(tblSales921[[#This Row],[Date]])</f>
        <v>12</v>
      </c>
      <c r="I960" s="21">
        <f>1+COUNTIFS(tblSales921[Date],"&lt;"&amp;tblSales921[[#This Row],[Date]],tblSales921[Month],tblSales921[[#This Row],[Month]])+COUNTIFS($G$11:G960,G960,$H$11:H960,H960)-1</f>
        <v>52</v>
      </c>
      <c r="J960" t="str">
        <f>tblSales921[[#This Row],[Month]]&amp;"-"&amp;tblSales921[[#This Row],[Rank]]</f>
        <v>12-52</v>
      </c>
      <c r="K960" t="s">
        <v>7</v>
      </c>
      <c r="L960" t="s">
        <v>322</v>
      </c>
      <c r="M960" s="6">
        <v>75140.2</v>
      </c>
    </row>
    <row r="961" spans="6:13" x14ac:dyDescent="0.25">
      <c r="F961">
        <v>10951</v>
      </c>
      <c r="G961" s="2">
        <v>42078.964513888888</v>
      </c>
      <c r="H961" s="20">
        <f>MONTH(tblSales921[[#This Row],[Date]])</f>
        <v>3</v>
      </c>
      <c r="I961" s="21">
        <f>1+COUNTIFS(tblSales921[Date],"&lt;"&amp;tblSales921[[#This Row],[Date]],tblSales921[Month],tblSales921[[#This Row],[Month]])+COUNTIFS($G$11:G961,G961,$H$11:H961,H961)-1</f>
        <v>34</v>
      </c>
      <c r="J961" t="str">
        <f>tblSales921[[#This Row],[Month]]&amp;"-"&amp;tblSales921[[#This Row],[Rank]]</f>
        <v>3-34</v>
      </c>
      <c r="K961" t="s">
        <v>17</v>
      </c>
      <c r="L961" t="s">
        <v>369</v>
      </c>
      <c r="M961" s="6">
        <v>72566.77</v>
      </c>
    </row>
    <row r="962" spans="6:13" x14ac:dyDescent="0.25">
      <c r="F962">
        <v>10952</v>
      </c>
      <c r="G962" s="2">
        <v>42203.317615740743</v>
      </c>
      <c r="H962" s="20">
        <f>MONTH(tblSales921[[#This Row],[Date]])</f>
        <v>7</v>
      </c>
      <c r="I962" s="21">
        <f>1+COUNTIFS(tblSales921[Date],"&lt;"&amp;tblSales921[[#This Row],[Date]],tblSales921[Month],tblSales921[[#This Row],[Month]])+COUNTIFS($G$11:G962,G962,$H$11:H962,H962)-1</f>
        <v>42</v>
      </c>
      <c r="J962" t="str">
        <f>tblSales921[[#This Row],[Month]]&amp;"-"&amp;tblSales921[[#This Row],[Rank]]</f>
        <v>7-42</v>
      </c>
      <c r="K962" t="s">
        <v>29</v>
      </c>
      <c r="L962" t="s">
        <v>187</v>
      </c>
      <c r="M962" s="6">
        <v>6415.8</v>
      </c>
    </row>
    <row r="963" spans="6:13" x14ac:dyDescent="0.25">
      <c r="F963">
        <v>10953</v>
      </c>
      <c r="G963" s="2">
        <v>42275.128275462965</v>
      </c>
      <c r="H963" s="20">
        <f>MONTH(tblSales921[[#This Row],[Date]])</f>
        <v>9</v>
      </c>
      <c r="I963" s="21">
        <f>1+COUNTIFS(tblSales921[Date],"&lt;"&amp;tblSales921[[#This Row],[Date]],tblSales921[Month],tblSales921[[#This Row],[Month]])+COUNTIFS($G$11:G963,G963,$H$11:H963,H963)-1</f>
        <v>79</v>
      </c>
      <c r="J963" t="str">
        <f>tblSales921[[#This Row],[Month]]&amp;"-"&amp;tblSales921[[#This Row],[Rank]]</f>
        <v>9-79</v>
      </c>
      <c r="K963" t="s">
        <v>38</v>
      </c>
      <c r="L963" t="s">
        <v>211</v>
      </c>
      <c r="M963" s="6">
        <v>30871.439999999999</v>
      </c>
    </row>
    <row r="964" spans="6:13" x14ac:dyDescent="0.25">
      <c r="F964">
        <v>10954</v>
      </c>
      <c r="G964" s="2">
        <v>42032.422685185185</v>
      </c>
      <c r="H964" s="20">
        <f>MONTH(tblSales921[[#This Row],[Date]])</f>
        <v>1</v>
      </c>
      <c r="I964" s="21">
        <f>1+COUNTIFS(tblSales921[Date],"&lt;"&amp;tblSales921[[#This Row],[Date]],tblSales921[Month],tblSales921[[#This Row],[Month]])+COUNTIFS($G$11:G964,G964,$H$11:H964,H964)-1</f>
        <v>71</v>
      </c>
      <c r="J964" t="str">
        <f>tblSales921[[#This Row],[Month]]&amp;"-"&amp;tblSales921[[#This Row],[Rank]]</f>
        <v>1-71</v>
      </c>
      <c r="K964" t="s">
        <v>38</v>
      </c>
      <c r="L964" t="s">
        <v>370</v>
      </c>
      <c r="M964" s="6">
        <v>37246.980000000003</v>
      </c>
    </row>
    <row r="965" spans="6:13" x14ac:dyDescent="0.25">
      <c r="F965">
        <v>10955</v>
      </c>
      <c r="G965" s="2">
        <v>42123.237615740742</v>
      </c>
      <c r="H965" s="20">
        <f>MONTH(tblSales921[[#This Row],[Date]])</f>
        <v>4</v>
      </c>
      <c r="I965" s="21">
        <f>1+COUNTIFS(tblSales921[Date],"&lt;"&amp;tblSales921[[#This Row],[Date]],tblSales921[Month],tblSales921[[#This Row],[Month]])+COUNTIFS($G$11:G965,G965,$H$11:H965,H965)-1</f>
        <v>88</v>
      </c>
      <c r="J965" t="str">
        <f>tblSales921[[#This Row],[Month]]&amp;"-"&amp;tblSales921[[#This Row],[Rank]]</f>
        <v>4-88</v>
      </c>
      <c r="K965" t="s">
        <v>7</v>
      </c>
      <c r="L965" t="s">
        <v>206</v>
      </c>
      <c r="M965" s="6">
        <v>38586.03</v>
      </c>
    </row>
    <row r="966" spans="6:13" x14ac:dyDescent="0.25">
      <c r="F966">
        <v>10956</v>
      </c>
      <c r="G966" s="2">
        <v>42314.091168981482</v>
      </c>
      <c r="H966" s="20">
        <f>MONTH(tblSales921[[#This Row],[Date]])</f>
        <v>11</v>
      </c>
      <c r="I966" s="21">
        <f>1+COUNTIFS(tblSales921[Date],"&lt;"&amp;tblSales921[[#This Row],[Date]],tblSales921[Month],tblSales921[[#This Row],[Month]])+COUNTIFS($G$11:G966,G966,$H$11:H966,H966)-1</f>
        <v>17</v>
      </c>
      <c r="J966" t="str">
        <f>tblSales921[[#This Row],[Month]]&amp;"-"&amp;tblSales921[[#This Row],[Rank]]</f>
        <v>11-17</v>
      </c>
      <c r="K966" t="s">
        <v>40</v>
      </c>
      <c r="L966" t="s">
        <v>76</v>
      </c>
      <c r="M966" s="6">
        <v>46341.35</v>
      </c>
    </row>
    <row r="967" spans="6:13" x14ac:dyDescent="0.25">
      <c r="F967">
        <v>10957</v>
      </c>
      <c r="G967" s="2">
        <v>42067.660277777781</v>
      </c>
      <c r="H967" s="20">
        <f>MONTH(tblSales921[[#This Row],[Date]])</f>
        <v>3</v>
      </c>
      <c r="I967" s="21">
        <f>1+COUNTIFS(tblSales921[Date],"&lt;"&amp;tblSales921[[#This Row],[Date]],tblSales921[Month],tblSales921[[#This Row],[Month]])+COUNTIFS($G$11:G967,G967,$H$11:H967,H967)-1</f>
        <v>6</v>
      </c>
      <c r="J967" t="str">
        <f>tblSales921[[#This Row],[Month]]&amp;"-"&amp;tblSales921[[#This Row],[Rank]]</f>
        <v>3-6</v>
      </c>
      <c r="K967" t="s">
        <v>9</v>
      </c>
      <c r="L967" t="s">
        <v>218</v>
      </c>
      <c r="M967" s="6">
        <v>80598.05</v>
      </c>
    </row>
    <row r="968" spans="6:13" x14ac:dyDescent="0.25">
      <c r="F968">
        <v>10958</v>
      </c>
      <c r="G968" s="2">
        <v>42239.080821759257</v>
      </c>
      <c r="H968" s="20">
        <f>MONTH(tblSales921[[#This Row],[Date]])</f>
        <v>8</v>
      </c>
      <c r="I968" s="21">
        <f>1+COUNTIFS(tblSales921[Date],"&lt;"&amp;tblSales921[[#This Row],[Date]],tblSales921[Month],tblSales921[[#This Row],[Month]])+COUNTIFS($G$11:G968,G968,$H$11:H968,H968)-1</f>
        <v>65</v>
      </c>
      <c r="J968" t="str">
        <f>tblSales921[[#This Row],[Month]]&amp;"-"&amp;tblSales921[[#This Row],[Rank]]</f>
        <v>8-65</v>
      </c>
      <c r="K968" t="s">
        <v>5</v>
      </c>
      <c r="L968" t="s">
        <v>83</v>
      </c>
      <c r="M968" s="6">
        <v>77387.429999999993</v>
      </c>
    </row>
    <row r="969" spans="6:13" x14ac:dyDescent="0.25">
      <c r="F969">
        <v>10959</v>
      </c>
      <c r="G969" s="2">
        <v>42038.763182870367</v>
      </c>
      <c r="H969" s="20">
        <f>MONTH(tblSales921[[#This Row],[Date]])</f>
        <v>2</v>
      </c>
      <c r="I969" s="21">
        <f>1+COUNTIFS(tblSales921[Date],"&lt;"&amp;tblSales921[[#This Row],[Date]],tblSales921[Month],tblSales921[[#This Row],[Month]])+COUNTIFS($G$11:G969,G969,$H$11:H969,H969)-1</f>
        <v>13</v>
      </c>
      <c r="J969" t="str">
        <f>tblSales921[[#This Row],[Month]]&amp;"-"&amp;tblSales921[[#This Row],[Rank]]</f>
        <v>2-13</v>
      </c>
      <c r="K969" t="s">
        <v>7</v>
      </c>
      <c r="L969" t="s">
        <v>132</v>
      </c>
      <c r="M969" s="6">
        <v>39284.839999999997</v>
      </c>
    </row>
    <row r="970" spans="6:13" x14ac:dyDescent="0.25">
      <c r="F970">
        <v>10960</v>
      </c>
      <c r="G970" s="2">
        <v>42177.200219907405</v>
      </c>
      <c r="H970" s="20">
        <f>MONTH(tblSales921[[#This Row],[Date]])</f>
        <v>6</v>
      </c>
      <c r="I970" s="21">
        <f>1+COUNTIFS(tblSales921[Date],"&lt;"&amp;tblSales921[[#This Row],[Date]],tblSales921[Month],tblSales921[[#This Row],[Month]])+COUNTIFS($G$11:G970,G970,$H$11:H970,H970)-1</f>
        <v>63</v>
      </c>
      <c r="J970" t="str">
        <f>tblSales921[[#This Row],[Month]]&amp;"-"&amp;tblSales921[[#This Row],[Rank]]</f>
        <v>6-63</v>
      </c>
      <c r="K970" t="s">
        <v>45</v>
      </c>
      <c r="L970" t="s">
        <v>44</v>
      </c>
      <c r="M970" s="6">
        <v>51124.88</v>
      </c>
    </row>
    <row r="971" spans="6:13" x14ac:dyDescent="0.25">
      <c r="F971">
        <v>10961</v>
      </c>
      <c r="G971" s="2">
        <v>42108.457314814812</v>
      </c>
      <c r="H971" s="20">
        <f>MONTH(tblSales921[[#This Row],[Date]])</f>
        <v>4</v>
      </c>
      <c r="I971" s="21">
        <f>1+COUNTIFS(tblSales921[Date],"&lt;"&amp;tblSales921[[#This Row],[Date]],tblSales921[Month],tblSales921[[#This Row],[Month]])+COUNTIFS($G$11:G971,G971,$H$11:H971,H971)-1</f>
        <v>42</v>
      </c>
      <c r="J971" t="str">
        <f>tblSales921[[#This Row],[Month]]&amp;"-"&amp;tblSales921[[#This Row],[Rank]]</f>
        <v>4-42</v>
      </c>
      <c r="K971" t="s">
        <v>7</v>
      </c>
      <c r="L971" t="s">
        <v>84</v>
      </c>
      <c r="M971" s="6">
        <v>87985.91</v>
      </c>
    </row>
    <row r="972" spans="6:13" x14ac:dyDescent="0.25">
      <c r="F972">
        <v>10962</v>
      </c>
      <c r="G972" s="2">
        <v>42191.324456018519</v>
      </c>
      <c r="H972" s="20">
        <f>MONTH(tblSales921[[#This Row],[Date]])</f>
        <v>7</v>
      </c>
      <c r="I972" s="21">
        <f>1+COUNTIFS(tblSales921[Date],"&lt;"&amp;tblSales921[[#This Row],[Date]],tblSales921[Month],tblSales921[[#This Row],[Month]])+COUNTIFS($G$11:G972,G972,$H$11:H972,H972)-1</f>
        <v>17</v>
      </c>
      <c r="J972" t="str">
        <f>tblSales921[[#This Row],[Month]]&amp;"-"&amp;tblSales921[[#This Row],[Rank]]</f>
        <v>7-17</v>
      </c>
      <c r="K972" t="s">
        <v>61</v>
      </c>
      <c r="L972" t="s">
        <v>345</v>
      </c>
      <c r="M972" s="6">
        <v>76893.820000000007</v>
      </c>
    </row>
    <row r="973" spans="6:13" x14ac:dyDescent="0.25">
      <c r="F973">
        <v>10963</v>
      </c>
      <c r="G973" s="2">
        <v>42077.869722222225</v>
      </c>
      <c r="H973" s="20">
        <f>MONTH(tblSales921[[#This Row],[Date]])</f>
        <v>3</v>
      </c>
      <c r="I973" s="21">
        <f>1+COUNTIFS(tblSales921[Date],"&lt;"&amp;tblSales921[[#This Row],[Date]],tblSales921[Month],tblSales921[[#This Row],[Month]])+COUNTIFS($G$11:G973,G973,$H$11:H973,H973)-1</f>
        <v>29</v>
      </c>
      <c r="J973" t="str">
        <f>tblSales921[[#This Row],[Month]]&amp;"-"&amp;tblSales921[[#This Row],[Rank]]</f>
        <v>3-29</v>
      </c>
      <c r="K973" t="s">
        <v>11</v>
      </c>
      <c r="L973" t="s">
        <v>101</v>
      </c>
      <c r="M973" s="6">
        <v>71634.31</v>
      </c>
    </row>
    <row r="974" spans="6:13" x14ac:dyDescent="0.25">
      <c r="F974">
        <v>10964</v>
      </c>
      <c r="G974" s="2">
        <v>42351.827962962961</v>
      </c>
      <c r="H974" s="20">
        <f>MONTH(tblSales921[[#This Row],[Date]])</f>
        <v>12</v>
      </c>
      <c r="I974" s="21">
        <f>1+COUNTIFS(tblSales921[Date],"&lt;"&amp;tblSales921[[#This Row],[Date]],tblSales921[Month],tblSales921[[#This Row],[Month]])+COUNTIFS($G$11:G974,G974,$H$11:H974,H974)-1</f>
        <v>37</v>
      </c>
      <c r="J974" t="str">
        <f>tblSales921[[#This Row],[Month]]&amp;"-"&amp;tblSales921[[#This Row],[Rank]]</f>
        <v>12-37</v>
      </c>
      <c r="K974" t="s">
        <v>40</v>
      </c>
      <c r="L974" t="s">
        <v>271</v>
      </c>
      <c r="M974" s="6">
        <v>30577.71</v>
      </c>
    </row>
    <row r="975" spans="6:13" x14ac:dyDescent="0.25">
      <c r="F975">
        <v>10965</v>
      </c>
      <c r="G975" s="2">
        <v>42124.542025462964</v>
      </c>
      <c r="H975" s="20">
        <f>MONTH(tblSales921[[#This Row],[Date]])</f>
        <v>4</v>
      </c>
      <c r="I975" s="21">
        <f>1+COUNTIFS(tblSales921[Date],"&lt;"&amp;tblSales921[[#This Row],[Date]],tblSales921[Month],tblSales921[[#This Row],[Month]])+COUNTIFS($G$11:G975,G975,$H$11:H975,H975)-1</f>
        <v>93</v>
      </c>
      <c r="J975" t="str">
        <f>tblSales921[[#This Row],[Month]]&amp;"-"&amp;tblSales921[[#This Row],[Rank]]</f>
        <v>4-93</v>
      </c>
      <c r="K975" t="s">
        <v>35</v>
      </c>
      <c r="L975" t="s">
        <v>301</v>
      </c>
      <c r="M975" s="6">
        <v>84453.26</v>
      </c>
    </row>
    <row r="976" spans="6:13" x14ac:dyDescent="0.25">
      <c r="F976">
        <v>10966</v>
      </c>
      <c r="G976" s="2">
        <v>42279.759664351855</v>
      </c>
      <c r="H976" s="20">
        <f>MONTH(tblSales921[[#This Row],[Date]])</f>
        <v>10</v>
      </c>
      <c r="I976" s="21">
        <f>1+COUNTIFS(tblSales921[Date],"&lt;"&amp;tblSales921[[#This Row],[Date]],tblSales921[Month],tblSales921[[#This Row],[Month]])+COUNTIFS($G$11:G976,G976,$H$11:H976,H976)-1</f>
        <v>5</v>
      </c>
      <c r="J976" t="str">
        <f>tblSales921[[#This Row],[Month]]&amp;"-"&amp;tblSales921[[#This Row],[Rank]]</f>
        <v>10-5</v>
      </c>
      <c r="K976" t="s">
        <v>40</v>
      </c>
      <c r="L976" t="s">
        <v>56</v>
      </c>
      <c r="M976" s="6">
        <v>2104.34</v>
      </c>
    </row>
    <row r="977" spans="6:13" x14ac:dyDescent="0.25">
      <c r="F977">
        <v>10967</v>
      </c>
      <c r="G977" s="2">
        <v>42042.766365740739</v>
      </c>
      <c r="H977" s="20">
        <f>MONTH(tblSales921[[#This Row],[Date]])</f>
        <v>2</v>
      </c>
      <c r="I977" s="21">
        <f>1+COUNTIFS(tblSales921[Date],"&lt;"&amp;tblSales921[[#This Row],[Date]],tblSales921[Month],tblSales921[[#This Row],[Month]])+COUNTIFS($G$11:G977,G977,$H$11:H977,H977)-1</f>
        <v>20</v>
      </c>
      <c r="J977" t="str">
        <f>tblSales921[[#This Row],[Month]]&amp;"-"&amp;tblSales921[[#This Row],[Rank]]</f>
        <v>2-20</v>
      </c>
      <c r="K977" t="s">
        <v>11</v>
      </c>
      <c r="L977" t="s">
        <v>285</v>
      </c>
      <c r="M977" s="6">
        <v>19551.990000000002</v>
      </c>
    </row>
    <row r="978" spans="6:13" x14ac:dyDescent="0.25">
      <c r="F978">
        <v>10968</v>
      </c>
      <c r="G978" s="2">
        <v>42267.298275462963</v>
      </c>
      <c r="H978" s="20">
        <f>MONTH(tblSales921[[#This Row],[Date]])</f>
        <v>9</v>
      </c>
      <c r="I978" s="21">
        <f>1+COUNTIFS(tblSales921[Date],"&lt;"&amp;tblSales921[[#This Row],[Date]],tblSales921[Month],tblSales921[[#This Row],[Month]])+COUNTIFS($G$11:G978,G978,$H$11:H978,H978)-1</f>
        <v>57</v>
      </c>
      <c r="J978" t="str">
        <f>tblSales921[[#This Row],[Month]]&amp;"-"&amp;tblSales921[[#This Row],[Rank]]</f>
        <v>9-57</v>
      </c>
      <c r="K978" t="s">
        <v>66</v>
      </c>
      <c r="L978" t="s">
        <v>209</v>
      </c>
      <c r="M978" s="6">
        <v>70787.88</v>
      </c>
    </row>
    <row r="979" spans="6:13" x14ac:dyDescent="0.25">
      <c r="F979">
        <v>10969</v>
      </c>
      <c r="G979" s="2">
        <v>42060.725358796299</v>
      </c>
      <c r="H979" s="20">
        <f>MONTH(tblSales921[[#This Row],[Date]])</f>
        <v>2</v>
      </c>
      <c r="I979" s="21">
        <f>1+COUNTIFS(tblSales921[Date],"&lt;"&amp;tblSales921[[#This Row],[Date]],tblSales921[Month],tblSales921[[#This Row],[Month]])+COUNTIFS($G$11:G979,G979,$H$11:H979,H979)-1</f>
        <v>79</v>
      </c>
      <c r="J979" t="str">
        <f>tblSales921[[#This Row],[Month]]&amp;"-"&amp;tblSales921[[#This Row],[Rank]]</f>
        <v>2-79</v>
      </c>
      <c r="K979" t="s">
        <v>15</v>
      </c>
      <c r="L979" t="s">
        <v>19</v>
      </c>
      <c r="M979" s="6">
        <v>88948.77</v>
      </c>
    </row>
    <row r="980" spans="6:13" x14ac:dyDescent="0.25">
      <c r="F980">
        <v>10970</v>
      </c>
      <c r="G980" s="2">
        <v>42315.40042824074</v>
      </c>
      <c r="H980" s="20">
        <f>MONTH(tblSales921[[#This Row],[Date]])</f>
        <v>11</v>
      </c>
      <c r="I980" s="21">
        <f>1+COUNTIFS(tblSales921[Date],"&lt;"&amp;tblSales921[[#This Row],[Date]],tblSales921[Month],tblSales921[[#This Row],[Month]])+COUNTIFS($G$11:G980,G980,$H$11:H980,H980)-1</f>
        <v>19</v>
      </c>
      <c r="J980" t="str">
        <f>tblSales921[[#This Row],[Month]]&amp;"-"&amp;tblSales921[[#This Row],[Rank]]</f>
        <v>11-19</v>
      </c>
      <c r="K980" t="s">
        <v>40</v>
      </c>
      <c r="L980" t="s">
        <v>250</v>
      </c>
      <c r="M980" s="6">
        <v>11569.32</v>
      </c>
    </row>
    <row r="981" spans="6:13" x14ac:dyDescent="0.25">
      <c r="F981">
        <v>10971</v>
      </c>
      <c r="G981" s="2">
        <v>42276.793263888889</v>
      </c>
      <c r="H981" s="20">
        <f>MONTH(tblSales921[[#This Row],[Date]])</f>
        <v>9</v>
      </c>
      <c r="I981" s="21">
        <f>1+COUNTIFS(tblSales921[Date],"&lt;"&amp;tblSales921[[#This Row],[Date]],tblSales921[Month],tblSales921[[#This Row],[Month]])+COUNTIFS($G$11:G981,G981,$H$11:H981,H981)-1</f>
        <v>83</v>
      </c>
      <c r="J981" t="str">
        <f>tblSales921[[#This Row],[Month]]&amp;"-"&amp;tblSales921[[#This Row],[Rank]]</f>
        <v>9-83</v>
      </c>
      <c r="K981" t="s">
        <v>15</v>
      </c>
      <c r="L981" t="s">
        <v>229</v>
      </c>
      <c r="M981" s="6">
        <v>47135.49</v>
      </c>
    </row>
    <row r="982" spans="6:13" x14ac:dyDescent="0.25">
      <c r="F982">
        <v>10972</v>
      </c>
      <c r="G982" s="2">
        <v>42035.672997685186</v>
      </c>
      <c r="H982" s="20">
        <f>MONTH(tblSales921[[#This Row],[Date]])</f>
        <v>1</v>
      </c>
      <c r="I982" s="21">
        <f>1+COUNTIFS(tblSales921[Date],"&lt;"&amp;tblSales921[[#This Row],[Date]],tblSales921[Month],tblSales921[[#This Row],[Month]])+COUNTIFS($G$11:G982,G982,$H$11:H982,H982)-1</f>
        <v>79</v>
      </c>
      <c r="J982" t="str">
        <f>tblSales921[[#This Row],[Month]]&amp;"-"&amp;tblSales921[[#This Row],[Rank]]</f>
        <v>1-79</v>
      </c>
      <c r="K982" t="s">
        <v>66</v>
      </c>
      <c r="L982" t="s">
        <v>311</v>
      </c>
      <c r="M982" s="6">
        <v>9593.0499999999993</v>
      </c>
    </row>
    <row r="983" spans="6:13" x14ac:dyDescent="0.25">
      <c r="F983">
        <v>10973</v>
      </c>
      <c r="G983" s="2">
        <v>42227.030162037037</v>
      </c>
      <c r="H983" s="20">
        <f>MONTH(tblSales921[[#This Row],[Date]])</f>
        <v>8</v>
      </c>
      <c r="I983" s="21">
        <f>1+COUNTIFS(tblSales921[Date],"&lt;"&amp;tblSales921[[#This Row],[Date]],tblSales921[Month],tblSales921[[#This Row],[Month]])+COUNTIFS($G$11:G983,G983,$H$11:H983,H983)-1</f>
        <v>25</v>
      </c>
      <c r="J983" t="str">
        <f>tblSales921[[#This Row],[Month]]&amp;"-"&amp;tblSales921[[#This Row],[Rank]]</f>
        <v>8-25</v>
      </c>
      <c r="K983" t="s">
        <v>13</v>
      </c>
      <c r="L983" t="s">
        <v>301</v>
      </c>
      <c r="M983" s="6">
        <v>69054.75</v>
      </c>
    </row>
    <row r="984" spans="6:13" x14ac:dyDescent="0.25">
      <c r="F984">
        <v>10974</v>
      </c>
      <c r="G984" s="2">
        <v>42141.513703703706</v>
      </c>
      <c r="H984" s="20">
        <f>MONTH(tblSales921[[#This Row],[Date]])</f>
        <v>5</v>
      </c>
      <c r="I984" s="21">
        <f>1+COUNTIFS(tblSales921[Date],"&lt;"&amp;tblSales921[[#This Row],[Date]],tblSales921[Month],tblSales921[[#This Row],[Month]])+COUNTIFS($G$11:G984,G984,$H$11:H984,H984)-1</f>
        <v>49</v>
      </c>
      <c r="J984" t="str">
        <f>tblSales921[[#This Row],[Month]]&amp;"-"&amp;tblSales921[[#This Row],[Rank]]</f>
        <v>5-49</v>
      </c>
      <c r="K984" t="s">
        <v>11</v>
      </c>
      <c r="L984" t="s">
        <v>261</v>
      </c>
      <c r="M984" s="6">
        <v>19669.349999999999</v>
      </c>
    </row>
    <row r="985" spans="6:13" x14ac:dyDescent="0.25">
      <c r="F985">
        <v>10975</v>
      </c>
      <c r="G985" s="2">
        <v>42178.17627314815</v>
      </c>
      <c r="H985" s="20">
        <f>MONTH(tblSales921[[#This Row],[Date]])</f>
        <v>6</v>
      </c>
      <c r="I985" s="21">
        <f>1+COUNTIFS(tblSales921[Date],"&lt;"&amp;tblSales921[[#This Row],[Date]],tblSales921[Month],tblSales921[[#This Row],[Month]])+COUNTIFS($G$11:G985,G985,$H$11:H985,H985)-1</f>
        <v>64</v>
      </c>
      <c r="J985" t="str">
        <f>tblSales921[[#This Row],[Month]]&amp;"-"&amp;tblSales921[[#This Row],[Rank]]</f>
        <v>6-64</v>
      </c>
      <c r="K985" t="s">
        <v>11</v>
      </c>
      <c r="L985" t="s">
        <v>298</v>
      </c>
      <c r="M985" s="6">
        <v>39806.75</v>
      </c>
    </row>
    <row r="986" spans="6:13" x14ac:dyDescent="0.25">
      <c r="F986">
        <v>10976</v>
      </c>
      <c r="G986" s="2">
        <v>42048.127291666664</v>
      </c>
      <c r="H986" s="20">
        <f>MONTH(tblSales921[[#This Row],[Date]])</f>
        <v>2</v>
      </c>
      <c r="I986" s="21">
        <f>1+COUNTIFS(tblSales921[Date],"&lt;"&amp;tblSales921[[#This Row],[Date]],tblSales921[Month],tblSales921[[#This Row],[Month]])+COUNTIFS($G$11:G986,G986,$H$11:H986,H986)-1</f>
        <v>41</v>
      </c>
      <c r="J986" t="str">
        <f>tblSales921[[#This Row],[Month]]&amp;"-"&amp;tblSales921[[#This Row],[Rank]]</f>
        <v>2-41</v>
      </c>
      <c r="K986" t="s">
        <v>52</v>
      </c>
      <c r="L986" t="s">
        <v>233</v>
      </c>
      <c r="M986" s="6">
        <v>58725.39</v>
      </c>
    </row>
    <row r="987" spans="6:13" x14ac:dyDescent="0.25">
      <c r="F987">
        <v>10977</v>
      </c>
      <c r="G987" s="2">
        <v>42257.05300925926</v>
      </c>
      <c r="H987" s="20">
        <f>MONTH(tblSales921[[#This Row],[Date]])</f>
        <v>9</v>
      </c>
      <c r="I987" s="21">
        <f>1+COUNTIFS(tblSales921[Date],"&lt;"&amp;tblSales921[[#This Row],[Date]],tblSales921[Month],tblSales921[[#This Row],[Month]])+COUNTIFS($G$11:G987,G987,$H$11:H987,H987)-1</f>
        <v>23</v>
      </c>
      <c r="J987" t="str">
        <f>tblSales921[[#This Row],[Month]]&amp;"-"&amp;tblSales921[[#This Row],[Rank]]</f>
        <v>9-23</v>
      </c>
      <c r="K987" t="s">
        <v>5</v>
      </c>
      <c r="L987" t="s">
        <v>107</v>
      </c>
      <c r="M987" s="6">
        <v>72211.360000000001</v>
      </c>
    </row>
    <row r="988" spans="6:13" x14ac:dyDescent="0.25">
      <c r="F988">
        <v>10978</v>
      </c>
      <c r="G988" s="2">
        <v>42213.012384259258</v>
      </c>
      <c r="H988" s="20">
        <f>MONTH(tblSales921[[#This Row],[Date]])</f>
        <v>7</v>
      </c>
      <c r="I988" s="21">
        <f>1+COUNTIFS(tblSales921[Date],"&lt;"&amp;tblSales921[[#This Row],[Date]],tblSales921[Month],tblSales921[[#This Row],[Month]])+COUNTIFS($G$11:G988,G988,$H$11:H988,H988)-1</f>
        <v>75</v>
      </c>
      <c r="J988" t="str">
        <f>tblSales921[[#This Row],[Month]]&amp;"-"&amp;tblSales921[[#This Row],[Rank]]</f>
        <v>7-75</v>
      </c>
      <c r="K988" t="s">
        <v>5</v>
      </c>
      <c r="L988" t="s">
        <v>65</v>
      </c>
      <c r="M988" s="6">
        <v>44299.43</v>
      </c>
    </row>
    <row r="989" spans="6:13" x14ac:dyDescent="0.25">
      <c r="F989">
        <v>10979</v>
      </c>
      <c r="G989" s="2">
        <v>42079.976736111108</v>
      </c>
      <c r="H989" s="20">
        <f>MONTH(tblSales921[[#This Row],[Date]])</f>
        <v>3</v>
      </c>
      <c r="I989" s="21">
        <f>1+COUNTIFS(tblSales921[Date],"&lt;"&amp;tblSales921[[#This Row],[Date]],tblSales921[Month],tblSales921[[#This Row],[Month]])+COUNTIFS($G$11:G989,G989,$H$11:H989,H989)-1</f>
        <v>38</v>
      </c>
      <c r="J989" t="str">
        <f>tblSales921[[#This Row],[Month]]&amp;"-"&amp;tblSales921[[#This Row],[Rank]]</f>
        <v>3-38</v>
      </c>
      <c r="K989" t="s">
        <v>20</v>
      </c>
      <c r="L989" t="s">
        <v>98</v>
      </c>
      <c r="M989" s="6">
        <v>10115.74</v>
      </c>
    </row>
    <row r="990" spans="6:13" x14ac:dyDescent="0.25">
      <c r="F990">
        <v>10980</v>
      </c>
      <c r="G990" s="2">
        <v>42343.5856712963</v>
      </c>
      <c r="H990" s="20">
        <f>MONTH(tblSales921[[#This Row],[Date]])</f>
        <v>12</v>
      </c>
      <c r="I990" s="21">
        <f>1+COUNTIFS(tblSales921[Date],"&lt;"&amp;tblSales921[[#This Row],[Date]],tblSales921[Month],tblSales921[[#This Row],[Month]])+COUNTIFS($G$11:G990,G990,$H$11:H990,H990)-1</f>
        <v>13</v>
      </c>
      <c r="J990" t="str">
        <f>tblSales921[[#This Row],[Month]]&amp;"-"&amp;tblSales921[[#This Row],[Rank]]</f>
        <v>12-13</v>
      </c>
      <c r="K990" t="s">
        <v>11</v>
      </c>
      <c r="L990" t="s">
        <v>42</v>
      </c>
      <c r="M990" s="6">
        <v>83414.94</v>
      </c>
    </row>
    <row r="991" spans="6:13" x14ac:dyDescent="0.25">
      <c r="F991">
        <v>10981</v>
      </c>
      <c r="G991" s="2">
        <v>42135.07403935185</v>
      </c>
      <c r="H991" s="20">
        <f>MONTH(tblSales921[[#This Row],[Date]])</f>
        <v>5</v>
      </c>
      <c r="I991" s="21">
        <f>1+COUNTIFS(tblSales921[Date],"&lt;"&amp;tblSales921[[#This Row],[Date]],tblSales921[Month],tblSales921[[#This Row],[Month]])+COUNTIFS($G$11:G991,G991,$H$11:H991,H991)-1</f>
        <v>30</v>
      </c>
      <c r="J991" t="str">
        <f>tblSales921[[#This Row],[Month]]&amp;"-"&amp;tblSales921[[#This Row],[Rank]]</f>
        <v>5-30</v>
      </c>
      <c r="K991" t="s">
        <v>38</v>
      </c>
      <c r="L991" t="s">
        <v>203</v>
      </c>
      <c r="M991" s="6">
        <v>86684.1</v>
      </c>
    </row>
    <row r="992" spans="6:13" x14ac:dyDescent="0.25">
      <c r="F992">
        <v>10982</v>
      </c>
      <c r="G992" s="2">
        <v>42136.074456018519</v>
      </c>
      <c r="H992" s="20">
        <f>MONTH(tblSales921[[#This Row],[Date]])</f>
        <v>5</v>
      </c>
      <c r="I992" s="21">
        <f>1+COUNTIFS(tblSales921[Date],"&lt;"&amp;tblSales921[[#This Row],[Date]],tblSales921[Month],tblSales921[[#This Row],[Month]])+COUNTIFS($G$11:G992,G992,$H$11:H992,H992)-1</f>
        <v>33</v>
      </c>
      <c r="J992" t="str">
        <f>tblSales921[[#This Row],[Month]]&amp;"-"&amp;tblSales921[[#This Row],[Rank]]</f>
        <v>5-33</v>
      </c>
      <c r="K992" t="s">
        <v>29</v>
      </c>
      <c r="L992" t="s">
        <v>203</v>
      </c>
      <c r="M992" s="6">
        <v>56061.17</v>
      </c>
    </row>
    <row r="993" spans="6:13" x14ac:dyDescent="0.25">
      <c r="F993">
        <v>10983</v>
      </c>
      <c r="G993" s="2">
        <v>42197.412951388891</v>
      </c>
      <c r="H993" s="20">
        <f>MONTH(tblSales921[[#This Row],[Date]])</f>
        <v>7</v>
      </c>
      <c r="I993" s="21">
        <f>1+COUNTIFS(tblSales921[Date],"&lt;"&amp;tblSales921[[#This Row],[Date]],tblSales921[Month],tblSales921[[#This Row],[Month]])+COUNTIFS($G$11:G993,G993,$H$11:H993,H993)-1</f>
        <v>26</v>
      </c>
      <c r="J993" t="str">
        <f>tblSales921[[#This Row],[Month]]&amp;"-"&amp;tblSales921[[#This Row],[Rank]]</f>
        <v>7-26</v>
      </c>
      <c r="K993" t="s">
        <v>13</v>
      </c>
      <c r="L993" t="s">
        <v>364</v>
      </c>
      <c r="M993" s="6">
        <v>34349.339999999997</v>
      </c>
    </row>
    <row r="994" spans="6:13" x14ac:dyDescent="0.25">
      <c r="F994">
        <v>10984</v>
      </c>
      <c r="G994" s="2">
        <v>42100.757951388892</v>
      </c>
      <c r="H994" s="20">
        <f>MONTH(tblSales921[[#This Row],[Date]])</f>
        <v>4</v>
      </c>
      <c r="I994" s="21">
        <f>1+COUNTIFS(tblSales921[Date],"&lt;"&amp;tblSales921[[#This Row],[Date]],tblSales921[Month],tblSales921[[#This Row],[Month]])+COUNTIFS($G$11:G994,G994,$H$11:H994,H994)-1</f>
        <v>15</v>
      </c>
      <c r="J994" t="str">
        <f>tblSales921[[#This Row],[Month]]&amp;"-"&amp;tblSales921[[#This Row],[Rank]]</f>
        <v>4-15</v>
      </c>
      <c r="K994" t="s">
        <v>52</v>
      </c>
      <c r="L994" t="s">
        <v>197</v>
      </c>
      <c r="M994" s="6">
        <v>37396.57</v>
      </c>
    </row>
    <row r="995" spans="6:13" x14ac:dyDescent="0.25">
      <c r="F995">
        <v>10985</v>
      </c>
      <c r="G995" s="2">
        <v>42319.262372685182</v>
      </c>
      <c r="H995" s="20">
        <f>MONTH(tblSales921[[#This Row],[Date]])</f>
        <v>11</v>
      </c>
      <c r="I995" s="21">
        <f>1+COUNTIFS(tblSales921[Date],"&lt;"&amp;tblSales921[[#This Row],[Date]],tblSales921[Month],tblSales921[[#This Row],[Month]])+COUNTIFS($G$11:G995,G995,$H$11:H995,H995)-1</f>
        <v>29</v>
      </c>
      <c r="J995" t="str">
        <f>tblSales921[[#This Row],[Month]]&amp;"-"&amp;tblSales921[[#This Row],[Rank]]</f>
        <v>11-29</v>
      </c>
      <c r="K995" t="s">
        <v>38</v>
      </c>
      <c r="L995" t="s">
        <v>291</v>
      </c>
      <c r="M995" s="6">
        <v>80934.17</v>
      </c>
    </row>
    <row r="996" spans="6:13" x14ac:dyDescent="0.25">
      <c r="F996">
        <v>10986</v>
      </c>
      <c r="G996" s="2">
        <v>42225.163495370369</v>
      </c>
      <c r="H996" s="20">
        <f>MONTH(tblSales921[[#This Row],[Date]])</f>
        <v>8</v>
      </c>
      <c r="I996" s="21">
        <f>1+COUNTIFS(tblSales921[Date],"&lt;"&amp;tblSales921[[#This Row],[Date]],tblSales921[Month],tblSales921[[#This Row],[Month]])+COUNTIFS($G$11:G996,G996,$H$11:H996,H996)-1</f>
        <v>20</v>
      </c>
      <c r="J996" t="str">
        <f>tblSales921[[#This Row],[Month]]&amp;"-"&amp;tblSales921[[#This Row],[Rank]]</f>
        <v>8-20</v>
      </c>
      <c r="K996" t="s">
        <v>52</v>
      </c>
      <c r="L996" t="s">
        <v>371</v>
      </c>
      <c r="M996" s="6">
        <v>19880.37</v>
      </c>
    </row>
    <row r="997" spans="6:13" x14ac:dyDescent="0.25">
      <c r="F997">
        <v>10987</v>
      </c>
      <c r="G997" s="2">
        <v>42163.231261574074</v>
      </c>
      <c r="H997" s="20">
        <f>MONTH(tblSales921[[#This Row],[Date]])</f>
        <v>6</v>
      </c>
      <c r="I997" s="21">
        <f>1+COUNTIFS(tblSales921[Date],"&lt;"&amp;tblSales921[[#This Row],[Date]],tblSales921[Month],tblSales921[[#This Row],[Month]])+COUNTIFS($G$11:G997,G997,$H$11:H997,H997)-1</f>
        <v>23</v>
      </c>
      <c r="J997" t="str">
        <f>tblSales921[[#This Row],[Month]]&amp;"-"&amp;tblSales921[[#This Row],[Rank]]</f>
        <v>6-23</v>
      </c>
      <c r="K997" t="s">
        <v>26</v>
      </c>
      <c r="L997" t="s">
        <v>353</v>
      </c>
      <c r="M997" s="6">
        <v>91863.5</v>
      </c>
    </row>
    <row r="998" spans="6:13" x14ac:dyDescent="0.25">
      <c r="F998">
        <v>10988</v>
      </c>
      <c r="G998" s="2">
        <v>42027.446759259263</v>
      </c>
      <c r="H998" s="20">
        <f>MONTH(tblSales921[[#This Row],[Date]])</f>
        <v>1</v>
      </c>
      <c r="I998" s="21">
        <f>1+COUNTIFS(tblSales921[Date],"&lt;"&amp;tblSales921[[#This Row],[Date]],tblSales921[Month],tblSales921[[#This Row],[Month]])+COUNTIFS($G$11:G998,G998,$H$11:H998,H998)-1</f>
        <v>55</v>
      </c>
      <c r="J998" t="str">
        <f>tblSales921[[#This Row],[Month]]&amp;"-"&amp;tblSales921[[#This Row],[Rank]]</f>
        <v>1-55</v>
      </c>
      <c r="K998" t="s">
        <v>5</v>
      </c>
      <c r="L998" t="s">
        <v>173</v>
      </c>
      <c r="M998" s="6">
        <v>53314.99</v>
      </c>
    </row>
    <row r="999" spans="6:13" x14ac:dyDescent="0.25">
      <c r="F999">
        <v>10989</v>
      </c>
      <c r="G999" s="2">
        <v>42346.154502314814</v>
      </c>
      <c r="H999" s="20">
        <f>MONTH(tblSales921[[#This Row],[Date]])</f>
        <v>12</v>
      </c>
      <c r="I999" s="21">
        <f>1+COUNTIFS(tblSales921[Date],"&lt;"&amp;tblSales921[[#This Row],[Date]],tblSales921[Month],tblSales921[[#This Row],[Month]])+COUNTIFS($G$11:G999,G999,$H$11:H999,H999)-1</f>
        <v>21</v>
      </c>
      <c r="J999" t="str">
        <f>tblSales921[[#This Row],[Month]]&amp;"-"&amp;tblSales921[[#This Row],[Rank]]</f>
        <v>12-21</v>
      </c>
      <c r="K999" t="s">
        <v>5</v>
      </c>
      <c r="L999" t="s">
        <v>258</v>
      </c>
      <c r="M999" s="6">
        <v>50157.57</v>
      </c>
    </row>
    <row r="1000" spans="6:13" x14ac:dyDescent="0.25">
      <c r="F1000">
        <v>10990</v>
      </c>
      <c r="G1000" s="2">
        <v>42359.843877314815</v>
      </c>
      <c r="H1000" s="20">
        <f>MONTH(tblSales921[[#This Row],[Date]])</f>
        <v>12</v>
      </c>
      <c r="I1000" s="21">
        <f>1+COUNTIFS(tblSales921[Date],"&lt;"&amp;tblSales921[[#This Row],[Date]],tblSales921[Month],tblSales921[[#This Row],[Month]])+COUNTIFS($G$11:G1000,G1000,$H$11:H1000,H1000)-1</f>
        <v>59</v>
      </c>
      <c r="J1000" t="str">
        <f>tblSales921[[#This Row],[Month]]&amp;"-"&amp;tblSales921[[#This Row],[Rank]]</f>
        <v>12-59</v>
      </c>
      <c r="K1000" t="s">
        <v>35</v>
      </c>
      <c r="L1000" t="s">
        <v>250</v>
      </c>
      <c r="M1000" s="6">
        <v>73110.33</v>
      </c>
    </row>
    <row r="1001" spans="6:13" x14ac:dyDescent="0.25">
      <c r="F1001">
        <v>10991</v>
      </c>
      <c r="G1001" s="2">
        <v>42165.991724537038</v>
      </c>
      <c r="H1001" s="20">
        <f>MONTH(tblSales921[[#This Row],[Date]])</f>
        <v>6</v>
      </c>
      <c r="I1001" s="21">
        <f>1+COUNTIFS(tblSales921[Date],"&lt;"&amp;tblSales921[[#This Row],[Date]],tblSales921[Month],tblSales921[[#This Row],[Month]])+COUNTIFS($G$11:G1001,G1001,$H$11:H1001,H1001)-1</f>
        <v>33</v>
      </c>
      <c r="J1001" t="str">
        <f>tblSales921[[#This Row],[Month]]&amp;"-"&amp;tblSales921[[#This Row],[Rank]]</f>
        <v>6-33</v>
      </c>
      <c r="K1001" t="s">
        <v>7</v>
      </c>
      <c r="L1001" t="s">
        <v>303</v>
      </c>
      <c r="M1001" s="6">
        <v>6270.01</v>
      </c>
    </row>
    <row r="1002" spans="6:13" x14ac:dyDescent="0.25">
      <c r="F1002">
        <v>10992</v>
      </c>
      <c r="G1002" s="2">
        <v>42205.770925925928</v>
      </c>
      <c r="H1002" s="20">
        <f>MONTH(tblSales921[[#This Row],[Date]])</f>
        <v>7</v>
      </c>
      <c r="I1002" s="21">
        <f>1+COUNTIFS(tblSales921[Date],"&lt;"&amp;tblSales921[[#This Row],[Date]],tblSales921[Month],tblSales921[[#This Row],[Month]])+COUNTIFS($G$11:G1002,G1002,$H$11:H1002,H1002)-1</f>
        <v>50</v>
      </c>
      <c r="J1002" t="str">
        <f>tblSales921[[#This Row],[Month]]&amp;"-"&amp;tblSales921[[#This Row],[Rank]]</f>
        <v>7-50</v>
      </c>
      <c r="K1002" t="s">
        <v>45</v>
      </c>
      <c r="L1002" t="s">
        <v>291</v>
      </c>
      <c r="M1002" s="6">
        <v>47255.12</v>
      </c>
    </row>
    <row r="1003" spans="6:13" x14ac:dyDescent="0.25">
      <c r="F1003">
        <v>10993</v>
      </c>
      <c r="G1003" s="2">
        <v>42279.390740740739</v>
      </c>
      <c r="H1003" s="20">
        <f>MONTH(tblSales921[[#This Row],[Date]])</f>
        <v>10</v>
      </c>
      <c r="I1003" s="21">
        <f>1+COUNTIFS(tblSales921[Date],"&lt;"&amp;tblSales921[[#This Row],[Date]],tblSales921[Month],tblSales921[[#This Row],[Month]])+COUNTIFS($G$11:G1003,G1003,$H$11:H1003,H1003)-1</f>
        <v>4</v>
      </c>
      <c r="J1003" t="str">
        <f>tblSales921[[#This Row],[Month]]&amp;"-"&amp;tblSales921[[#This Row],[Rank]]</f>
        <v>10-4</v>
      </c>
      <c r="K1003" t="s">
        <v>23</v>
      </c>
      <c r="L1003" t="s">
        <v>298</v>
      </c>
      <c r="M1003" s="6">
        <v>50029.43</v>
      </c>
    </row>
    <row r="1004" spans="6:13" x14ac:dyDescent="0.25">
      <c r="F1004">
        <v>10994</v>
      </c>
      <c r="G1004" s="2">
        <v>42353.763854166667</v>
      </c>
      <c r="H1004" s="20">
        <f>MONTH(tblSales921[[#This Row],[Date]])</f>
        <v>12</v>
      </c>
      <c r="I1004" s="21">
        <f>1+COUNTIFS(tblSales921[Date],"&lt;"&amp;tblSales921[[#This Row],[Date]],tblSales921[Month],tblSales921[[#This Row],[Month]])+COUNTIFS($G$11:G1004,G1004,$H$11:H1004,H1004)-1</f>
        <v>41</v>
      </c>
      <c r="J1004" t="str">
        <f>tblSales921[[#This Row],[Month]]&amp;"-"&amp;tblSales921[[#This Row],[Rank]]</f>
        <v>12-41</v>
      </c>
      <c r="K1004" t="s">
        <v>45</v>
      </c>
      <c r="L1004" t="s">
        <v>160</v>
      </c>
      <c r="M1004" s="6">
        <v>28739.79</v>
      </c>
    </row>
    <row r="1005" spans="6:13" x14ac:dyDescent="0.25">
      <c r="F1005">
        <v>10995</v>
      </c>
      <c r="G1005" s="2">
        <v>42127.213506944441</v>
      </c>
      <c r="H1005" s="20">
        <f>MONTH(tblSales921[[#This Row],[Date]])</f>
        <v>5</v>
      </c>
      <c r="I1005" s="21">
        <f>1+COUNTIFS(tblSales921[Date],"&lt;"&amp;tblSales921[[#This Row],[Date]],tblSales921[Month],tblSales921[[#This Row],[Month]])+COUNTIFS($G$11:G1005,G1005,$H$11:H1005,H1005)-1</f>
        <v>6</v>
      </c>
      <c r="J1005" t="str">
        <f>tblSales921[[#This Row],[Month]]&amp;"-"&amp;tblSales921[[#This Row],[Rank]]</f>
        <v>5-6</v>
      </c>
      <c r="K1005" t="s">
        <v>35</v>
      </c>
      <c r="L1005" t="s">
        <v>167</v>
      </c>
      <c r="M1005" s="6">
        <v>47315.47</v>
      </c>
    </row>
    <row r="1006" spans="6:13" x14ac:dyDescent="0.25">
      <c r="F1006">
        <v>10996</v>
      </c>
      <c r="G1006" s="2">
        <v>42009.290173611109</v>
      </c>
      <c r="H1006" s="20">
        <f>MONTH(tblSales921[[#This Row],[Date]])</f>
        <v>1</v>
      </c>
      <c r="I1006" s="21">
        <f>1+COUNTIFS(tblSales921[Date],"&lt;"&amp;tblSales921[[#This Row],[Date]],tblSales921[Month],tblSales921[[#This Row],[Month]])+COUNTIFS($G$11:G1006,G1006,$H$11:H1006,H1006)-1</f>
        <v>10</v>
      </c>
      <c r="J1006" t="str">
        <f>tblSales921[[#This Row],[Month]]&amp;"-"&amp;tblSales921[[#This Row],[Rank]]</f>
        <v>1-10</v>
      </c>
      <c r="K1006" t="s">
        <v>11</v>
      </c>
      <c r="L1006" t="s">
        <v>187</v>
      </c>
      <c r="M1006" s="6">
        <v>57298.31</v>
      </c>
    </row>
    <row r="1007" spans="6:13" x14ac:dyDescent="0.25">
      <c r="F1007">
        <v>10997</v>
      </c>
      <c r="G1007" s="2">
        <v>42154.006215277775</v>
      </c>
      <c r="H1007" s="20">
        <f>MONTH(tblSales921[[#This Row],[Date]])</f>
        <v>5</v>
      </c>
      <c r="I1007" s="21">
        <f>1+COUNTIFS(tblSales921[Date],"&lt;"&amp;tblSales921[[#This Row],[Date]],tblSales921[Month],tblSales921[[#This Row],[Month]])+COUNTIFS($G$11:G1007,G1007,$H$11:H1007,H1007)-1</f>
        <v>79</v>
      </c>
      <c r="J1007" t="str">
        <f>tblSales921[[#This Row],[Month]]&amp;"-"&amp;tblSales921[[#This Row],[Rank]]</f>
        <v>5-79</v>
      </c>
      <c r="K1007" t="s">
        <v>13</v>
      </c>
      <c r="L1007" t="s">
        <v>93</v>
      </c>
      <c r="M1007" s="6">
        <v>29765.75</v>
      </c>
    </row>
    <row r="1008" spans="6:13" x14ac:dyDescent="0.25">
      <c r="F1008">
        <v>10998</v>
      </c>
      <c r="G1008" s="2">
        <v>42355.913622685184</v>
      </c>
      <c r="H1008" s="20">
        <f>MONTH(tblSales921[[#This Row],[Date]])</f>
        <v>12</v>
      </c>
      <c r="I1008" s="21">
        <f>1+COUNTIFS(tblSales921[Date],"&lt;"&amp;tblSales921[[#This Row],[Date]],tblSales921[Month],tblSales921[[#This Row],[Month]])+COUNTIFS($G$11:G1008,G1008,$H$11:H1008,H1008)-1</f>
        <v>47</v>
      </c>
      <c r="J1008" t="str">
        <f>tblSales921[[#This Row],[Month]]&amp;"-"&amp;tblSales921[[#This Row],[Rank]]</f>
        <v>12-47</v>
      </c>
      <c r="K1008" t="s">
        <v>66</v>
      </c>
      <c r="L1008" t="s">
        <v>307</v>
      </c>
      <c r="M1008" s="6">
        <v>73080.679999999993</v>
      </c>
    </row>
    <row r="1009" spans="6:13" x14ac:dyDescent="0.25">
      <c r="F1009">
        <v>10999</v>
      </c>
      <c r="G1009" s="2">
        <v>42140.343981481485</v>
      </c>
      <c r="H1009" s="20">
        <f>MONTH(tblSales921[[#This Row],[Date]])</f>
        <v>5</v>
      </c>
      <c r="I1009" s="21">
        <f>1+COUNTIFS(tblSales921[Date],"&lt;"&amp;tblSales921[[#This Row],[Date]],tblSales921[Month],tblSales921[[#This Row],[Month]])+COUNTIFS($G$11:G1009,G1009,$H$11:H1009,H1009)-1</f>
        <v>42</v>
      </c>
      <c r="J1009" t="str">
        <f>tblSales921[[#This Row],[Month]]&amp;"-"&amp;tblSales921[[#This Row],[Rank]]</f>
        <v>5-42</v>
      </c>
      <c r="K1009" t="s">
        <v>40</v>
      </c>
      <c r="L1009" t="s">
        <v>172</v>
      </c>
      <c r="M1009" s="6">
        <v>97978.11</v>
      </c>
    </row>
    <row r="1010" spans="6:13" x14ac:dyDescent="0.25">
      <c r="F1010">
        <v>11000</v>
      </c>
      <c r="G1010" s="2">
        <v>42089.397870370369</v>
      </c>
      <c r="H1010" s="20">
        <f>MONTH(tblSales921[[#This Row],[Date]])</f>
        <v>3</v>
      </c>
      <c r="I1010" s="21">
        <f>1+COUNTIFS(tblSales921[Date],"&lt;"&amp;tblSales921[[#This Row],[Date]],tblSales921[Month],tblSales921[[#This Row],[Month]])+COUNTIFS($G$11:G1010,G1010,$H$11:H1010,H1010)-1</f>
        <v>65</v>
      </c>
      <c r="J1010" t="str">
        <f>tblSales921[[#This Row],[Month]]&amp;"-"&amp;tblSales921[[#This Row],[Rank]]</f>
        <v>3-65</v>
      </c>
      <c r="K1010" t="s">
        <v>66</v>
      </c>
      <c r="L1010" t="s">
        <v>198</v>
      </c>
      <c r="M1010" s="6">
        <v>20539.52</v>
      </c>
    </row>
  </sheetData>
  <pageMargins left="0.7" right="0.7" top="0.75" bottom="0.75" header="0.3" footer="0.3"/>
  <pageSetup orientation="portrait" r:id="rId1"/>
  <drawing r:id="rId2"/>
  <legacyDrawing r:id="rId3"/>
  <tableParts count="2">
    <tablePart r:id="rId4"/>
    <tablePart r:id="rId5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B49CF-9A37-408B-A5E9-39767D09C159}">
  <sheetPr codeName="Sheet14">
    <tabColor theme="9" tint="-0.499984740745262"/>
  </sheetPr>
  <dimension ref="A1"/>
  <sheetViews>
    <sheetView workbookViewId="0">
      <selection activeCell="C1" sqref="C1"/>
    </sheetView>
  </sheetViews>
  <sheetFormatPr defaultRowHeight="15" x14ac:dyDescent="0.2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979E3-817A-4026-9B99-15ADEA45D252}">
  <sheetPr codeName="Sheet12"/>
  <dimension ref="A1:H17"/>
  <sheetViews>
    <sheetView showGridLines="0" workbookViewId="0">
      <selection activeCell="H5" sqref="H5"/>
    </sheetView>
  </sheetViews>
  <sheetFormatPr defaultRowHeight="15" x14ac:dyDescent="0.25"/>
  <cols>
    <col min="1" max="1" width="1.7109375" customWidth="1"/>
    <col min="2" max="2" width="11.5703125" customWidth="1"/>
    <col min="3" max="3" width="17.28515625" customWidth="1"/>
    <col min="4" max="4" width="6.7109375" customWidth="1"/>
    <col min="5" max="5" width="5.140625" customWidth="1"/>
    <col min="6" max="6" width="7" customWidth="1"/>
    <col min="7" max="7" width="5.7109375" customWidth="1"/>
    <col min="8" max="8" width="13.85546875" customWidth="1"/>
    <col min="9" max="9" width="11.5703125" bestFit="1" customWidth="1"/>
    <col min="10" max="10" width="10.85546875" bestFit="1" customWidth="1"/>
  </cols>
  <sheetData>
    <row r="1" spans="1:8" ht="15.75" x14ac:dyDescent="0.25">
      <c r="A1" s="17" t="s">
        <v>396</v>
      </c>
      <c r="B1" s="7"/>
    </row>
    <row r="2" spans="1:8" x14ac:dyDescent="0.25">
      <c r="B2" s="7"/>
      <c r="D2" s="15"/>
    </row>
    <row r="3" spans="1:8" x14ac:dyDescent="0.25">
      <c r="B3" s="7"/>
      <c r="D3" s="15"/>
    </row>
    <row r="5" spans="1:8" x14ac:dyDescent="0.25">
      <c r="B5" t="s">
        <v>374</v>
      </c>
      <c r="C5" t="s">
        <v>380</v>
      </c>
      <c r="D5" t="s">
        <v>384</v>
      </c>
      <c r="F5" s="13" t="s">
        <v>382</v>
      </c>
      <c r="G5" s="19" t="s">
        <v>394</v>
      </c>
      <c r="H5" s="14">
        <f>_xlfn.AGGREGATE(15,6,tblShirts[Qty]/((G5=tblShirts[Month])*(F5=tblShirts[Color])),1)</f>
        <v>630</v>
      </c>
    </row>
    <row r="6" spans="1:8" x14ac:dyDescent="0.25">
      <c r="B6" s="12" t="s">
        <v>394</v>
      </c>
      <c r="C6" t="s">
        <v>381</v>
      </c>
      <c r="D6" s="11">
        <v>4164</v>
      </c>
    </row>
    <row r="7" spans="1:8" x14ac:dyDescent="0.25">
      <c r="B7" s="12" t="s">
        <v>394</v>
      </c>
      <c r="C7" s="18" t="s">
        <v>382</v>
      </c>
      <c r="D7" s="11">
        <v>712</v>
      </c>
      <c r="F7" s="12"/>
    </row>
    <row r="8" spans="1:8" x14ac:dyDescent="0.25">
      <c r="B8" s="12" t="s">
        <v>394</v>
      </c>
      <c r="C8" s="18" t="s">
        <v>382</v>
      </c>
      <c r="D8" s="16">
        <v>630</v>
      </c>
    </row>
    <row r="9" spans="1:8" x14ac:dyDescent="0.25">
      <c r="B9" s="12" t="s">
        <v>394</v>
      </c>
      <c r="C9" t="s">
        <v>383</v>
      </c>
      <c r="D9" s="11">
        <v>406</v>
      </c>
    </row>
    <row r="10" spans="1:8" x14ac:dyDescent="0.25">
      <c r="B10" s="12" t="s">
        <v>394</v>
      </c>
      <c r="C10" t="s">
        <v>381</v>
      </c>
      <c r="D10" s="11">
        <v>1050</v>
      </c>
    </row>
    <row r="11" spans="1:8" x14ac:dyDescent="0.25">
      <c r="B11" s="12" t="s">
        <v>394</v>
      </c>
      <c r="C11" t="s">
        <v>383</v>
      </c>
      <c r="D11" s="11">
        <v>1451</v>
      </c>
    </row>
    <row r="12" spans="1:8" x14ac:dyDescent="0.25">
      <c r="B12" s="12" t="s">
        <v>394</v>
      </c>
      <c r="C12" t="s">
        <v>381</v>
      </c>
      <c r="D12" s="11">
        <v>3928</v>
      </c>
    </row>
    <row r="13" spans="1:8" x14ac:dyDescent="0.25">
      <c r="B13" s="12" t="s">
        <v>395</v>
      </c>
      <c r="C13" s="18" t="s">
        <v>382</v>
      </c>
      <c r="D13" s="11">
        <v>525</v>
      </c>
    </row>
    <row r="14" spans="1:8" x14ac:dyDescent="0.25">
      <c r="B14" s="12" t="s">
        <v>395</v>
      </c>
      <c r="C14" s="18" t="s">
        <v>382</v>
      </c>
      <c r="D14" s="11">
        <v>1953</v>
      </c>
    </row>
    <row r="15" spans="1:8" x14ac:dyDescent="0.25">
      <c r="B15" s="12" t="s">
        <v>395</v>
      </c>
      <c r="C15" t="s">
        <v>383</v>
      </c>
      <c r="D15" s="11">
        <v>3617</v>
      </c>
    </row>
    <row r="16" spans="1:8" x14ac:dyDescent="0.25">
      <c r="B16" s="12" t="s">
        <v>395</v>
      </c>
      <c r="C16" s="18" t="s">
        <v>382</v>
      </c>
      <c r="D16" s="11">
        <v>3033</v>
      </c>
    </row>
    <row r="17" spans="2:4" x14ac:dyDescent="0.25">
      <c r="B17" s="12" t="s">
        <v>395</v>
      </c>
      <c r="C17" s="18" t="s">
        <v>382</v>
      </c>
      <c r="D17" s="11">
        <v>2967</v>
      </c>
    </row>
  </sheetData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0BAB2-2154-4E13-9807-D9E08AC441B3}">
  <sheetPr codeName="Sheet3"/>
  <dimension ref="A1:T1025"/>
  <sheetViews>
    <sheetView showGridLines="0" workbookViewId="0">
      <selection activeCell="C9" sqref="C9"/>
    </sheetView>
  </sheetViews>
  <sheetFormatPr defaultRowHeight="15" x14ac:dyDescent="0.25"/>
  <cols>
    <col min="1" max="1" width="1.7109375" customWidth="1"/>
    <col min="2" max="2" width="9.140625" customWidth="1"/>
    <col min="3" max="3" width="17.28515625" customWidth="1"/>
    <col min="4" max="4" width="18.140625" bestFit="1" customWidth="1"/>
    <col min="5" max="5" width="13.5703125" bestFit="1" customWidth="1"/>
    <col min="6" max="6" width="6.7109375" customWidth="1"/>
    <col min="7" max="7" width="10.28515625" bestFit="1" customWidth="1"/>
    <col min="8" max="8" width="20" bestFit="1" customWidth="1"/>
    <col min="9" max="9" width="18.140625" bestFit="1" customWidth="1"/>
    <col min="10" max="10" width="14.5703125" bestFit="1" customWidth="1"/>
    <col min="11" max="11" width="11.5703125" bestFit="1" customWidth="1"/>
    <col min="12" max="12" width="15.28515625" bestFit="1" customWidth="1"/>
  </cols>
  <sheetData>
    <row r="1" spans="1:12" s="4" customFormat="1" ht="24" customHeight="1" x14ac:dyDescent="0.3">
      <c r="A1" s="3" t="s">
        <v>372</v>
      </c>
      <c r="K1" s="5" t="s">
        <v>376</v>
      </c>
    </row>
    <row r="3" spans="1:12" x14ac:dyDescent="0.25">
      <c r="B3" s="1" t="s">
        <v>373</v>
      </c>
    </row>
    <row r="4" spans="1:12" x14ac:dyDescent="0.25">
      <c r="B4" s="7" t="s">
        <v>375</v>
      </c>
    </row>
    <row r="5" spans="1:12" x14ac:dyDescent="0.25">
      <c r="B5" s="7" t="s">
        <v>377</v>
      </c>
    </row>
    <row r="7" spans="1:12" x14ac:dyDescent="0.25">
      <c r="B7" t="s">
        <v>374</v>
      </c>
      <c r="C7" t="s">
        <v>390</v>
      </c>
      <c r="D7" t="s">
        <v>391</v>
      </c>
      <c r="E7" t="s">
        <v>392</v>
      </c>
      <c r="G7" t="s">
        <v>0</v>
      </c>
      <c r="H7" t="s">
        <v>1</v>
      </c>
      <c r="I7" t="s">
        <v>2</v>
      </c>
      <c r="J7" t="s">
        <v>393</v>
      </c>
      <c r="K7" t="s">
        <v>3</v>
      </c>
      <c r="L7" t="s">
        <v>4</v>
      </c>
    </row>
    <row r="8" spans="1:12" x14ac:dyDescent="0.25">
      <c r="B8">
        <v>1</v>
      </c>
      <c r="C8" t="str">
        <f>VLOOKUP(_xlfn.AGGREGATE(15,6,tblSales37[Date]/((MONTH(tblSales37[Date])=tblFirstSale26[[#This Row],[Month]])*(tblSales37[Region]=tblFirstSale26[[#Headers],[East]])),1),tblSales37[[Date]:[Sales Person]],2,FALSE)</f>
        <v>Teresa Snyder</v>
      </c>
      <c r="D8" t="str">
        <f>VLOOKUP(_xlfn.AGGREGATE(15,6,tblSales37[Date]/((MONTH(tblSales37[Date])=tblFirstSale26[[#This Row],[Month]])*(tblSales37[Region]=tblFirstSale26[[#Headers],[North]])),1),tblSales37[[Date]:[Sales Person]],2,FALSE)</f>
        <v>Jimmy Bailey</v>
      </c>
      <c r="E8" t="str">
        <f>VLOOKUP(_xlfn.AGGREGATE(15,6,tblSales37[Date]/((MONTH(tblSales37[Date])=tblFirstSale26[[#This Row],[Month]])*(tblSales37[Region]=tblFirstSale26[[#Headers],[South]])),1),tblSales37[[Date]:[Sales Person]],2,FALSE)</f>
        <v>Martin Gilbert</v>
      </c>
      <c r="G8">
        <v>10001</v>
      </c>
      <c r="H8" s="2">
        <v>42106.874930555554</v>
      </c>
      <c r="I8" t="s">
        <v>5</v>
      </c>
      <c r="J8" t="s">
        <v>390</v>
      </c>
      <c r="K8" t="s">
        <v>6</v>
      </c>
      <c r="L8" s="6">
        <v>45912.74</v>
      </c>
    </row>
    <row r="9" spans="1:12" x14ac:dyDescent="0.25">
      <c r="B9">
        <v>2</v>
      </c>
      <c r="C9" t="str">
        <f>VLOOKUP(_xlfn.AGGREGATE(15,6,tblSales37[Date]/((MONTH(tblSales37[Date])=tblFirstSale26[[#This Row],[Month]])*(tblSales37[Region]=tblFirstSale26[[#Headers],[East]])),1),tblSales37[[Date]:[Sales Person]],2,FALSE)</f>
        <v>Gloria Rice</v>
      </c>
      <c r="D9" t="str">
        <f>VLOOKUP(_xlfn.AGGREGATE(15,6,tblSales37[Date]/((MONTH(tblSales37[Date])=tblFirstSale26[[#This Row],[Month]])*(tblSales37[Region]=tblFirstSale26[[#Headers],[North]])),1),tblSales37[[Date]:[Sales Person]],2,FALSE)</f>
        <v>Evelyn Washington</v>
      </c>
      <c r="E9" t="str">
        <f>VLOOKUP(_xlfn.AGGREGATE(15,6,tblSales37[Date]/((MONTH(tblSales37[Date])=tblFirstSale26[[#This Row],[Month]])*(tblSales37[Region]=tblFirstSale26[[#Headers],[South]])),1),tblSales37[[Date]:[Sales Person]],2,FALSE)</f>
        <v>Jane Lawson</v>
      </c>
      <c r="G9">
        <v>10002</v>
      </c>
      <c r="H9" s="2">
        <v>42108.824687499997</v>
      </c>
      <c r="I9" t="s">
        <v>7</v>
      </c>
      <c r="J9" t="s">
        <v>390</v>
      </c>
      <c r="K9" t="s">
        <v>8</v>
      </c>
      <c r="L9" s="6">
        <v>9464.89</v>
      </c>
    </row>
    <row r="10" spans="1:12" x14ac:dyDescent="0.25">
      <c r="B10">
        <v>3</v>
      </c>
      <c r="C10" t="str">
        <f>VLOOKUP(_xlfn.AGGREGATE(15,6,tblSales37[Date]/((MONTH(tblSales37[Date])=tblFirstSale26[[#This Row],[Month]])*(tblSales37[Region]=tblFirstSale26[[#Headers],[East]])),1),tblSales37[[Date]:[Sales Person]],2,FALSE)</f>
        <v>Karen Jacobs</v>
      </c>
      <c r="D10" t="str">
        <f>VLOOKUP(_xlfn.AGGREGATE(15,6,tblSales37[Date]/((MONTH(tblSales37[Date])=tblFirstSale26[[#This Row],[Month]])*(tblSales37[Region]=tblFirstSale26[[#Headers],[North]])),1),tblSales37[[Date]:[Sales Person]],2,FALSE)</f>
        <v>Linda Andrews</v>
      </c>
      <c r="E10" t="str">
        <f>VLOOKUP(_xlfn.AGGREGATE(15,6,tblSales37[Date]/((MONTH(tblSales37[Date])=tblFirstSale26[[#This Row],[Month]])*(tblSales37[Region]=tblFirstSale26[[#Headers],[South]])),1),tblSales37[[Date]:[Sales Person]],2,FALSE)</f>
        <v>Jane Lawson</v>
      </c>
      <c r="G10">
        <v>10003</v>
      </c>
      <c r="H10" s="2">
        <v>42347.5934837963</v>
      </c>
      <c r="I10" t="s">
        <v>9</v>
      </c>
      <c r="J10" t="s">
        <v>390</v>
      </c>
      <c r="K10" t="s">
        <v>10</v>
      </c>
      <c r="L10" s="6">
        <v>18259.45</v>
      </c>
    </row>
    <row r="11" spans="1:12" x14ac:dyDescent="0.25">
      <c r="B11">
        <v>4</v>
      </c>
      <c r="C11" t="str">
        <f>VLOOKUP(_xlfn.AGGREGATE(15,6,tblSales37[Date]/((MONTH(tblSales37[Date])=tblFirstSale26[[#This Row],[Month]])*(tblSales37[Region]=tblFirstSale26[[#Headers],[East]])),1),tblSales37[[Date]:[Sales Person]],2,FALSE)</f>
        <v>Gloria Rice</v>
      </c>
      <c r="D11" t="str">
        <f>VLOOKUP(_xlfn.AGGREGATE(15,6,tblSales37[Date]/((MONTH(tblSales37[Date])=tblFirstSale26[[#This Row],[Month]])*(tblSales37[Region]=tblFirstSale26[[#Headers],[North]])),1),tblSales37[[Date]:[Sales Person]],2,FALSE)</f>
        <v>Antonio Palmer</v>
      </c>
      <c r="E11" t="str">
        <f>VLOOKUP(_xlfn.AGGREGATE(15,6,tblSales37[Date]/((MONTH(tblSales37[Date])=tblFirstSale26[[#This Row],[Month]])*(tblSales37[Region]=tblFirstSale26[[#Headers],[South]])),1),tblSales37[[Date]:[Sales Person]],2,FALSE)</f>
        <v>Jane Lawson</v>
      </c>
      <c r="G11">
        <v>10004</v>
      </c>
      <c r="H11" s="2">
        <v>42160.577407407407</v>
      </c>
      <c r="I11" t="s">
        <v>11</v>
      </c>
      <c r="J11" t="s">
        <v>390</v>
      </c>
      <c r="K11" t="s">
        <v>12</v>
      </c>
      <c r="L11" s="6">
        <v>54377.01</v>
      </c>
    </row>
    <row r="12" spans="1:12" x14ac:dyDescent="0.25">
      <c r="B12">
        <v>5</v>
      </c>
      <c r="C12" t="str">
        <f>VLOOKUP(_xlfn.AGGREGATE(15,6,tblSales37[Date]/((MONTH(tblSales37[Date])=tblFirstSale26[[#This Row],[Month]])*(tblSales37[Region]=tblFirstSale26[[#Headers],[East]])),1),tblSales37[[Date]:[Sales Person]],2,FALSE)</f>
        <v>Peter Bell</v>
      </c>
      <c r="D12" t="str">
        <f>VLOOKUP(_xlfn.AGGREGATE(15,6,tblSales37[Date]/((MONTH(tblSales37[Date])=tblFirstSale26[[#This Row],[Month]])*(tblSales37[Region]=tblFirstSale26[[#Headers],[North]])),1),tblSales37[[Date]:[Sales Person]],2,FALSE)</f>
        <v>Antonio Palmer</v>
      </c>
      <c r="E12" t="str">
        <f>VLOOKUP(_xlfn.AGGREGATE(15,6,tblSales37[Date]/((MONTH(tblSales37[Date])=tblFirstSale26[[#This Row],[Month]])*(tblSales37[Region]=tblFirstSale26[[#Headers],[South]])),1),tblSales37[[Date]:[Sales Person]],2,FALSE)</f>
        <v>Dennis Carr</v>
      </c>
      <c r="G12">
        <v>10005</v>
      </c>
      <c r="H12" s="2">
        <v>42133.455185185187</v>
      </c>
      <c r="I12" t="s">
        <v>13</v>
      </c>
      <c r="J12" t="s">
        <v>390</v>
      </c>
      <c r="K12" t="s">
        <v>14</v>
      </c>
      <c r="L12" s="6">
        <v>1673.84</v>
      </c>
    </row>
    <row r="13" spans="1:12" x14ac:dyDescent="0.25">
      <c r="B13">
        <v>6</v>
      </c>
      <c r="C13" t="str">
        <f>VLOOKUP(_xlfn.AGGREGATE(15,6,tblSales37[Date]/((MONTH(tblSales37[Date])=tblFirstSale26[[#This Row],[Month]])*(tblSales37[Region]=tblFirstSale26[[#Headers],[East]])),1),tblSales37[[Date]:[Sales Person]],2,FALSE)</f>
        <v>Edward Harvey</v>
      </c>
      <c r="D13" t="str">
        <f>VLOOKUP(_xlfn.AGGREGATE(15,6,tblSales37[Date]/((MONTH(tblSales37[Date])=tblFirstSale26[[#This Row],[Month]])*(tblSales37[Region]=tblFirstSale26[[#Headers],[North]])),1),tblSales37[[Date]:[Sales Person]],2,FALSE)</f>
        <v>Evelyn Washington</v>
      </c>
      <c r="E13" t="str">
        <f>VLOOKUP(_xlfn.AGGREGATE(15,6,tblSales37[Date]/((MONTH(tblSales37[Date])=tblFirstSale26[[#This Row],[Month]])*(tblSales37[Region]=tblFirstSale26[[#Headers],[South]])),1),tblSales37[[Date]:[Sales Person]],2,FALSE)</f>
        <v>Kelly Harper</v>
      </c>
      <c r="G13">
        <v>10006</v>
      </c>
      <c r="H13" s="2">
        <v>42351.509027777778</v>
      </c>
      <c r="I13" t="s">
        <v>15</v>
      </c>
      <c r="J13" t="s">
        <v>390</v>
      </c>
      <c r="K13" t="s">
        <v>16</v>
      </c>
      <c r="L13" s="6">
        <v>56321.3</v>
      </c>
    </row>
    <row r="14" spans="1:12" x14ac:dyDescent="0.25">
      <c r="B14">
        <v>7</v>
      </c>
      <c r="C14" t="str">
        <f>VLOOKUP(_xlfn.AGGREGATE(15,6,tblSales37[Date]/((MONTH(tblSales37[Date])=tblFirstSale26[[#This Row],[Month]])*(tblSales37[Region]=tblFirstSale26[[#Headers],[East]])),1),tblSales37[[Date]:[Sales Person]],2,FALSE)</f>
        <v>Edward Harvey</v>
      </c>
      <c r="D14" t="str">
        <f>VLOOKUP(_xlfn.AGGREGATE(15,6,tblSales37[Date]/((MONTH(tblSales37[Date])=tblFirstSale26[[#This Row],[Month]])*(tblSales37[Region]=tblFirstSale26[[#Headers],[North]])),1),tblSales37[[Date]:[Sales Person]],2,FALSE)</f>
        <v>Jimmy Bailey</v>
      </c>
      <c r="E14" t="str">
        <f>VLOOKUP(_xlfn.AGGREGATE(15,6,tblSales37[Date]/((MONTH(tblSales37[Date])=tblFirstSale26[[#This Row],[Month]])*(tblSales37[Region]=tblFirstSale26[[#Headers],[South]])),1),tblSales37[[Date]:[Sales Person]],2,FALSE)</f>
        <v>Dennis Carr</v>
      </c>
      <c r="G14">
        <v>10007</v>
      </c>
      <c r="H14" s="2">
        <v>42055.244212962964</v>
      </c>
      <c r="I14" t="s">
        <v>17</v>
      </c>
      <c r="J14" t="s">
        <v>390</v>
      </c>
      <c r="K14" t="s">
        <v>18</v>
      </c>
      <c r="L14" s="6">
        <v>86340.2</v>
      </c>
    </row>
    <row r="15" spans="1:12" x14ac:dyDescent="0.25">
      <c r="B15">
        <v>8</v>
      </c>
      <c r="C15" t="str">
        <f>VLOOKUP(_xlfn.AGGREGATE(15,6,tblSales37[Date]/((MONTH(tblSales37[Date])=tblFirstSale26[[#This Row],[Month]])*(tblSales37[Region]=tblFirstSale26[[#Headers],[East]])),1),tblSales37[[Date]:[Sales Person]],2,FALSE)</f>
        <v>Eric Garcia</v>
      </c>
      <c r="D15" t="str">
        <f>VLOOKUP(_xlfn.AGGREGATE(15,6,tblSales37[Date]/((MONTH(tblSales37[Date])=tblFirstSale26[[#This Row],[Month]])*(tblSales37[Region]=tblFirstSale26[[#Headers],[North]])),1),tblSales37[[Date]:[Sales Person]],2,FALSE)</f>
        <v>Samuel Vasquez</v>
      </c>
      <c r="E15" t="str">
        <f>VLOOKUP(_xlfn.AGGREGATE(15,6,tblSales37[Date]/((MONTH(tblSales37[Date])=tblFirstSale26[[#This Row],[Month]])*(tblSales37[Region]=tblFirstSale26[[#Headers],[South]])),1),tblSales37[[Date]:[Sales Person]],2,FALSE)</f>
        <v>Dennis Carr</v>
      </c>
      <c r="G15">
        <v>10008</v>
      </c>
      <c r="H15" s="2">
        <v>42263.847581018519</v>
      </c>
      <c r="I15" t="s">
        <v>7</v>
      </c>
      <c r="J15" t="s">
        <v>390</v>
      </c>
      <c r="K15" t="s">
        <v>19</v>
      </c>
      <c r="L15" s="6">
        <v>99576.35</v>
      </c>
    </row>
    <row r="16" spans="1:12" x14ac:dyDescent="0.25">
      <c r="B16">
        <v>9</v>
      </c>
      <c r="C16" t="str">
        <f>VLOOKUP(_xlfn.AGGREGATE(15,6,tblSales37[Date]/((MONTH(tblSales37[Date])=tblFirstSale26[[#This Row],[Month]])*(tblSales37[Region]=tblFirstSale26[[#Headers],[East]])),1),tblSales37[[Date]:[Sales Person]],2,FALSE)</f>
        <v>Karen Jacobs</v>
      </c>
      <c r="D16" t="str">
        <f>VLOOKUP(_xlfn.AGGREGATE(15,6,tblSales37[Date]/((MONTH(tblSales37[Date])=tblFirstSale26[[#This Row],[Month]])*(tblSales37[Region]=tblFirstSale26[[#Headers],[North]])),1),tblSales37[[Date]:[Sales Person]],2,FALSE)</f>
        <v>Evelyn Washington</v>
      </c>
      <c r="E16" t="str">
        <f>VLOOKUP(_xlfn.AGGREGATE(15,6,tblSales37[Date]/((MONTH(tblSales37[Date])=tblFirstSale26[[#This Row],[Month]])*(tblSales37[Region]=tblFirstSale26[[#Headers],[South]])),1),tblSales37[[Date]:[Sales Person]],2,FALSE)</f>
        <v>Martin Gilbert</v>
      </c>
      <c r="G16">
        <v>10009</v>
      </c>
      <c r="H16" s="2">
        <v>42089.456412037034</v>
      </c>
      <c r="I16" t="s">
        <v>20</v>
      </c>
      <c r="J16" t="s">
        <v>390</v>
      </c>
      <c r="K16" t="s">
        <v>21</v>
      </c>
      <c r="L16" s="6">
        <v>88985.07</v>
      </c>
    </row>
    <row r="17" spans="2:12" x14ac:dyDescent="0.25">
      <c r="B17">
        <v>10</v>
      </c>
      <c r="C17" t="str">
        <f>VLOOKUP(_xlfn.AGGREGATE(15,6,tblSales37[Date]/((MONTH(tblSales37[Date])=tblFirstSale26[[#This Row],[Month]])*(tblSales37[Region]=tblFirstSale26[[#Headers],[East]])),1),tblSales37[[Date]:[Sales Person]],2,FALSE)</f>
        <v>Evelyn Ford</v>
      </c>
      <c r="D17" t="str">
        <f>VLOOKUP(_xlfn.AGGREGATE(15,6,tblSales37[Date]/((MONTH(tblSales37[Date])=tblFirstSale26[[#This Row],[Month]])*(tblSales37[Region]=tblFirstSale26[[#Headers],[North]])),1),tblSales37[[Date]:[Sales Person]],2,FALSE)</f>
        <v>Jimmy Bailey</v>
      </c>
      <c r="E17" t="str">
        <f>VLOOKUP(_xlfn.AGGREGATE(15,6,tblSales37[Date]/((MONTH(tblSales37[Date])=tblFirstSale26[[#This Row],[Month]])*(tblSales37[Region]=tblFirstSale26[[#Headers],[South]])),1),tblSales37[[Date]:[Sales Person]],2,FALSE)</f>
        <v>Kelly Harper</v>
      </c>
      <c r="G17">
        <v>10010</v>
      </c>
      <c r="H17" s="2">
        <v>42209.582604166666</v>
      </c>
      <c r="I17" t="s">
        <v>9</v>
      </c>
      <c r="J17" t="s">
        <v>390</v>
      </c>
      <c r="K17" t="s">
        <v>22</v>
      </c>
      <c r="L17" s="6">
        <v>94315.47</v>
      </c>
    </row>
    <row r="18" spans="2:12" x14ac:dyDescent="0.25">
      <c r="B18">
        <v>11</v>
      </c>
      <c r="C18" t="str">
        <f>VLOOKUP(_xlfn.AGGREGATE(15,6,tblSales37[Date]/((MONTH(tblSales37[Date])=tblFirstSale26[[#This Row],[Month]])*(tblSales37[Region]=tblFirstSale26[[#Headers],[East]])),1),tblSales37[[Date]:[Sales Person]],2,FALSE)</f>
        <v>Evelyn Ford</v>
      </c>
      <c r="D18" t="str">
        <f>VLOOKUP(_xlfn.AGGREGATE(15,6,tblSales37[Date]/((MONTH(tblSales37[Date])=tblFirstSale26[[#This Row],[Month]])*(tblSales37[Region]=tblFirstSale26[[#Headers],[North]])),1),tblSales37[[Date]:[Sales Person]],2,FALSE)</f>
        <v>Linda Andrews</v>
      </c>
      <c r="E18" t="str">
        <f>VLOOKUP(_xlfn.AGGREGATE(15,6,tblSales37[Date]/((MONTH(tblSales37[Date])=tblFirstSale26[[#This Row],[Month]])*(tblSales37[Region]=tblFirstSale26[[#Headers],[South]])),1),tblSales37[[Date]:[Sales Person]],2,FALSE)</f>
        <v>Kelly Harper</v>
      </c>
      <c r="G18">
        <v>10011</v>
      </c>
      <c r="H18" s="2">
        <v>42288.243854166663</v>
      </c>
      <c r="I18" t="s">
        <v>23</v>
      </c>
      <c r="J18" t="s">
        <v>390</v>
      </c>
      <c r="K18" t="s">
        <v>24</v>
      </c>
      <c r="L18" s="6">
        <v>43426.11</v>
      </c>
    </row>
    <row r="19" spans="2:12" x14ac:dyDescent="0.25">
      <c r="B19">
        <v>12</v>
      </c>
      <c r="C19" t="str">
        <f>VLOOKUP(_xlfn.AGGREGATE(15,6,tblSales37[Date]/((MONTH(tblSales37[Date])=tblFirstSale26[[#This Row],[Month]])*(tblSales37[Region]=tblFirstSale26[[#Headers],[East]])),1),tblSales37[[Date]:[Sales Person]],2,FALSE)</f>
        <v>Evelyn Ford</v>
      </c>
      <c r="D19" t="str">
        <f>VLOOKUP(_xlfn.AGGREGATE(15,6,tblSales37[Date]/((MONTH(tblSales37[Date])=tblFirstSale26[[#This Row],[Month]])*(tblSales37[Region]=tblFirstSale26[[#Headers],[North]])),1),tblSales37[[Date]:[Sales Person]],2,FALSE)</f>
        <v>Jimmy Bailey</v>
      </c>
      <c r="E19" t="str">
        <f>VLOOKUP(_xlfn.AGGREGATE(15,6,tblSales37[Date]/((MONTH(tblSales37[Date])=tblFirstSale26[[#This Row],[Month]])*(tblSales37[Region]=tblFirstSale26[[#Headers],[South]])),1),tblSales37[[Date]:[Sales Person]],2,FALSE)</f>
        <v>Kelly Harper</v>
      </c>
      <c r="G19">
        <v>10012</v>
      </c>
      <c r="H19" s="2">
        <v>42038.002847222226</v>
      </c>
      <c r="I19" t="s">
        <v>9</v>
      </c>
      <c r="J19" t="s">
        <v>390</v>
      </c>
      <c r="K19" t="s">
        <v>25</v>
      </c>
      <c r="L19" s="6">
        <v>79598.86</v>
      </c>
    </row>
    <row r="20" spans="2:12" x14ac:dyDescent="0.25">
      <c r="G20">
        <v>10013</v>
      </c>
      <c r="H20" s="2">
        <v>42134.24962962963</v>
      </c>
      <c r="I20" t="s">
        <v>26</v>
      </c>
      <c r="J20" t="s">
        <v>391</v>
      </c>
      <c r="K20" t="s">
        <v>27</v>
      </c>
      <c r="L20" s="6">
        <v>20768.87</v>
      </c>
    </row>
    <row r="21" spans="2:12" x14ac:dyDescent="0.25">
      <c r="G21">
        <v>10014</v>
      </c>
      <c r="H21" s="2">
        <v>42300.721655092595</v>
      </c>
      <c r="I21" t="s">
        <v>9</v>
      </c>
      <c r="J21" t="s">
        <v>390</v>
      </c>
      <c r="K21" t="s">
        <v>21</v>
      </c>
      <c r="L21" s="6">
        <v>73083.38</v>
      </c>
    </row>
    <row r="22" spans="2:12" x14ac:dyDescent="0.25">
      <c r="G22">
        <v>10015</v>
      </c>
      <c r="H22" s="2">
        <v>42227.90116898148</v>
      </c>
      <c r="I22" t="s">
        <v>9</v>
      </c>
      <c r="J22" t="s">
        <v>390</v>
      </c>
      <c r="K22" t="s">
        <v>28</v>
      </c>
      <c r="L22" s="6">
        <v>59445.8</v>
      </c>
    </row>
    <row r="23" spans="2:12" x14ac:dyDescent="0.25">
      <c r="G23">
        <v>10016</v>
      </c>
      <c r="H23" s="2">
        <v>42021.871064814812</v>
      </c>
      <c r="I23" t="s">
        <v>29</v>
      </c>
      <c r="J23" t="s">
        <v>391</v>
      </c>
      <c r="K23" t="s">
        <v>30</v>
      </c>
      <c r="L23" s="6">
        <v>5145.53</v>
      </c>
    </row>
    <row r="24" spans="2:12" x14ac:dyDescent="0.25">
      <c r="G24">
        <v>10017</v>
      </c>
      <c r="H24" s="2">
        <v>42242.175740740742</v>
      </c>
      <c r="I24" t="s">
        <v>29</v>
      </c>
      <c r="J24" t="s">
        <v>391</v>
      </c>
      <c r="K24" t="s">
        <v>31</v>
      </c>
      <c r="L24" s="6">
        <v>25194.6</v>
      </c>
    </row>
    <row r="25" spans="2:12" x14ac:dyDescent="0.25">
      <c r="G25">
        <v>10018</v>
      </c>
      <c r="H25" s="2">
        <v>42095.735335648147</v>
      </c>
      <c r="I25" t="s">
        <v>26</v>
      </c>
      <c r="J25" t="s">
        <v>391</v>
      </c>
      <c r="K25" t="s">
        <v>32</v>
      </c>
      <c r="L25" s="6">
        <v>72960.95</v>
      </c>
    </row>
    <row r="26" spans="2:12" x14ac:dyDescent="0.25">
      <c r="G26">
        <v>10019</v>
      </c>
      <c r="H26" s="2">
        <v>42310.556956018518</v>
      </c>
      <c r="I26" t="s">
        <v>5</v>
      </c>
      <c r="J26" t="s">
        <v>390</v>
      </c>
      <c r="K26" t="s">
        <v>33</v>
      </c>
      <c r="L26" s="6">
        <v>87176.36</v>
      </c>
    </row>
    <row r="27" spans="2:12" x14ac:dyDescent="0.25">
      <c r="G27">
        <v>10020</v>
      </c>
      <c r="H27" s="2">
        <v>42222.7</v>
      </c>
      <c r="I27" t="s">
        <v>11</v>
      </c>
      <c r="J27" t="s">
        <v>390</v>
      </c>
      <c r="K27" t="s">
        <v>34</v>
      </c>
      <c r="L27" s="6">
        <v>21411.46</v>
      </c>
    </row>
    <row r="28" spans="2:12" x14ac:dyDescent="0.25">
      <c r="G28">
        <v>10021</v>
      </c>
      <c r="H28" s="2">
        <v>42292.315138888887</v>
      </c>
      <c r="I28" t="s">
        <v>35</v>
      </c>
      <c r="J28" t="s">
        <v>391</v>
      </c>
      <c r="K28" t="s">
        <v>36</v>
      </c>
      <c r="L28" s="6">
        <v>44977.03</v>
      </c>
    </row>
    <row r="29" spans="2:12" x14ac:dyDescent="0.25">
      <c r="G29">
        <v>10022</v>
      </c>
      <c r="H29" s="2">
        <v>42146.056863425925</v>
      </c>
      <c r="I29" t="s">
        <v>17</v>
      </c>
      <c r="J29" t="s">
        <v>390</v>
      </c>
      <c r="K29" t="s">
        <v>37</v>
      </c>
      <c r="L29" s="6">
        <v>43118.2</v>
      </c>
    </row>
    <row r="30" spans="2:12" x14ac:dyDescent="0.25">
      <c r="G30">
        <v>10023</v>
      </c>
      <c r="H30" s="2">
        <v>42095.735335648147</v>
      </c>
      <c r="I30" t="s">
        <v>38</v>
      </c>
      <c r="J30" t="s">
        <v>391</v>
      </c>
      <c r="K30" t="s">
        <v>39</v>
      </c>
      <c r="L30" s="6">
        <v>42462.42</v>
      </c>
    </row>
    <row r="31" spans="2:12" x14ac:dyDescent="0.25">
      <c r="G31">
        <v>10024</v>
      </c>
      <c r="H31" s="2">
        <v>42082.030231481483</v>
      </c>
      <c r="I31" t="s">
        <v>11</v>
      </c>
      <c r="J31" t="s">
        <v>390</v>
      </c>
      <c r="K31" t="s">
        <v>27</v>
      </c>
      <c r="L31" s="6">
        <v>51761.98</v>
      </c>
    </row>
    <row r="32" spans="2:12" x14ac:dyDescent="0.25">
      <c r="G32">
        <v>10025</v>
      </c>
      <c r="H32" s="2">
        <v>42074.135046296295</v>
      </c>
      <c r="I32" t="s">
        <v>20</v>
      </c>
      <c r="J32" t="s">
        <v>390</v>
      </c>
      <c r="K32" t="s">
        <v>33</v>
      </c>
      <c r="L32" s="6">
        <v>55897.45</v>
      </c>
    </row>
    <row r="33" spans="7:12" x14ac:dyDescent="0.25">
      <c r="G33">
        <v>10026</v>
      </c>
      <c r="H33" s="2">
        <v>42127.935023148151</v>
      </c>
      <c r="I33" t="s">
        <v>40</v>
      </c>
      <c r="J33" t="s">
        <v>391</v>
      </c>
      <c r="K33" t="s">
        <v>41</v>
      </c>
      <c r="L33" s="6">
        <v>25131.759999999998</v>
      </c>
    </row>
    <row r="34" spans="7:12" x14ac:dyDescent="0.25">
      <c r="G34">
        <v>10027</v>
      </c>
      <c r="H34" s="2">
        <v>42247.669039351851</v>
      </c>
      <c r="I34" t="s">
        <v>5</v>
      </c>
      <c r="J34" t="s">
        <v>390</v>
      </c>
      <c r="K34" t="s">
        <v>42</v>
      </c>
      <c r="L34" s="6">
        <v>97359.23</v>
      </c>
    </row>
    <row r="35" spans="7:12" x14ac:dyDescent="0.25">
      <c r="G35">
        <v>10028</v>
      </c>
      <c r="H35" s="2">
        <v>42209.15148148148</v>
      </c>
      <c r="I35" t="s">
        <v>11</v>
      </c>
      <c r="J35" t="s">
        <v>390</v>
      </c>
      <c r="K35" t="s">
        <v>43</v>
      </c>
      <c r="L35" s="6">
        <v>56647.95</v>
      </c>
    </row>
    <row r="36" spans="7:12" x14ac:dyDescent="0.25">
      <c r="G36">
        <v>10029</v>
      </c>
      <c r="H36" s="2">
        <v>42188.632789351854</v>
      </c>
      <c r="I36" t="s">
        <v>20</v>
      </c>
      <c r="J36" t="s">
        <v>390</v>
      </c>
      <c r="K36" t="s">
        <v>44</v>
      </c>
      <c r="L36" s="6">
        <v>72399.37</v>
      </c>
    </row>
    <row r="37" spans="7:12" x14ac:dyDescent="0.25">
      <c r="G37">
        <v>10030</v>
      </c>
      <c r="H37" s="2">
        <v>42064.76253472222</v>
      </c>
      <c r="I37" t="s">
        <v>45</v>
      </c>
      <c r="J37" t="s">
        <v>392</v>
      </c>
      <c r="K37" t="s">
        <v>46</v>
      </c>
      <c r="L37" s="6">
        <v>58234.73</v>
      </c>
    </row>
    <row r="38" spans="7:12" x14ac:dyDescent="0.25">
      <c r="G38">
        <v>10031</v>
      </c>
      <c r="H38" s="2">
        <v>42281.845914351848</v>
      </c>
      <c r="I38" t="s">
        <v>17</v>
      </c>
      <c r="J38" t="s">
        <v>390</v>
      </c>
      <c r="K38" t="s">
        <v>47</v>
      </c>
      <c r="L38" s="6">
        <v>59828.91</v>
      </c>
    </row>
    <row r="39" spans="7:12" x14ac:dyDescent="0.25">
      <c r="G39">
        <v>10032</v>
      </c>
      <c r="H39" s="2">
        <v>42172.347986111112</v>
      </c>
      <c r="I39" t="s">
        <v>20</v>
      </c>
      <c r="J39" t="s">
        <v>390</v>
      </c>
      <c r="K39" t="s">
        <v>18</v>
      </c>
      <c r="L39" s="6">
        <v>60105.68</v>
      </c>
    </row>
    <row r="40" spans="7:12" x14ac:dyDescent="0.25">
      <c r="G40">
        <v>10033</v>
      </c>
      <c r="H40" s="2">
        <v>42301.145567129628</v>
      </c>
      <c r="I40" t="s">
        <v>38</v>
      </c>
      <c r="J40" t="s">
        <v>391</v>
      </c>
      <c r="K40" t="s">
        <v>48</v>
      </c>
      <c r="L40" s="6">
        <v>14761.55</v>
      </c>
    </row>
    <row r="41" spans="7:12" x14ac:dyDescent="0.25">
      <c r="G41">
        <v>10034</v>
      </c>
      <c r="H41" s="2">
        <v>42343.193923611114</v>
      </c>
      <c r="I41" t="s">
        <v>20</v>
      </c>
      <c r="J41" t="s">
        <v>390</v>
      </c>
      <c r="K41" t="s">
        <v>49</v>
      </c>
      <c r="L41" s="6">
        <v>17605</v>
      </c>
    </row>
    <row r="42" spans="7:12" x14ac:dyDescent="0.25">
      <c r="G42">
        <v>10035</v>
      </c>
      <c r="H42" s="2">
        <v>42305.918703703705</v>
      </c>
      <c r="I42" t="s">
        <v>11</v>
      </c>
      <c r="J42" t="s">
        <v>390</v>
      </c>
      <c r="K42" t="s">
        <v>50</v>
      </c>
      <c r="L42" s="6">
        <v>22191.18</v>
      </c>
    </row>
    <row r="43" spans="7:12" x14ac:dyDescent="0.25">
      <c r="G43">
        <v>10036</v>
      </c>
      <c r="H43" s="2">
        <v>42200.667523148149</v>
      </c>
      <c r="I43" t="s">
        <v>9</v>
      </c>
      <c r="J43" t="s">
        <v>390</v>
      </c>
      <c r="K43" t="s">
        <v>51</v>
      </c>
      <c r="L43" s="6">
        <v>73944.66</v>
      </c>
    </row>
    <row r="44" spans="7:12" x14ac:dyDescent="0.25">
      <c r="G44">
        <v>10037</v>
      </c>
      <c r="H44" s="2">
        <v>42170.702557870369</v>
      </c>
      <c r="I44" t="s">
        <v>52</v>
      </c>
      <c r="J44" t="s">
        <v>392</v>
      </c>
      <c r="K44" t="s">
        <v>53</v>
      </c>
      <c r="L44" s="6">
        <v>21494.7</v>
      </c>
    </row>
    <row r="45" spans="7:12" x14ac:dyDescent="0.25">
      <c r="G45">
        <v>10038</v>
      </c>
      <c r="H45" s="2">
        <v>42042.140428240738</v>
      </c>
      <c r="I45" t="s">
        <v>23</v>
      </c>
      <c r="J45" t="s">
        <v>390</v>
      </c>
      <c r="K45" t="s">
        <v>54</v>
      </c>
      <c r="L45" s="6">
        <v>64127.96</v>
      </c>
    </row>
    <row r="46" spans="7:12" x14ac:dyDescent="0.25">
      <c r="G46">
        <v>10039</v>
      </c>
      <c r="H46" s="2">
        <v>42085.269212962965</v>
      </c>
      <c r="I46" t="s">
        <v>13</v>
      </c>
      <c r="J46" t="s">
        <v>390</v>
      </c>
      <c r="K46" t="s">
        <v>55</v>
      </c>
      <c r="L46" s="6">
        <v>47714.79</v>
      </c>
    </row>
    <row r="47" spans="7:12" x14ac:dyDescent="0.25">
      <c r="G47">
        <v>10040</v>
      </c>
      <c r="H47" s="2">
        <v>42098.170960648145</v>
      </c>
      <c r="I47" t="s">
        <v>15</v>
      </c>
      <c r="J47" t="s">
        <v>390</v>
      </c>
      <c r="K47" t="s">
        <v>56</v>
      </c>
      <c r="L47" s="6">
        <v>3713.03</v>
      </c>
    </row>
    <row r="48" spans="7:12" x14ac:dyDescent="0.25">
      <c r="G48">
        <v>10041</v>
      </c>
      <c r="H48" s="2">
        <v>42182.629699074074</v>
      </c>
      <c r="I48" t="s">
        <v>45</v>
      </c>
      <c r="J48" t="s">
        <v>392</v>
      </c>
      <c r="K48" t="s">
        <v>57</v>
      </c>
      <c r="L48" s="6">
        <v>57210.74</v>
      </c>
    </row>
    <row r="49" spans="7:12" x14ac:dyDescent="0.25">
      <c r="G49">
        <v>10042</v>
      </c>
      <c r="H49" s="2">
        <v>42099.852187500001</v>
      </c>
      <c r="I49" t="s">
        <v>17</v>
      </c>
      <c r="J49" t="s">
        <v>390</v>
      </c>
      <c r="K49" t="s">
        <v>58</v>
      </c>
      <c r="L49" s="6">
        <v>78795.64</v>
      </c>
    </row>
    <row r="50" spans="7:12" x14ac:dyDescent="0.25">
      <c r="G50">
        <v>10043</v>
      </c>
      <c r="H50" s="2">
        <v>42135.839884259258</v>
      </c>
      <c r="I50" t="s">
        <v>11</v>
      </c>
      <c r="J50" t="s">
        <v>390</v>
      </c>
      <c r="K50" t="s">
        <v>59</v>
      </c>
      <c r="L50" s="6">
        <v>58747.97</v>
      </c>
    </row>
    <row r="51" spans="7:12" x14ac:dyDescent="0.25">
      <c r="G51">
        <v>10044</v>
      </c>
      <c r="H51" s="2">
        <v>42117.301898148151</v>
      </c>
      <c r="I51" t="s">
        <v>7</v>
      </c>
      <c r="J51" t="s">
        <v>390</v>
      </c>
      <c r="K51" t="s">
        <v>60</v>
      </c>
      <c r="L51" s="6">
        <v>81690.89</v>
      </c>
    </row>
    <row r="52" spans="7:12" x14ac:dyDescent="0.25">
      <c r="G52">
        <v>10045</v>
      </c>
      <c r="H52" s="2">
        <v>42250.009641203702</v>
      </c>
      <c r="I52" t="s">
        <v>61</v>
      </c>
      <c r="J52" t="s">
        <v>392</v>
      </c>
      <c r="K52" t="s">
        <v>62</v>
      </c>
      <c r="L52" s="6">
        <v>87950.36</v>
      </c>
    </row>
    <row r="53" spans="7:12" x14ac:dyDescent="0.25">
      <c r="G53">
        <v>10046</v>
      </c>
      <c r="H53" s="2">
        <v>42223.367337962962</v>
      </c>
      <c r="I53" t="s">
        <v>7</v>
      </c>
      <c r="J53" t="s">
        <v>390</v>
      </c>
      <c r="K53" t="s">
        <v>63</v>
      </c>
      <c r="L53" s="6">
        <v>43688.75</v>
      </c>
    </row>
    <row r="54" spans="7:12" x14ac:dyDescent="0.25">
      <c r="G54">
        <v>10047</v>
      </c>
      <c r="H54" s="2">
        <v>42062.025266203702</v>
      </c>
      <c r="I54" t="s">
        <v>52</v>
      </c>
      <c r="J54" t="s">
        <v>392</v>
      </c>
      <c r="K54" t="s">
        <v>64</v>
      </c>
      <c r="L54" s="6">
        <v>88930.52</v>
      </c>
    </row>
    <row r="55" spans="7:12" x14ac:dyDescent="0.25">
      <c r="G55">
        <v>10048</v>
      </c>
      <c r="H55" s="2">
        <v>42189.578472222223</v>
      </c>
      <c r="I55" t="s">
        <v>35</v>
      </c>
      <c r="J55" t="s">
        <v>391</v>
      </c>
      <c r="K55" t="s">
        <v>65</v>
      </c>
      <c r="L55" s="6">
        <v>38944.75</v>
      </c>
    </row>
    <row r="56" spans="7:12" x14ac:dyDescent="0.25">
      <c r="G56">
        <v>10049</v>
      </c>
      <c r="H56" s="2">
        <v>42307.01457175926</v>
      </c>
      <c r="I56" t="s">
        <v>66</v>
      </c>
      <c r="J56" t="s">
        <v>392</v>
      </c>
      <c r="K56" t="s">
        <v>67</v>
      </c>
      <c r="L56" s="6">
        <v>95060.08</v>
      </c>
    </row>
    <row r="57" spans="7:12" x14ac:dyDescent="0.25">
      <c r="G57">
        <v>10050</v>
      </c>
      <c r="H57" s="2">
        <v>42355.584918981483</v>
      </c>
      <c r="I57" t="s">
        <v>26</v>
      </c>
      <c r="J57" t="s">
        <v>391</v>
      </c>
      <c r="K57" t="s">
        <v>12</v>
      </c>
      <c r="L57" s="6">
        <v>34238.68</v>
      </c>
    </row>
    <row r="58" spans="7:12" x14ac:dyDescent="0.25">
      <c r="G58">
        <v>10051</v>
      </c>
      <c r="H58" s="2">
        <v>42278.367256944446</v>
      </c>
      <c r="I58" t="s">
        <v>45</v>
      </c>
      <c r="J58" t="s">
        <v>392</v>
      </c>
      <c r="K58" t="s">
        <v>68</v>
      </c>
      <c r="L58" s="6">
        <v>17486.39</v>
      </c>
    </row>
    <row r="59" spans="7:12" x14ac:dyDescent="0.25">
      <c r="G59">
        <v>10052</v>
      </c>
      <c r="H59" s="2">
        <v>42180.183935185189</v>
      </c>
      <c r="I59" t="s">
        <v>66</v>
      </c>
      <c r="J59" t="s">
        <v>392</v>
      </c>
      <c r="K59" t="s">
        <v>69</v>
      </c>
      <c r="L59" s="6">
        <v>79800.39</v>
      </c>
    </row>
    <row r="60" spans="7:12" x14ac:dyDescent="0.25">
      <c r="G60">
        <v>10053</v>
      </c>
      <c r="H60" s="2">
        <v>42300.618842592594</v>
      </c>
      <c r="I60" t="s">
        <v>35</v>
      </c>
      <c r="J60" t="s">
        <v>391</v>
      </c>
      <c r="K60" t="s">
        <v>70</v>
      </c>
      <c r="L60" s="6">
        <v>11423.94</v>
      </c>
    </row>
    <row r="61" spans="7:12" x14ac:dyDescent="0.25">
      <c r="G61">
        <v>10054</v>
      </c>
      <c r="H61" s="2">
        <v>42347.688726851855</v>
      </c>
      <c r="I61" t="s">
        <v>5</v>
      </c>
      <c r="J61" t="s">
        <v>390</v>
      </c>
      <c r="K61" t="s">
        <v>71</v>
      </c>
      <c r="L61" s="6">
        <v>43308.07</v>
      </c>
    </row>
    <row r="62" spans="7:12" x14ac:dyDescent="0.25">
      <c r="G62">
        <v>10055</v>
      </c>
      <c r="H62" s="2">
        <v>42274.847511574073</v>
      </c>
      <c r="I62" t="s">
        <v>15</v>
      </c>
      <c r="J62" t="s">
        <v>390</v>
      </c>
      <c r="K62" t="s">
        <v>72</v>
      </c>
      <c r="L62" s="6">
        <v>90501.06</v>
      </c>
    </row>
    <row r="63" spans="7:12" x14ac:dyDescent="0.25">
      <c r="G63">
        <v>10056</v>
      </c>
      <c r="H63" s="2">
        <v>42143.738865740743</v>
      </c>
      <c r="I63" t="s">
        <v>23</v>
      </c>
      <c r="J63" t="s">
        <v>390</v>
      </c>
      <c r="K63" t="s">
        <v>73</v>
      </c>
      <c r="L63" s="6">
        <v>17664.3</v>
      </c>
    </row>
    <row r="64" spans="7:12" x14ac:dyDescent="0.25">
      <c r="G64">
        <v>10057</v>
      </c>
      <c r="H64" s="2">
        <v>42214.057858796295</v>
      </c>
      <c r="I64" t="s">
        <v>15</v>
      </c>
      <c r="J64" t="s">
        <v>390</v>
      </c>
      <c r="K64" t="s">
        <v>74</v>
      </c>
      <c r="L64" s="6">
        <v>10378.18</v>
      </c>
    </row>
    <row r="65" spans="7:12" x14ac:dyDescent="0.25">
      <c r="G65">
        <v>10058</v>
      </c>
      <c r="H65" s="2">
        <v>42262.941712962966</v>
      </c>
      <c r="I65" t="s">
        <v>66</v>
      </c>
      <c r="J65" t="s">
        <v>392</v>
      </c>
      <c r="K65" t="s">
        <v>75</v>
      </c>
      <c r="L65" s="6">
        <v>65398.82</v>
      </c>
    </row>
    <row r="66" spans="7:12" x14ac:dyDescent="0.25">
      <c r="G66">
        <v>10059</v>
      </c>
      <c r="H66" s="2">
        <v>42137.677245370367</v>
      </c>
      <c r="I66" t="s">
        <v>40</v>
      </c>
      <c r="J66" t="s">
        <v>391</v>
      </c>
      <c r="K66" t="s">
        <v>76</v>
      </c>
      <c r="L66" s="6">
        <v>32815.199999999997</v>
      </c>
    </row>
    <row r="67" spans="7:12" x14ac:dyDescent="0.25">
      <c r="G67">
        <v>10060</v>
      </c>
      <c r="H67" s="2">
        <v>42132.023506944446</v>
      </c>
      <c r="I67" t="s">
        <v>35</v>
      </c>
      <c r="J67" t="s">
        <v>391</v>
      </c>
      <c r="K67" t="s">
        <v>77</v>
      </c>
      <c r="L67" s="6">
        <v>24824.11</v>
      </c>
    </row>
    <row r="68" spans="7:12" x14ac:dyDescent="0.25">
      <c r="G68">
        <v>10061</v>
      </c>
      <c r="H68" s="2">
        <v>42358.782962962963</v>
      </c>
      <c r="I68" t="s">
        <v>40</v>
      </c>
      <c r="J68" t="s">
        <v>391</v>
      </c>
      <c r="K68" t="s">
        <v>78</v>
      </c>
      <c r="L68" s="6">
        <v>62313.51</v>
      </c>
    </row>
    <row r="69" spans="7:12" x14ac:dyDescent="0.25">
      <c r="G69">
        <v>10062</v>
      </c>
      <c r="H69" s="2">
        <v>42263.651018518518</v>
      </c>
      <c r="I69" t="s">
        <v>66</v>
      </c>
      <c r="J69" t="s">
        <v>392</v>
      </c>
      <c r="K69" t="s">
        <v>79</v>
      </c>
      <c r="L69" s="6">
        <v>89948.39</v>
      </c>
    </row>
    <row r="70" spans="7:12" x14ac:dyDescent="0.25">
      <c r="G70">
        <v>10063</v>
      </c>
      <c r="H70" s="2">
        <v>42348.304583333331</v>
      </c>
      <c r="I70" t="s">
        <v>26</v>
      </c>
      <c r="J70" t="s">
        <v>391</v>
      </c>
      <c r="K70" t="s">
        <v>80</v>
      </c>
      <c r="L70" s="6">
        <v>52385.440000000002</v>
      </c>
    </row>
    <row r="71" spans="7:12" x14ac:dyDescent="0.25">
      <c r="G71">
        <v>10064</v>
      </c>
      <c r="H71" s="2">
        <v>42120.777928240743</v>
      </c>
      <c r="I71" t="s">
        <v>61</v>
      </c>
      <c r="J71" t="s">
        <v>392</v>
      </c>
      <c r="K71" t="s">
        <v>81</v>
      </c>
      <c r="L71" s="6">
        <v>1142.24</v>
      </c>
    </row>
    <row r="72" spans="7:12" x14ac:dyDescent="0.25">
      <c r="G72">
        <v>10065</v>
      </c>
      <c r="H72" s="2">
        <v>42296.397199074076</v>
      </c>
      <c r="I72" t="s">
        <v>45</v>
      </c>
      <c r="J72" t="s">
        <v>392</v>
      </c>
      <c r="K72" t="s">
        <v>82</v>
      </c>
      <c r="L72" s="6">
        <v>87360.72</v>
      </c>
    </row>
    <row r="73" spans="7:12" x14ac:dyDescent="0.25">
      <c r="G73">
        <v>10066</v>
      </c>
      <c r="H73" s="2">
        <v>42281.083113425928</v>
      </c>
      <c r="I73" t="s">
        <v>5</v>
      </c>
      <c r="J73" t="s">
        <v>390</v>
      </c>
      <c r="K73" t="s">
        <v>62</v>
      </c>
      <c r="L73" s="6">
        <v>39646.29</v>
      </c>
    </row>
    <row r="74" spans="7:12" x14ac:dyDescent="0.25">
      <c r="G74">
        <v>10067</v>
      </c>
      <c r="H74" s="2">
        <v>42028.165636574071</v>
      </c>
      <c r="I74" t="s">
        <v>45</v>
      </c>
      <c r="J74" t="s">
        <v>392</v>
      </c>
      <c r="K74" t="s">
        <v>83</v>
      </c>
      <c r="L74" s="6">
        <v>38109.25</v>
      </c>
    </row>
    <row r="75" spans="7:12" x14ac:dyDescent="0.25">
      <c r="G75">
        <v>10068</v>
      </c>
      <c r="H75" s="2">
        <v>42289.1174537037</v>
      </c>
      <c r="I75" t="s">
        <v>23</v>
      </c>
      <c r="J75" t="s">
        <v>390</v>
      </c>
      <c r="K75" t="s">
        <v>84</v>
      </c>
      <c r="L75" s="6">
        <v>90836</v>
      </c>
    </row>
    <row r="76" spans="7:12" x14ac:dyDescent="0.25">
      <c r="G76">
        <v>10069</v>
      </c>
      <c r="H76" s="2">
        <v>42212.297731481478</v>
      </c>
      <c r="I76" t="s">
        <v>52</v>
      </c>
      <c r="J76" t="s">
        <v>392</v>
      </c>
      <c r="K76" t="s">
        <v>85</v>
      </c>
      <c r="L76" s="6">
        <v>46802.78</v>
      </c>
    </row>
    <row r="77" spans="7:12" x14ac:dyDescent="0.25">
      <c r="G77">
        <v>10070</v>
      </c>
      <c r="H77" s="2">
        <v>42185.610520833332</v>
      </c>
      <c r="I77" t="s">
        <v>17</v>
      </c>
      <c r="J77" t="s">
        <v>390</v>
      </c>
      <c r="K77" t="s">
        <v>86</v>
      </c>
      <c r="L77" s="6">
        <v>42156.94</v>
      </c>
    </row>
    <row r="78" spans="7:12" x14ac:dyDescent="0.25">
      <c r="G78">
        <v>10071</v>
      </c>
      <c r="H78" s="2">
        <v>42251.811782407407</v>
      </c>
      <c r="I78" t="s">
        <v>9</v>
      </c>
      <c r="J78" t="s">
        <v>390</v>
      </c>
      <c r="K78" t="s">
        <v>87</v>
      </c>
      <c r="L78" s="6">
        <v>51196.01</v>
      </c>
    </row>
    <row r="79" spans="7:12" x14ac:dyDescent="0.25">
      <c r="G79">
        <v>10072</v>
      </c>
      <c r="H79" s="2">
        <v>42168.831886574073</v>
      </c>
      <c r="I79" t="s">
        <v>29</v>
      </c>
      <c r="J79" t="s">
        <v>391</v>
      </c>
      <c r="K79" t="s">
        <v>88</v>
      </c>
      <c r="L79" s="6">
        <v>81480.429999999993</v>
      </c>
    </row>
    <row r="80" spans="7:12" x14ac:dyDescent="0.25">
      <c r="G80">
        <v>10073</v>
      </c>
      <c r="H80" s="2">
        <v>42319.504120370373</v>
      </c>
      <c r="I80" t="s">
        <v>29</v>
      </c>
      <c r="J80" t="s">
        <v>391</v>
      </c>
      <c r="K80" t="s">
        <v>89</v>
      </c>
      <c r="L80" s="6">
        <v>19727.400000000001</v>
      </c>
    </row>
    <row r="81" spans="7:12" x14ac:dyDescent="0.25">
      <c r="G81">
        <v>10074</v>
      </c>
      <c r="H81" s="2">
        <v>42354.470347222225</v>
      </c>
      <c r="I81" t="s">
        <v>23</v>
      </c>
      <c r="J81" t="s">
        <v>390</v>
      </c>
      <c r="K81" t="s">
        <v>67</v>
      </c>
      <c r="L81" s="6">
        <v>96099.55</v>
      </c>
    </row>
    <row r="82" spans="7:12" x14ac:dyDescent="0.25">
      <c r="G82">
        <v>10075</v>
      </c>
      <c r="H82" s="2">
        <v>42081.575925925928</v>
      </c>
      <c r="I82" t="s">
        <v>7</v>
      </c>
      <c r="J82" t="s">
        <v>390</v>
      </c>
      <c r="K82" t="s">
        <v>90</v>
      </c>
      <c r="L82" s="6">
        <v>70935.12</v>
      </c>
    </row>
    <row r="83" spans="7:12" x14ac:dyDescent="0.25">
      <c r="G83">
        <v>10076</v>
      </c>
      <c r="H83" s="2">
        <v>42327.58148148148</v>
      </c>
      <c r="I83" t="s">
        <v>38</v>
      </c>
      <c r="J83" t="s">
        <v>391</v>
      </c>
      <c r="K83" t="s">
        <v>91</v>
      </c>
      <c r="L83" s="6">
        <v>10358.02</v>
      </c>
    </row>
    <row r="84" spans="7:12" x14ac:dyDescent="0.25">
      <c r="G84">
        <v>10077</v>
      </c>
      <c r="H84" s="2">
        <v>42258.626539351855</v>
      </c>
      <c r="I84" t="s">
        <v>7</v>
      </c>
      <c r="J84" t="s">
        <v>390</v>
      </c>
      <c r="K84" t="s">
        <v>92</v>
      </c>
      <c r="L84" s="6">
        <v>83878.41</v>
      </c>
    </row>
    <row r="85" spans="7:12" x14ac:dyDescent="0.25">
      <c r="G85">
        <v>10078</v>
      </c>
      <c r="H85" s="2">
        <v>42190.350289351853</v>
      </c>
      <c r="I85" t="s">
        <v>9</v>
      </c>
      <c r="J85" t="s">
        <v>390</v>
      </c>
      <c r="K85" t="s">
        <v>93</v>
      </c>
      <c r="L85" s="6">
        <v>1179.26</v>
      </c>
    </row>
    <row r="86" spans="7:12" x14ac:dyDescent="0.25">
      <c r="G86">
        <v>10079</v>
      </c>
      <c r="H86" s="2">
        <v>42276.61550925926</v>
      </c>
      <c r="I86" t="s">
        <v>5</v>
      </c>
      <c r="J86" t="s">
        <v>390</v>
      </c>
      <c r="K86" t="s">
        <v>94</v>
      </c>
      <c r="L86" s="6">
        <v>39406.29</v>
      </c>
    </row>
    <row r="87" spans="7:12" x14ac:dyDescent="0.25">
      <c r="G87">
        <v>10080</v>
      </c>
      <c r="H87" s="2">
        <v>42214.074467592596</v>
      </c>
      <c r="I87" t="s">
        <v>11</v>
      </c>
      <c r="J87" t="s">
        <v>390</v>
      </c>
      <c r="K87" t="s">
        <v>95</v>
      </c>
      <c r="L87" s="6">
        <v>48373.89</v>
      </c>
    </row>
    <row r="88" spans="7:12" x14ac:dyDescent="0.25">
      <c r="G88">
        <v>10081</v>
      </c>
      <c r="H88" s="2">
        <v>42067.946006944447</v>
      </c>
      <c r="I88" t="s">
        <v>52</v>
      </c>
      <c r="J88" t="s">
        <v>392</v>
      </c>
      <c r="K88" t="s">
        <v>96</v>
      </c>
      <c r="L88" s="6">
        <v>15330.56</v>
      </c>
    </row>
    <row r="89" spans="7:12" x14ac:dyDescent="0.25">
      <c r="G89">
        <v>10082</v>
      </c>
      <c r="H89" s="2">
        <v>42104.710543981484</v>
      </c>
      <c r="I89" t="s">
        <v>17</v>
      </c>
      <c r="J89" t="s">
        <v>390</v>
      </c>
      <c r="K89" t="s">
        <v>97</v>
      </c>
      <c r="L89" s="6">
        <v>59967.7</v>
      </c>
    </row>
    <row r="90" spans="7:12" x14ac:dyDescent="0.25">
      <c r="G90">
        <v>10083</v>
      </c>
      <c r="H90" s="2">
        <v>42039.271921296298</v>
      </c>
      <c r="I90" t="s">
        <v>9</v>
      </c>
      <c r="J90" t="s">
        <v>390</v>
      </c>
      <c r="K90" t="s">
        <v>98</v>
      </c>
      <c r="L90" s="6">
        <v>83743.38</v>
      </c>
    </row>
    <row r="91" spans="7:12" x14ac:dyDescent="0.25">
      <c r="G91">
        <v>10084</v>
      </c>
      <c r="H91" s="2">
        <v>42069.024571759262</v>
      </c>
      <c r="I91" t="s">
        <v>23</v>
      </c>
      <c r="J91" t="s">
        <v>390</v>
      </c>
      <c r="K91" t="s">
        <v>99</v>
      </c>
      <c r="L91" s="6">
        <v>86851.23</v>
      </c>
    </row>
    <row r="92" spans="7:12" x14ac:dyDescent="0.25">
      <c r="G92">
        <v>10085</v>
      </c>
      <c r="H92" s="2">
        <v>42362.816493055558</v>
      </c>
      <c r="I92" t="s">
        <v>29</v>
      </c>
      <c r="J92" t="s">
        <v>391</v>
      </c>
      <c r="K92" t="s">
        <v>100</v>
      </c>
      <c r="L92" s="6">
        <v>34219.919999999998</v>
      </c>
    </row>
    <row r="93" spans="7:12" x14ac:dyDescent="0.25">
      <c r="G93">
        <v>10086</v>
      </c>
      <c r="H93" s="2">
        <v>42341.00509259259</v>
      </c>
      <c r="I93" t="s">
        <v>7</v>
      </c>
      <c r="J93" t="s">
        <v>390</v>
      </c>
      <c r="K93" t="s">
        <v>101</v>
      </c>
      <c r="L93" s="6">
        <v>18085.88</v>
      </c>
    </row>
    <row r="94" spans="7:12" x14ac:dyDescent="0.25">
      <c r="G94">
        <v>10087</v>
      </c>
      <c r="H94" s="2">
        <v>42028.134363425925</v>
      </c>
      <c r="I94" t="s">
        <v>7</v>
      </c>
      <c r="J94" t="s">
        <v>390</v>
      </c>
      <c r="K94" t="s">
        <v>102</v>
      </c>
      <c r="L94" s="6">
        <v>81348.63</v>
      </c>
    </row>
    <row r="95" spans="7:12" x14ac:dyDescent="0.25">
      <c r="G95">
        <v>10088</v>
      </c>
      <c r="H95" s="2">
        <v>42225.368287037039</v>
      </c>
      <c r="I95" t="s">
        <v>35</v>
      </c>
      <c r="J95" t="s">
        <v>391</v>
      </c>
      <c r="K95" t="s">
        <v>103</v>
      </c>
      <c r="L95" s="6">
        <v>13547.13</v>
      </c>
    </row>
    <row r="96" spans="7:12" x14ac:dyDescent="0.25">
      <c r="G96">
        <v>10089</v>
      </c>
      <c r="H96" s="2">
        <v>42357.33425925926</v>
      </c>
      <c r="I96" t="s">
        <v>29</v>
      </c>
      <c r="J96" t="s">
        <v>391</v>
      </c>
      <c r="K96" t="s">
        <v>104</v>
      </c>
      <c r="L96" s="6">
        <v>67224.17</v>
      </c>
    </row>
    <row r="97" spans="7:12" x14ac:dyDescent="0.25">
      <c r="G97">
        <v>10090</v>
      </c>
      <c r="H97" s="2">
        <v>42128.623518518521</v>
      </c>
      <c r="I97" t="s">
        <v>35</v>
      </c>
      <c r="J97" t="s">
        <v>391</v>
      </c>
      <c r="K97" t="s">
        <v>105</v>
      </c>
      <c r="L97" s="6">
        <v>75344.05</v>
      </c>
    </row>
    <row r="98" spans="7:12" x14ac:dyDescent="0.25">
      <c r="G98">
        <v>10091</v>
      </c>
      <c r="H98" s="2">
        <v>42351.988009259258</v>
      </c>
      <c r="I98" t="s">
        <v>29</v>
      </c>
      <c r="J98" t="s">
        <v>391</v>
      </c>
      <c r="K98" t="s">
        <v>106</v>
      </c>
      <c r="L98" s="6">
        <v>8302.73</v>
      </c>
    </row>
    <row r="99" spans="7:12" x14ac:dyDescent="0.25">
      <c r="G99">
        <v>10092</v>
      </c>
      <c r="H99" s="2">
        <v>42043.303310185183</v>
      </c>
      <c r="I99" t="s">
        <v>66</v>
      </c>
      <c r="J99" t="s">
        <v>392</v>
      </c>
      <c r="K99" t="s">
        <v>107</v>
      </c>
      <c r="L99" s="6">
        <v>22101</v>
      </c>
    </row>
    <row r="100" spans="7:12" x14ac:dyDescent="0.25">
      <c r="G100">
        <v>10093</v>
      </c>
      <c r="H100" s="2">
        <v>42234.260266203702</v>
      </c>
      <c r="I100" t="s">
        <v>29</v>
      </c>
      <c r="J100" t="s">
        <v>391</v>
      </c>
      <c r="K100" t="s">
        <v>81</v>
      </c>
      <c r="L100" s="6">
        <v>22140.25</v>
      </c>
    </row>
    <row r="101" spans="7:12" x14ac:dyDescent="0.25">
      <c r="G101">
        <v>10094</v>
      </c>
      <c r="H101" s="2">
        <v>42180.852627314816</v>
      </c>
      <c r="I101" t="s">
        <v>15</v>
      </c>
      <c r="J101" t="s">
        <v>390</v>
      </c>
      <c r="K101" t="s">
        <v>108</v>
      </c>
      <c r="L101" s="6">
        <v>71734.73</v>
      </c>
    </row>
    <row r="102" spans="7:12" x14ac:dyDescent="0.25">
      <c r="G102">
        <v>10095</v>
      </c>
      <c r="H102" s="2">
        <v>42073.686886574076</v>
      </c>
      <c r="I102" t="s">
        <v>35</v>
      </c>
      <c r="J102" t="s">
        <v>391</v>
      </c>
      <c r="K102" t="s">
        <v>49</v>
      </c>
      <c r="L102" s="6">
        <v>14114.62</v>
      </c>
    </row>
    <row r="103" spans="7:12" x14ac:dyDescent="0.25">
      <c r="G103">
        <v>10096</v>
      </c>
      <c r="H103" s="2">
        <v>42070.144965277781</v>
      </c>
      <c r="I103" t="s">
        <v>61</v>
      </c>
      <c r="J103" t="s">
        <v>392</v>
      </c>
      <c r="K103" t="s">
        <v>48</v>
      </c>
      <c r="L103" s="6">
        <v>41457.96</v>
      </c>
    </row>
    <row r="104" spans="7:12" x14ac:dyDescent="0.25">
      <c r="G104">
        <v>10097</v>
      </c>
      <c r="H104" s="2">
        <v>42285.280393518522</v>
      </c>
      <c r="I104" t="s">
        <v>29</v>
      </c>
      <c r="J104" t="s">
        <v>391</v>
      </c>
      <c r="K104" t="s">
        <v>109</v>
      </c>
      <c r="L104" s="6">
        <v>42916.27</v>
      </c>
    </row>
    <row r="105" spans="7:12" x14ac:dyDescent="0.25">
      <c r="G105">
        <v>10098</v>
      </c>
      <c r="H105" s="2">
        <v>42292.463379629633</v>
      </c>
      <c r="I105" t="s">
        <v>45</v>
      </c>
      <c r="J105" t="s">
        <v>392</v>
      </c>
      <c r="K105" t="s">
        <v>33</v>
      </c>
      <c r="L105" s="6">
        <v>5731.18</v>
      </c>
    </row>
    <row r="106" spans="7:12" x14ac:dyDescent="0.25">
      <c r="G106">
        <v>10099</v>
      </c>
      <c r="H106" s="2">
        <v>42252.387615740743</v>
      </c>
      <c r="I106" t="s">
        <v>35</v>
      </c>
      <c r="J106" t="s">
        <v>391</v>
      </c>
      <c r="K106" t="s">
        <v>110</v>
      </c>
      <c r="L106" s="6">
        <v>77525.759999999995</v>
      </c>
    </row>
    <row r="107" spans="7:12" x14ac:dyDescent="0.25">
      <c r="G107">
        <v>10100</v>
      </c>
      <c r="H107" s="2">
        <v>42186.050474537034</v>
      </c>
      <c r="I107" t="s">
        <v>40</v>
      </c>
      <c r="J107" t="s">
        <v>391</v>
      </c>
      <c r="K107" t="s">
        <v>111</v>
      </c>
      <c r="L107" s="6">
        <v>21296.95</v>
      </c>
    </row>
    <row r="108" spans="7:12" x14ac:dyDescent="0.25">
      <c r="G108">
        <v>10101</v>
      </c>
      <c r="H108" s="2">
        <v>42026.064884259256</v>
      </c>
      <c r="I108" t="s">
        <v>23</v>
      </c>
      <c r="J108" t="s">
        <v>390</v>
      </c>
      <c r="K108" t="s">
        <v>112</v>
      </c>
      <c r="L108" s="6">
        <v>6455.52</v>
      </c>
    </row>
    <row r="109" spans="7:12" x14ac:dyDescent="0.25">
      <c r="G109">
        <v>10102</v>
      </c>
      <c r="H109" s="2">
        <v>42187.426099537035</v>
      </c>
      <c r="I109" t="s">
        <v>38</v>
      </c>
      <c r="J109" t="s">
        <v>391</v>
      </c>
      <c r="K109" t="s">
        <v>113</v>
      </c>
      <c r="L109" s="6">
        <v>60870.29</v>
      </c>
    </row>
    <row r="110" spans="7:12" x14ac:dyDescent="0.25">
      <c r="G110">
        <v>10103</v>
      </c>
      <c r="H110" s="2">
        <v>42155.008587962962</v>
      </c>
      <c r="I110" t="s">
        <v>5</v>
      </c>
      <c r="J110" t="s">
        <v>390</v>
      </c>
      <c r="K110" t="s">
        <v>114</v>
      </c>
      <c r="L110" s="6">
        <v>75954.39</v>
      </c>
    </row>
    <row r="111" spans="7:12" x14ac:dyDescent="0.25">
      <c r="G111">
        <v>10104</v>
      </c>
      <c r="H111" s="2">
        <v>42192.378622685188</v>
      </c>
      <c r="I111" t="s">
        <v>11</v>
      </c>
      <c r="J111" t="s">
        <v>390</v>
      </c>
      <c r="K111" t="s">
        <v>115</v>
      </c>
      <c r="L111" s="6">
        <v>56741.120000000003</v>
      </c>
    </row>
    <row r="112" spans="7:12" x14ac:dyDescent="0.25">
      <c r="G112">
        <v>10105</v>
      </c>
      <c r="H112" s="2">
        <v>42282.884259259263</v>
      </c>
      <c r="I112" t="s">
        <v>7</v>
      </c>
      <c r="J112" t="s">
        <v>390</v>
      </c>
      <c r="K112" t="s">
        <v>97</v>
      </c>
      <c r="L112" s="6">
        <v>32078.35</v>
      </c>
    </row>
    <row r="113" spans="7:12" x14ac:dyDescent="0.25">
      <c r="G113">
        <v>10106</v>
      </c>
      <c r="H113" s="2">
        <v>42297.378692129627</v>
      </c>
      <c r="I113" t="s">
        <v>52</v>
      </c>
      <c r="J113" t="s">
        <v>392</v>
      </c>
      <c r="K113" t="s">
        <v>63</v>
      </c>
      <c r="L113" s="6">
        <v>93723.8</v>
      </c>
    </row>
    <row r="114" spans="7:12" x14ac:dyDescent="0.25">
      <c r="G114">
        <v>10107</v>
      </c>
      <c r="H114" s="2">
        <v>42019.933703703704</v>
      </c>
      <c r="I114" t="s">
        <v>23</v>
      </c>
      <c r="J114" t="s">
        <v>390</v>
      </c>
      <c r="K114" t="s">
        <v>34</v>
      </c>
      <c r="L114" s="6">
        <v>27618.36</v>
      </c>
    </row>
    <row r="115" spans="7:12" x14ac:dyDescent="0.25">
      <c r="G115">
        <v>10108</v>
      </c>
      <c r="H115" s="2">
        <v>42025.980162037034</v>
      </c>
      <c r="I115" t="s">
        <v>66</v>
      </c>
      <c r="J115" t="s">
        <v>392</v>
      </c>
      <c r="K115" t="s">
        <v>116</v>
      </c>
      <c r="L115" s="6">
        <v>77281.13</v>
      </c>
    </row>
    <row r="116" spans="7:12" x14ac:dyDescent="0.25">
      <c r="G116">
        <v>10109</v>
      </c>
      <c r="H116" s="2">
        <v>42165.922800925924</v>
      </c>
      <c r="I116" t="s">
        <v>23</v>
      </c>
      <c r="J116" t="s">
        <v>390</v>
      </c>
      <c r="K116" t="s">
        <v>72</v>
      </c>
      <c r="L116" s="6">
        <v>17774.830000000002</v>
      </c>
    </row>
    <row r="117" spans="7:12" x14ac:dyDescent="0.25">
      <c r="G117">
        <v>10110</v>
      </c>
      <c r="H117" s="2">
        <v>42345.608715277776</v>
      </c>
      <c r="I117" t="s">
        <v>15</v>
      </c>
      <c r="J117" t="s">
        <v>390</v>
      </c>
      <c r="K117" t="s">
        <v>58</v>
      </c>
      <c r="L117" s="6">
        <v>87790.58</v>
      </c>
    </row>
    <row r="118" spans="7:12" x14ac:dyDescent="0.25">
      <c r="G118">
        <v>10111</v>
      </c>
      <c r="H118" s="2">
        <v>42365.077175925922</v>
      </c>
      <c r="I118" t="s">
        <v>20</v>
      </c>
      <c r="J118" t="s">
        <v>390</v>
      </c>
      <c r="K118" t="s">
        <v>117</v>
      </c>
      <c r="L118" s="6">
        <v>84385.63</v>
      </c>
    </row>
    <row r="119" spans="7:12" x14ac:dyDescent="0.25">
      <c r="G119">
        <v>10112</v>
      </c>
      <c r="H119" s="2">
        <v>42046.952465277776</v>
      </c>
      <c r="I119" t="s">
        <v>15</v>
      </c>
      <c r="J119" t="s">
        <v>390</v>
      </c>
      <c r="K119" t="s">
        <v>118</v>
      </c>
      <c r="L119" s="6">
        <v>28092.37</v>
      </c>
    </row>
    <row r="120" spans="7:12" x14ac:dyDescent="0.25">
      <c r="G120">
        <v>10113</v>
      </c>
      <c r="H120" s="2">
        <v>42332.710358796299</v>
      </c>
      <c r="I120" t="s">
        <v>66</v>
      </c>
      <c r="J120" t="s">
        <v>392</v>
      </c>
      <c r="K120" t="s">
        <v>119</v>
      </c>
      <c r="L120" s="6">
        <v>67253.98</v>
      </c>
    </row>
    <row r="121" spans="7:12" x14ac:dyDescent="0.25">
      <c r="G121">
        <v>10114</v>
      </c>
      <c r="H121" s="2">
        <v>42037.872615740744</v>
      </c>
      <c r="I121" t="s">
        <v>11</v>
      </c>
      <c r="J121" t="s">
        <v>390</v>
      </c>
      <c r="K121" t="s">
        <v>21</v>
      </c>
      <c r="L121" s="6">
        <v>88290.44</v>
      </c>
    </row>
    <row r="122" spans="7:12" x14ac:dyDescent="0.25">
      <c r="G122">
        <v>10115</v>
      </c>
      <c r="H122" s="2">
        <v>42348.927430555559</v>
      </c>
      <c r="I122" t="s">
        <v>29</v>
      </c>
      <c r="J122" t="s">
        <v>391</v>
      </c>
      <c r="K122" t="s">
        <v>78</v>
      </c>
      <c r="L122" s="6">
        <v>55549.87</v>
      </c>
    </row>
    <row r="123" spans="7:12" x14ac:dyDescent="0.25">
      <c r="G123">
        <v>10116</v>
      </c>
      <c r="H123" s="2">
        <v>42206.706377314818</v>
      </c>
      <c r="I123" t="s">
        <v>61</v>
      </c>
      <c r="J123" t="s">
        <v>392</v>
      </c>
      <c r="K123" t="s">
        <v>120</v>
      </c>
      <c r="L123" s="6">
        <v>18071.060000000001</v>
      </c>
    </row>
    <row r="124" spans="7:12" x14ac:dyDescent="0.25">
      <c r="G124">
        <v>10117</v>
      </c>
      <c r="H124" s="2">
        <v>42233.145324074074</v>
      </c>
      <c r="I124" t="s">
        <v>17</v>
      </c>
      <c r="J124" t="s">
        <v>390</v>
      </c>
      <c r="K124" t="s">
        <v>121</v>
      </c>
      <c r="L124" s="6">
        <v>65069.68</v>
      </c>
    </row>
    <row r="125" spans="7:12" x14ac:dyDescent="0.25">
      <c r="G125">
        <v>10118</v>
      </c>
      <c r="H125" s="2">
        <v>42227.479641203703</v>
      </c>
      <c r="I125" t="s">
        <v>29</v>
      </c>
      <c r="J125" t="s">
        <v>391</v>
      </c>
      <c r="K125" t="s">
        <v>122</v>
      </c>
      <c r="L125" s="6">
        <v>70585.06</v>
      </c>
    </row>
    <row r="126" spans="7:12" x14ac:dyDescent="0.25">
      <c r="G126">
        <v>10119</v>
      </c>
      <c r="H126" s="2">
        <v>42326.942256944443</v>
      </c>
      <c r="I126" t="s">
        <v>11</v>
      </c>
      <c r="J126" t="s">
        <v>390</v>
      </c>
      <c r="K126" t="s">
        <v>123</v>
      </c>
      <c r="L126" s="6">
        <v>75965.960000000006</v>
      </c>
    </row>
    <row r="127" spans="7:12" x14ac:dyDescent="0.25">
      <c r="G127">
        <v>10120</v>
      </c>
      <c r="H127" s="2">
        <v>42144.780810185184</v>
      </c>
      <c r="I127" t="s">
        <v>52</v>
      </c>
      <c r="J127" t="s">
        <v>392</v>
      </c>
      <c r="K127" t="s">
        <v>124</v>
      </c>
      <c r="L127" s="6">
        <v>36787.279999999999</v>
      </c>
    </row>
    <row r="128" spans="7:12" x14ac:dyDescent="0.25">
      <c r="G128">
        <v>10121</v>
      </c>
      <c r="H128" s="2">
        <v>42323.21603009259</v>
      </c>
      <c r="I128" t="s">
        <v>45</v>
      </c>
      <c r="J128" t="s">
        <v>392</v>
      </c>
      <c r="K128" t="s">
        <v>125</v>
      </c>
      <c r="L128" s="6">
        <v>44903.63</v>
      </c>
    </row>
    <row r="129" spans="7:12" x14ac:dyDescent="0.25">
      <c r="G129">
        <v>10122</v>
      </c>
      <c r="H129" s="2">
        <v>42128.832083333335</v>
      </c>
      <c r="I129" t="s">
        <v>52</v>
      </c>
      <c r="J129" t="s">
        <v>392</v>
      </c>
      <c r="K129" t="s">
        <v>126</v>
      </c>
      <c r="L129" s="6">
        <v>24909.38</v>
      </c>
    </row>
    <row r="130" spans="7:12" x14ac:dyDescent="0.25">
      <c r="G130">
        <v>10123</v>
      </c>
      <c r="H130" s="2">
        <v>42006.784166666665</v>
      </c>
      <c r="I130" t="s">
        <v>5</v>
      </c>
      <c r="J130" t="s">
        <v>390</v>
      </c>
      <c r="K130" t="s">
        <v>127</v>
      </c>
      <c r="L130" s="6">
        <v>97097.4</v>
      </c>
    </row>
    <row r="131" spans="7:12" x14ac:dyDescent="0.25">
      <c r="G131">
        <v>10124</v>
      </c>
      <c r="H131" s="2">
        <v>42129.010995370372</v>
      </c>
      <c r="I131" t="s">
        <v>38</v>
      </c>
      <c r="J131" t="s">
        <v>391</v>
      </c>
      <c r="K131" t="s">
        <v>128</v>
      </c>
      <c r="L131" s="6">
        <v>93374.36</v>
      </c>
    </row>
    <row r="132" spans="7:12" x14ac:dyDescent="0.25">
      <c r="G132">
        <v>10125</v>
      </c>
      <c r="H132" s="2">
        <v>42290.804155092592</v>
      </c>
      <c r="I132" t="s">
        <v>9</v>
      </c>
      <c r="J132" t="s">
        <v>390</v>
      </c>
      <c r="K132" t="s">
        <v>129</v>
      </c>
      <c r="L132" s="6">
        <v>19257.3</v>
      </c>
    </row>
    <row r="133" spans="7:12" x14ac:dyDescent="0.25">
      <c r="G133">
        <v>10126</v>
      </c>
      <c r="H133" s="2">
        <v>42276.449837962966</v>
      </c>
      <c r="I133" t="s">
        <v>9</v>
      </c>
      <c r="J133" t="s">
        <v>390</v>
      </c>
      <c r="K133" t="s">
        <v>130</v>
      </c>
      <c r="L133" s="6">
        <v>94083.75</v>
      </c>
    </row>
    <row r="134" spans="7:12" x14ac:dyDescent="0.25">
      <c r="G134">
        <v>10127</v>
      </c>
      <c r="H134" s="2">
        <v>42339.974895833337</v>
      </c>
      <c r="I134" t="s">
        <v>45</v>
      </c>
      <c r="J134" t="s">
        <v>392</v>
      </c>
      <c r="K134" t="s">
        <v>131</v>
      </c>
      <c r="L134" s="6">
        <v>44405.43</v>
      </c>
    </row>
    <row r="135" spans="7:12" x14ac:dyDescent="0.25">
      <c r="G135">
        <v>10128</v>
      </c>
      <c r="H135" s="2">
        <v>42145.642256944448</v>
      </c>
      <c r="I135" t="s">
        <v>45</v>
      </c>
      <c r="J135" t="s">
        <v>392</v>
      </c>
      <c r="K135" t="s">
        <v>132</v>
      </c>
      <c r="L135" s="6">
        <v>98992.86</v>
      </c>
    </row>
    <row r="136" spans="7:12" x14ac:dyDescent="0.25">
      <c r="G136">
        <v>10129</v>
      </c>
      <c r="H136" s="2">
        <v>42056.562337962961</v>
      </c>
      <c r="I136" t="s">
        <v>17</v>
      </c>
      <c r="J136" t="s">
        <v>390</v>
      </c>
      <c r="K136" t="s">
        <v>14</v>
      </c>
      <c r="L136" s="6">
        <v>60433.2</v>
      </c>
    </row>
    <row r="137" spans="7:12" x14ac:dyDescent="0.25">
      <c r="G137">
        <v>10130</v>
      </c>
      <c r="H137" s="2">
        <v>42284.983263888891</v>
      </c>
      <c r="I137" t="s">
        <v>35</v>
      </c>
      <c r="J137" t="s">
        <v>391</v>
      </c>
      <c r="K137" t="s">
        <v>133</v>
      </c>
      <c r="L137" s="6">
        <v>18503.77</v>
      </c>
    </row>
    <row r="138" spans="7:12" x14ac:dyDescent="0.25">
      <c r="G138">
        <v>10131</v>
      </c>
      <c r="H138" s="2">
        <v>42039.070706018516</v>
      </c>
      <c r="I138" t="s">
        <v>35</v>
      </c>
      <c r="J138" t="s">
        <v>391</v>
      </c>
      <c r="K138" t="s">
        <v>134</v>
      </c>
      <c r="L138" s="6">
        <v>15500.92</v>
      </c>
    </row>
    <row r="139" spans="7:12" x14ac:dyDescent="0.25">
      <c r="G139">
        <v>10132</v>
      </c>
      <c r="H139" s="2">
        <v>42358.32644675926</v>
      </c>
      <c r="I139" t="s">
        <v>61</v>
      </c>
      <c r="J139" t="s">
        <v>392</v>
      </c>
      <c r="K139" t="s">
        <v>46</v>
      </c>
      <c r="L139" s="6">
        <v>52100.83</v>
      </c>
    </row>
    <row r="140" spans="7:12" x14ac:dyDescent="0.25">
      <c r="G140">
        <v>10133</v>
      </c>
      <c r="H140" s="2">
        <v>42062.985335648147</v>
      </c>
      <c r="I140" t="s">
        <v>61</v>
      </c>
      <c r="J140" t="s">
        <v>392</v>
      </c>
      <c r="K140" t="s">
        <v>94</v>
      </c>
      <c r="L140" s="6">
        <v>90530.6</v>
      </c>
    </row>
    <row r="141" spans="7:12" x14ac:dyDescent="0.25">
      <c r="G141">
        <v>10134</v>
      </c>
      <c r="H141" s="2">
        <v>42141.296354166669</v>
      </c>
      <c r="I141" t="s">
        <v>52</v>
      </c>
      <c r="J141" t="s">
        <v>392</v>
      </c>
      <c r="K141" t="s">
        <v>135</v>
      </c>
      <c r="L141" s="6">
        <v>21605.24</v>
      </c>
    </row>
    <row r="142" spans="7:12" x14ac:dyDescent="0.25">
      <c r="G142">
        <v>10135</v>
      </c>
      <c r="H142" s="2">
        <v>42087.552048611113</v>
      </c>
      <c r="I142" t="s">
        <v>26</v>
      </c>
      <c r="J142" t="s">
        <v>391</v>
      </c>
      <c r="K142" t="s">
        <v>80</v>
      </c>
      <c r="L142" s="6">
        <v>14274.37</v>
      </c>
    </row>
    <row r="143" spans="7:12" x14ac:dyDescent="0.25">
      <c r="G143">
        <v>10136</v>
      </c>
      <c r="H143" s="2">
        <v>42037.802083333336</v>
      </c>
      <c r="I143" t="s">
        <v>66</v>
      </c>
      <c r="J143" t="s">
        <v>392</v>
      </c>
      <c r="K143" t="s">
        <v>136</v>
      </c>
      <c r="L143" s="6">
        <v>79283.81</v>
      </c>
    </row>
    <row r="144" spans="7:12" x14ac:dyDescent="0.25">
      <c r="G144">
        <v>10137</v>
      </c>
      <c r="H144" s="2">
        <v>42208.430763888886</v>
      </c>
      <c r="I144" t="s">
        <v>7</v>
      </c>
      <c r="J144" t="s">
        <v>390</v>
      </c>
      <c r="K144" t="s">
        <v>8</v>
      </c>
      <c r="L144" s="6">
        <v>45767.38</v>
      </c>
    </row>
    <row r="145" spans="7:12" x14ac:dyDescent="0.25">
      <c r="G145">
        <v>10138</v>
      </c>
      <c r="H145" s="2">
        <v>42146.975810185184</v>
      </c>
      <c r="I145" t="s">
        <v>66</v>
      </c>
      <c r="J145" t="s">
        <v>392</v>
      </c>
      <c r="K145" t="s">
        <v>137</v>
      </c>
      <c r="L145" s="6">
        <v>82266.559999999998</v>
      </c>
    </row>
    <row r="146" spans="7:12" x14ac:dyDescent="0.25">
      <c r="G146">
        <v>10139</v>
      </c>
      <c r="H146" s="2">
        <v>42069.499641203707</v>
      </c>
      <c r="I146" t="s">
        <v>35</v>
      </c>
      <c r="J146" t="s">
        <v>391</v>
      </c>
      <c r="K146" t="s">
        <v>138</v>
      </c>
      <c r="L146" s="6">
        <v>80637.320000000007</v>
      </c>
    </row>
    <row r="147" spans="7:12" x14ac:dyDescent="0.25">
      <c r="G147">
        <v>10140</v>
      </c>
      <c r="H147" s="2">
        <v>42117.169525462959</v>
      </c>
      <c r="I147" t="s">
        <v>5</v>
      </c>
      <c r="J147" t="s">
        <v>390</v>
      </c>
      <c r="K147" t="s">
        <v>139</v>
      </c>
      <c r="L147" s="6">
        <v>40468.44</v>
      </c>
    </row>
    <row r="148" spans="7:12" x14ac:dyDescent="0.25">
      <c r="G148">
        <v>10141</v>
      </c>
      <c r="H148" s="2">
        <v>42107.288773148146</v>
      </c>
      <c r="I148" t="s">
        <v>61</v>
      </c>
      <c r="J148" t="s">
        <v>392</v>
      </c>
      <c r="K148" t="s">
        <v>140</v>
      </c>
      <c r="L148" s="6">
        <v>91562.54</v>
      </c>
    </row>
    <row r="149" spans="7:12" x14ac:dyDescent="0.25">
      <c r="G149">
        <v>10142</v>
      </c>
      <c r="H149" s="2">
        <v>42028.034189814818</v>
      </c>
      <c r="I149" t="s">
        <v>26</v>
      </c>
      <c r="J149" t="s">
        <v>391</v>
      </c>
      <c r="K149" t="s">
        <v>138</v>
      </c>
      <c r="L149" s="6">
        <v>82688.86</v>
      </c>
    </row>
    <row r="150" spans="7:12" x14ac:dyDescent="0.25">
      <c r="G150">
        <v>10143</v>
      </c>
      <c r="H150" s="2">
        <v>42136.310787037037</v>
      </c>
      <c r="I150" t="s">
        <v>61</v>
      </c>
      <c r="J150" t="s">
        <v>392</v>
      </c>
      <c r="K150" t="s">
        <v>141</v>
      </c>
      <c r="L150" s="6">
        <v>43881.33</v>
      </c>
    </row>
    <row r="151" spans="7:12" x14ac:dyDescent="0.25">
      <c r="G151">
        <v>10144</v>
      </c>
      <c r="H151" s="2">
        <v>42054.364849537036</v>
      </c>
      <c r="I151" t="s">
        <v>52</v>
      </c>
      <c r="J151" t="s">
        <v>392</v>
      </c>
      <c r="K151" t="s">
        <v>10</v>
      </c>
      <c r="L151" s="6">
        <v>59810.34</v>
      </c>
    </row>
    <row r="152" spans="7:12" x14ac:dyDescent="0.25">
      <c r="G152">
        <v>10145</v>
      </c>
      <c r="H152" s="2">
        <v>42271.113449074073</v>
      </c>
      <c r="I152" t="s">
        <v>26</v>
      </c>
      <c r="J152" t="s">
        <v>391</v>
      </c>
      <c r="K152" t="s">
        <v>142</v>
      </c>
      <c r="L152" s="6">
        <v>26638.85</v>
      </c>
    </row>
    <row r="153" spans="7:12" x14ac:dyDescent="0.25">
      <c r="G153">
        <v>10146</v>
      </c>
      <c r="H153" s="2">
        <v>42067.472546296296</v>
      </c>
      <c r="I153" t="s">
        <v>66</v>
      </c>
      <c r="J153" t="s">
        <v>392</v>
      </c>
      <c r="K153" t="s">
        <v>143</v>
      </c>
      <c r="L153" s="6">
        <v>81927.45</v>
      </c>
    </row>
    <row r="154" spans="7:12" x14ac:dyDescent="0.25">
      <c r="G154">
        <v>10147</v>
      </c>
      <c r="H154" s="2">
        <v>42017.940694444442</v>
      </c>
      <c r="I154" t="s">
        <v>35</v>
      </c>
      <c r="J154" t="s">
        <v>391</v>
      </c>
      <c r="K154" t="s">
        <v>100</v>
      </c>
      <c r="L154" s="6">
        <v>92259.1</v>
      </c>
    </row>
    <row r="155" spans="7:12" x14ac:dyDescent="0.25">
      <c r="G155">
        <v>10148</v>
      </c>
      <c r="H155" s="2">
        <v>42130.316550925927</v>
      </c>
      <c r="I155" t="s">
        <v>38</v>
      </c>
      <c r="J155" t="s">
        <v>391</v>
      </c>
      <c r="K155" t="s">
        <v>144</v>
      </c>
      <c r="L155" s="6">
        <v>23598.65</v>
      </c>
    </row>
    <row r="156" spans="7:12" x14ac:dyDescent="0.25">
      <c r="G156">
        <v>10149</v>
      </c>
      <c r="H156" s="2">
        <v>42351.664918981478</v>
      </c>
      <c r="I156" t="s">
        <v>26</v>
      </c>
      <c r="J156" t="s">
        <v>391</v>
      </c>
      <c r="K156" t="s">
        <v>74</v>
      </c>
      <c r="L156" s="6">
        <v>88795.14</v>
      </c>
    </row>
    <row r="157" spans="7:12" x14ac:dyDescent="0.25">
      <c r="G157">
        <v>10150</v>
      </c>
      <c r="H157" s="2">
        <v>42162.050925925927</v>
      </c>
      <c r="I157" t="s">
        <v>7</v>
      </c>
      <c r="J157" t="s">
        <v>390</v>
      </c>
      <c r="K157" t="s">
        <v>145</v>
      </c>
      <c r="L157" s="6">
        <v>66867.55</v>
      </c>
    </row>
    <row r="158" spans="7:12" x14ac:dyDescent="0.25">
      <c r="G158">
        <v>10151</v>
      </c>
      <c r="H158" s="2">
        <v>42137.294282407405</v>
      </c>
      <c r="I158" t="s">
        <v>29</v>
      </c>
      <c r="J158" t="s">
        <v>391</v>
      </c>
      <c r="K158" t="s">
        <v>8</v>
      </c>
      <c r="L158" s="6">
        <v>57099.57</v>
      </c>
    </row>
    <row r="159" spans="7:12" x14ac:dyDescent="0.25">
      <c r="G159">
        <v>10152</v>
      </c>
      <c r="H159" s="2">
        <v>42291.441041666665</v>
      </c>
      <c r="I159" t="s">
        <v>9</v>
      </c>
      <c r="J159" t="s">
        <v>390</v>
      </c>
      <c r="K159" t="s">
        <v>33</v>
      </c>
      <c r="L159" s="6">
        <v>79702.2</v>
      </c>
    </row>
    <row r="160" spans="7:12" x14ac:dyDescent="0.25">
      <c r="G160">
        <v>10153</v>
      </c>
      <c r="H160" s="2">
        <v>42158.099675925929</v>
      </c>
      <c r="I160" t="s">
        <v>45</v>
      </c>
      <c r="J160" t="s">
        <v>392</v>
      </c>
      <c r="K160" t="s">
        <v>146</v>
      </c>
      <c r="L160" s="6">
        <v>44719.88</v>
      </c>
    </row>
    <row r="161" spans="7:12" x14ac:dyDescent="0.25">
      <c r="G161">
        <v>10154</v>
      </c>
      <c r="H161" s="2">
        <v>42321.933981481481</v>
      </c>
      <c r="I161" t="s">
        <v>13</v>
      </c>
      <c r="J161" t="s">
        <v>390</v>
      </c>
      <c r="K161" t="s">
        <v>138</v>
      </c>
      <c r="L161" s="6">
        <v>71377.55</v>
      </c>
    </row>
    <row r="162" spans="7:12" x14ac:dyDescent="0.25">
      <c r="G162">
        <v>10155</v>
      </c>
      <c r="H162" s="2">
        <v>42044.270624999997</v>
      </c>
      <c r="I162" t="s">
        <v>35</v>
      </c>
      <c r="J162" t="s">
        <v>391</v>
      </c>
      <c r="K162" t="s">
        <v>147</v>
      </c>
      <c r="L162" s="6">
        <v>46925.72</v>
      </c>
    </row>
    <row r="163" spans="7:12" x14ac:dyDescent="0.25">
      <c r="G163">
        <v>10156</v>
      </c>
      <c r="H163" s="2">
        <v>42090.084305555552</v>
      </c>
      <c r="I163" t="s">
        <v>23</v>
      </c>
      <c r="J163" t="s">
        <v>390</v>
      </c>
      <c r="K163" t="s">
        <v>148</v>
      </c>
      <c r="L163" s="6">
        <v>73189.399999999994</v>
      </c>
    </row>
    <row r="164" spans="7:12" x14ac:dyDescent="0.25">
      <c r="G164">
        <v>10157</v>
      </c>
      <c r="H164" s="2">
        <v>42351.063449074078</v>
      </c>
      <c r="I164" t="s">
        <v>9</v>
      </c>
      <c r="J164" t="s">
        <v>390</v>
      </c>
      <c r="K164" t="s">
        <v>149</v>
      </c>
      <c r="L164" s="6">
        <v>99574.98</v>
      </c>
    </row>
    <row r="165" spans="7:12" x14ac:dyDescent="0.25">
      <c r="G165">
        <v>10158</v>
      </c>
      <c r="H165" s="2">
        <v>42361.803738425922</v>
      </c>
      <c r="I165" t="s">
        <v>5</v>
      </c>
      <c r="J165" t="s">
        <v>390</v>
      </c>
      <c r="K165" t="s">
        <v>150</v>
      </c>
      <c r="L165" s="6">
        <v>87402.01</v>
      </c>
    </row>
    <row r="166" spans="7:12" x14ac:dyDescent="0.25">
      <c r="G166">
        <v>10159</v>
      </c>
      <c r="H166" s="2">
        <v>42339.435486111113</v>
      </c>
      <c r="I166" t="s">
        <v>26</v>
      </c>
      <c r="J166" t="s">
        <v>391</v>
      </c>
      <c r="K166" t="s">
        <v>124</v>
      </c>
      <c r="L166" s="6">
        <v>19841.189999999999</v>
      </c>
    </row>
    <row r="167" spans="7:12" x14ac:dyDescent="0.25">
      <c r="G167">
        <v>10160</v>
      </c>
      <c r="H167" s="2">
        <v>42277.457557870373</v>
      </c>
      <c r="I167" t="s">
        <v>26</v>
      </c>
      <c r="J167" t="s">
        <v>391</v>
      </c>
      <c r="K167" t="s">
        <v>133</v>
      </c>
      <c r="L167" s="6">
        <v>4609.13</v>
      </c>
    </row>
    <row r="168" spans="7:12" x14ac:dyDescent="0.25">
      <c r="G168">
        <v>10161</v>
      </c>
      <c r="H168" s="2">
        <v>42179.616527777776</v>
      </c>
      <c r="I168" t="s">
        <v>29</v>
      </c>
      <c r="J168" t="s">
        <v>391</v>
      </c>
      <c r="K168" t="s">
        <v>73</v>
      </c>
      <c r="L168" s="6">
        <v>78992.45</v>
      </c>
    </row>
    <row r="169" spans="7:12" x14ac:dyDescent="0.25">
      <c r="G169">
        <v>10162</v>
      </c>
      <c r="H169" s="2">
        <v>42274.562222222223</v>
      </c>
      <c r="I169" t="s">
        <v>52</v>
      </c>
      <c r="J169" t="s">
        <v>392</v>
      </c>
      <c r="K169" t="s">
        <v>69</v>
      </c>
      <c r="L169" s="6">
        <v>18867.919999999998</v>
      </c>
    </row>
    <row r="170" spans="7:12" x14ac:dyDescent="0.25">
      <c r="G170">
        <v>10163</v>
      </c>
      <c r="H170" s="2">
        <v>42277.311550925922</v>
      </c>
      <c r="I170" t="s">
        <v>38</v>
      </c>
      <c r="J170" t="s">
        <v>391</v>
      </c>
      <c r="K170" t="s">
        <v>34</v>
      </c>
      <c r="L170" s="6">
        <v>89616.8</v>
      </c>
    </row>
    <row r="171" spans="7:12" x14ac:dyDescent="0.25">
      <c r="G171">
        <v>10164</v>
      </c>
      <c r="H171" s="2">
        <v>42324.313935185186</v>
      </c>
      <c r="I171" t="s">
        <v>9</v>
      </c>
      <c r="J171" t="s">
        <v>390</v>
      </c>
      <c r="K171" t="s">
        <v>151</v>
      </c>
      <c r="L171" s="6">
        <v>98745</v>
      </c>
    </row>
    <row r="172" spans="7:12" x14ac:dyDescent="0.25">
      <c r="G172">
        <v>10165</v>
      </c>
      <c r="H172" s="2">
        <v>42111.629131944443</v>
      </c>
      <c r="I172" t="s">
        <v>20</v>
      </c>
      <c r="J172" t="s">
        <v>390</v>
      </c>
      <c r="K172" t="s">
        <v>152</v>
      </c>
      <c r="L172" s="6">
        <v>87702.65</v>
      </c>
    </row>
    <row r="173" spans="7:12" x14ac:dyDescent="0.25">
      <c r="G173">
        <v>10166</v>
      </c>
      <c r="H173" s="2">
        <v>42014.671851851854</v>
      </c>
      <c r="I173" t="s">
        <v>15</v>
      </c>
      <c r="J173" t="s">
        <v>390</v>
      </c>
      <c r="K173" t="s">
        <v>153</v>
      </c>
      <c r="L173" s="6">
        <v>9953.73</v>
      </c>
    </row>
    <row r="174" spans="7:12" x14ac:dyDescent="0.25">
      <c r="G174">
        <v>10167</v>
      </c>
      <c r="H174" s="2">
        <v>42309.72383101852</v>
      </c>
      <c r="I174" t="s">
        <v>7</v>
      </c>
      <c r="J174" t="s">
        <v>390</v>
      </c>
      <c r="K174" t="s">
        <v>12</v>
      </c>
      <c r="L174" s="6">
        <v>34394.47</v>
      </c>
    </row>
    <row r="175" spans="7:12" x14ac:dyDescent="0.25">
      <c r="G175">
        <v>10168</v>
      </c>
      <c r="H175" s="2">
        <v>42278.423321759263</v>
      </c>
      <c r="I175" t="s">
        <v>7</v>
      </c>
      <c r="J175" t="s">
        <v>390</v>
      </c>
      <c r="K175" t="s">
        <v>67</v>
      </c>
      <c r="L175" s="6">
        <v>44224.53</v>
      </c>
    </row>
    <row r="176" spans="7:12" x14ac:dyDescent="0.25">
      <c r="G176">
        <v>10169</v>
      </c>
      <c r="H176" s="2">
        <v>42053.289826388886</v>
      </c>
      <c r="I176" t="s">
        <v>29</v>
      </c>
      <c r="J176" t="s">
        <v>391</v>
      </c>
      <c r="K176" t="s">
        <v>65</v>
      </c>
      <c r="L176" s="6">
        <v>13227.97</v>
      </c>
    </row>
    <row r="177" spans="7:12" x14ac:dyDescent="0.25">
      <c r="G177">
        <v>10170</v>
      </c>
      <c r="H177" s="2">
        <v>42205.134687500002</v>
      </c>
      <c r="I177" t="s">
        <v>13</v>
      </c>
      <c r="J177" t="s">
        <v>390</v>
      </c>
      <c r="K177" t="s">
        <v>24</v>
      </c>
      <c r="L177" s="6">
        <v>3653.83</v>
      </c>
    </row>
    <row r="178" spans="7:12" x14ac:dyDescent="0.25">
      <c r="G178">
        <v>10171</v>
      </c>
      <c r="H178" s="2">
        <v>42235.853136574071</v>
      </c>
      <c r="I178" t="s">
        <v>20</v>
      </c>
      <c r="J178" t="s">
        <v>390</v>
      </c>
      <c r="K178" t="s">
        <v>154</v>
      </c>
      <c r="L178" s="6">
        <v>98239.09</v>
      </c>
    </row>
    <row r="179" spans="7:12" x14ac:dyDescent="0.25">
      <c r="G179">
        <v>10172</v>
      </c>
      <c r="H179" s="2">
        <v>42168.68167824074</v>
      </c>
      <c r="I179" t="s">
        <v>5</v>
      </c>
      <c r="J179" t="s">
        <v>390</v>
      </c>
      <c r="K179" t="s">
        <v>155</v>
      </c>
      <c r="L179" s="6">
        <v>28037.18</v>
      </c>
    </row>
    <row r="180" spans="7:12" x14ac:dyDescent="0.25">
      <c r="G180">
        <v>10173</v>
      </c>
      <c r="H180" s="2">
        <v>42171.761307870373</v>
      </c>
      <c r="I180" t="s">
        <v>5</v>
      </c>
      <c r="J180" t="s">
        <v>390</v>
      </c>
      <c r="K180" t="s">
        <v>80</v>
      </c>
      <c r="L180" s="6">
        <v>88155.96</v>
      </c>
    </row>
    <row r="181" spans="7:12" x14ac:dyDescent="0.25">
      <c r="G181">
        <v>10174</v>
      </c>
      <c r="H181" s="2">
        <v>42256.295613425929</v>
      </c>
      <c r="I181" t="s">
        <v>29</v>
      </c>
      <c r="J181" t="s">
        <v>391</v>
      </c>
      <c r="K181" t="s">
        <v>115</v>
      </c>
      <c r="L181" s="6">
        <v>57506.07</v>
      </c>
    </row>
    <row r="182" spans="7:12" x14ac:dyDescent="0.25">
      <c r="G182">
        <v>10175</v>
      </c>
      <c r="H182" s="2">
        <v>42012.030844907407</v>
      </c>
      <c r="I182" t="s">
        <v>45</v>
      </c>
      <c r="J182" t="s">
        <v>392</v>
      </c>
      <c r="K182" t="s">
        <v>156</v>
      </c>
      <c r="L182" s="6">
        <v>78980.649999999994</v>
      </c>
    </row>
    <row r="183" spans="7:12" x14ac:dyDescent="0.25">
      <c r="G183">
        <v>10176</v>
      </c>
      <c r="H183" s="2">
        <v>42364.742118055554</v>
      </c>
      <c r="I183" t="s">
        <v>26</v>
      </c>
      <c r="J183" t="s">
        <v>391</v>
      </c>
      <c r="K183" t="s">
        <v>157</v>
      </c>
      <c r="L183" s="6">
        <v>86106.63</v>
      </c>
    </row>
    <row r="184" spans="7:12" x14ac:dyDescent="0.25">
      <c r="G184">
        <v>10177</v>
      </c>
      <c r="H184" s="2">
        <v>42357.362083333333</v>
      </c>
      <c r="I184" t="s">
        <v>20</v>
      </c>
      <c r="J184" t="s">
        <v>390</v>
      </c>
      <c r="K184" t="s">
        <v>158</v>
      </c>
      <c r="L184" s="6">
        <v>73090.58</v>
      </c>
    </row>
    <row r="185" spans="7:12" x14ac:dyDescent="0.25">
      <c r="G185">
        <v>10178</v>
      </c>
      <c r="H185" s="2">
        <v>42123.773877314816</v>
      </c>
      <c r="I185" t="s">
        <v>40</v>
      </c>
      <c r="J185" t="s">
        <v>391</v>
      </c>
      <c r="K185" t="s">
        <v>159</v>
      </c>
      <c r="L185" s="6">
        <v>40496.089999999997</v>
      </c>
    </row>
    <row r="186" spans="7:12" x14ac:dyDescent="0.25">
      <c r="G186">
        <v>10179</v>
      </c>
      <c r="H186" s="2">
        <v>42083.867523148147</v>
      </c>
      <c r="I186" t="s">
        <v>23</v>
      </c>
      <c r="J186" t="s">
        <v>390</v>
      </c>
      <c r="K186" t="s">
        <v>160</v>
      </c>
      <c r="L186" s="6">
        <v>95430.8</v>
      </c>
    </row>
    <row r="187" spans="7:12" x14ac:dyDescent="0.25">
      <c r="G187">
        <v>10180</v>
      </c>
      <c r="H187" s="2">
        <v>42063.014884259261</v>
      </c>
      <c r="I187" t="s">
        <v>29</v>
      </c>
      <c r="J187" t="s">
        <v>391</v>
      </c>
      <c r="K187" t="s">
        <v>161</v>
      </c>
      <c r="L187" s="6">
        <v>32740.46</v>
      </c>
    </row>
    <row r="188" spans="7:12" x14ac:dyDescent="0.25">
      <c r="G188">
        <v>10181</v>
      </c>
      <c r="H188" s="2">
        <v>42207.56113425926</v>
      </c>
      <c r="I188" t="s">
        <v>11</v>
      </c>
      <c r="J188" t="s">
        <v>390</v>
      </c>
      <c r="K188" t="s">
        <v>162</v>
      </c>
      <c r="L188" s="6">
        <v>69232.63</v>
      </c>
    </row>
    <row r="189" spans="7:12" x14ac:dyDescent="0.25">
      <c r="G189">
        <v>10182</v>
      </c>
      <c r="H189" s="2">
        <v>42322.786574074074</v>
      </c>
      <c r="I189" t="s">
        <v>23</v>
      </c>
      <c r="J189" t="s">
        <v>390</v>
      </c>
      <c r="K189" t="s">
        <v>103</v>
      </c>
      <c r="L189" s="6">
        <v>6833.71</v>
      </c>
    </row>
    <row r="190" spans="7:12" x14ac:dyDescent="0.25">
      <c r="G190">
        <v>10183</v>
      </c>
      <c r="H190" s="2">
        <v>42160.836041666669</v>
      </c>
      <c r="I190" t="s">
        <v>5</v>
      </c>
      <c r="J190" t="s">
        <v>390</v>
      </c>
      <c r="K190" t="s">
        <v>163</v>
      </c>
      <c r="L190" s="6">
        <v>99604.64</v>
      </c>
    </row>
    <row r="191" spans="7:12" x14ac:dyDescent="0.25">
      <c r="G191">
        <v>10184</v>
      </c>
      <c r="H191" s="2">
        <v>42172.350162037037</v>
      </c>
      <c r="I191" t="s">
        <v>66</v>
      </c>
      <c r="J191" t="s">
        <v>392</v>
      </c>
      <c r="K191" t="s">
        <v>152</v>
      </c>
      <c r="L191" s="6">
        <v>59905</v>
      </c>
    </row>
    <row r="192" spans="7:12" x14ac:dyDescent="0.25">
      <c r="G192">
        <v>10185</v>
      </c>
      <c r="H192" s="2">
        <v>42151.985185185185</v>
      </c>
      <c r="I192" t="s">
        <v>35</v>
      </c>
      <c r="J192" t="s">
        <v>391</v>
      </c>
      <c r="K192" t="s">
        <v>164</v>
      </c>
      <c r="L192" s="6">
        <v>20315.599999999999</v>
      </c>
    </row>
    <row r="193" spans="7:12" x14ac:dyDescent="0.25">
      <c r="G193">
        <v>10186</v>
      </c>
      <c r="H193" s="2">
        <v>42256.632071759261</v>
      </c>
      <c r="I193" t="s">
        <v>20</v>
      </c>
      <c r="J193" t="s">
        <v>390</v>
      </c>
      <c r="K193" t="s">
        <v>165</v>
      </c>
      <c r="L193" s="6">
        <v>73228.59</v>
      </c>
    </row>
    <row r="194" spans="7:12" x14ac:dyDescent="0.25">
      <c r="G194">
        <v>10187</v>
      </c>
      <c r="H194" s="2">
        <v>42311.420960648145</v>
      </c>
      <c r="I194" t="s">
        <v>20</v>
      </c>
      <c r="J194" t="s">
        <v>390</v>
      </c>
      <c r="K194" t="s">
        <v>166</v>
      </c>
      <c r="L194" s="6">
        <v>19919.45</v>
      </c>
    </row>
    <row r="195" spans="7:12" x14ac:dyDescent="0.25">
      <c r="G195">
        <v>10188</v>
      </c>
      <c r="H195" s="2">
        <v>42361.497071759259</v>
      </c>
      <c r="I195" t="s">
        <v>15</v>
      </c>
      <c r="J195" t="s">
        <v>390</v>
      </c>
      <c r="K195" t="s">
        <v>167</v>
      </c>
      <c r="L195" s="6">
        <v>47430.99</v>
      </c>
    </row>
    <row r="196" spans="7:12" x14ac:dyDescent="0.25">
      <c r="G196">
        <v>10189</v>
      </c>
      <c r="H196" s="2">
        <v>42333.170324074075</v>
      </c>
      <c r="I196" t="s">
        <v>5</v>
      </c>
      <c r="J196" t="s">
        <v>390</v>
      </c>
      <c r="K196" t="s">
        <v>164</v>
      </c>
      <c r="L196" s="6">
        <v>40287.870000000003</v>
      </c>
    </row>
    <row r="197" spans="7:12" x14ac:dyDescent="0.25">
      <c r="G197">
        <v>10190</v>
      </c>
      <c r="H197" s="2">
        <v>42005.96402777778</v>
      </c>
      <c r="I197" t="s">
        <v>40</v>
      </c>
      <c r="J197" t="s">
        <v>391</v>
      </c>
      <c r="K197" t="s">
        <v>122</v>
      </c>
      <c r="L197" s="6">
        <v>86129.63</v>
      </c>
    </row>
    <row r="198" spans="7:12" x14ac:dyDescent="0.25">
      <c r="G198">
        <v>10191</v>
      </c>
      <c r="H198" s="2">
        <v>42354.061157407406</v>
      </c>
      <c r="I198" t="s">
        <v>26</v>
      </c>
      <c r="J198" t="s">
        <v>391</v>
      </c>
      <c r="K198" t="s">
        <v>168</v>
      </c>
      <c r="L198" s="6">
        <v>51398.98</v>
      </c>
    </row>
    <row r="199" spans="7:12" x14ac:dyDescent="0.25">
      <c r="G199">
        <v>10192</v>
      </c>
      <c r="H199" s="2">
        <v>42062.26358796296</v>
      </c>
      <c r="I199" t="s">
        <v>38</v>
      </c>
      <c r="J199" t="s">
        <v>391</v>
      </c>
      <c r="K199" t="s">
        <v>169</v>
      </c>
      <c r="L199" s="6">
        <v>93942.7</v>
      </c>
    </row>
    <row r="200" spans="7:12" x14ac:dyDescent="0.25">
      <c r="G200">
        <v>10193</v>
      </c>
      <c r="H200" s="2">
        <v>42200.719976851855</v>
      </c>
      <c r="I200" t="s">
        <v>61</v>
      </c>
      <c r="J200" t="s">
        <v>392</v>
      </c>
      <c r="K200" t="s">
        <v>170</v>
      </c>
      <c r="L200" s="6">
        <v>57744.91</v>
      </c>
    </row>
    <row r="201" spans="7:12" x14ac:dyDescent="0.25">
      <c r="G201">
        <v>10194</v>
      </c>
      <c r="H201" s="2">
        <v>42264.27140046296</v>
      </c>
      <c r="I201" t="s">
        <v>40</v>
      </c>
      <c r="J201" t="s">
        <v>391</v>
      </c>
      <c r="K201" t="s">
        <v>81</v>
      </c>
      <c r="L201" s="6">
        <v>24068.81</v>
      </c>
    </row>
    <row r="202" spans="7:12" x14ac:dyDescent="0.25">
      <c r="G202">
        <v>10195</v>
      </c>
      <c r="H202" s="2">
        <v>42158.353344907409</v>
      </c>
      <c r="I202" t="s">
        <v>7</v>
      </c>
      <c r="J202" t="s">
        <v>390</v>
      </c>
      <c r="K202" t="s">
        <v>31</v>
      </c>
      <c r="L202" s="6">
        <v>16817.849999999999</v>
      </c>
    </row>
    <row r="203" spans="7:12" x14ac:dyDescent="0.25">
      <c r="G203">
        <v>10196</v>
      </c>
      <c r="H203" s="2">
        <v>42206.888796296298</v>
      </c>
      <c r="I203" t="s">
        <v>66</v>
      </c>
      <c r="J203" t="s">
        <v>392</v>
      </c>
      <c r="K203" t="s">
        <v>171</v>
      </c>
      <c r="L203" s="6">
        <v>3831</v>
      </c>
    </row>
    <row r="204" spans="7:12" x14ac:dyDescent="0.25">
      <c r="G204">
        <v>10197</v>
      </c>
      <c r="H204" s="2">
        <v>42074.874212962961</v>
      </c>
      <c r="I204" t="s">
        <v>29</v>
      </c>
      <c r="J204" t="s">
        <v>391</v>
      </c>
      <c r="K204" t="s">
        <v>172</v>
      </c>
      <c r="L204" s="6">
        <v>29750.9</v>
      </c>
    </row>
    <row r="205" spans="7:12" x14ac:dyDescent="0.25">
      <c r="G205">
        <v>10198</v>
      </c>
      <c r="H205" s="2">
        <v>42281.239074074074</v>
      </c>
      <c r="I205" t="s">
        <v>13</v>
      </c>
      <c r="J205" t="s">
        <v>390</v>
      </c>
      <c r="K205" t="s">
        <v>173</v>
      </c>
      <c r="L205" s="6">
        <v>6742.48</v>
      </c>
    </row>
    <row r="206" spans="7:12" x14ac:dyDescent="0.25">
      <c r="G206">
        <v>10199</v>
      </c>
      <c r="H206" s="2">
        <v>42030.84474537037</v>
      </c>
      <c r="I206" t="s">
        <v>17</v>
      </c>
      <c r="J206" t="s">
        <v>390</v>
      </c>
      <c r="K206" t="s">
        <v>164</v>
      </c>
      <c r="L206" s="6">
        <v>99744.87</v>
      </c>
    </row>
    <row r="207" spans="7:12" x14ac:dyDescent="0.25">
      <c r="G207">
        <v>10200</v>
      </c>
      <c r="H207" s="2">
        <v>42342.320231481484</v>
      </c>
      <c r="I207" t="s">
        <v>40</v>
      </c>
      <c r="J207" t="s">
        <v>391</v>
      </c>
      <c r="K207" t="s">
        <v>174</v>
      </c>
      <c r="L207" s="6">
        <v>63682.31</v>
      </c>
    </row>
    <row r="208" spans="7:12" x14ac:dyDescent="0.25">
      <c r="G208">
        <v>10201</v>
      </c>
      <c r="H208" s="2">
        <v>42101.101307870369</v>
      </c>
      <c r="I208" t="s">
        <v>9</v>
      </c>
      <c r="J208" t="s">
        <v>390</v>
      </c>
      <c r="K208" t="s">
        <v>146</v>
      </c>
      <c r="L208" s="6">
        <v>5686.4</v>
      </c>
    </row>
    <row r="209" spans="7:12" x14ac:dyDescent="0.25">
      <c r="G209">
        <v>10202</v>
      </c>
      <c r="H209" s="2">
        <v>42080.640439814815</v>
      </c>
      <c r="I209" t="s">
        <v>17</v>
      </c>
      <c r="J209" t="s">
        <v>390</v>
      </c>
      <c r="K209" t="s">
        <v>175</v>
      </c>
      <c r="L209" s="6">
        <v>13715.5</v>
      </c>
    </row>
    <row r="210" spans="7:12" x14ac:dyDescent="0.25">
      <c r="G210">
        <v>10203</v>
      </c>
      <c r="H210" s="2">
        <v>42317.394074074073</v>
      </c>
      <c r="I210" t="s">
        <v>35</v>
      </c>
      <c r="J210" t="s">
        <v>391</v>
      </c>
      <c r="K210" t="s">
        <v>176</v>
      </c>
      <c r="L210" s="6">
        <v>85142.37</v>
      </c>
    </row>
    <row r="211" spans="7:12" x14ac:dyDescent="0.25">
      <c r="G211">
        <v>10204</v>
      </c>
      <c r="H211" s="2">
        <v>42320.52511574074</v>
      </c>
      <c r="I211" t="s">
        <v>20</v>
      </c>
      <c r="J211" t="s">
        <v>390</v>
      </c>
      <c r="K211" t="s">
        <v>27</v>
      </c>
      <c r="L211" s="6">
        <v>64317.94</v>
      </c>
    </row>
    <row r="212" spans="7:12" x14ac:dyDescent="0.25">
      <c r="G212">
        <v>10205</v>
      </c>
      <c r="H212" s="2">
        <v>42137.448344907411</v>
      </c>
      <c r="I212" t="s">
        <v>45</v>
      </c>
      <c r="J212" t="s">
        <v>392</v>
      </c>
      <c r="K212" t="s">
        <v>83</v>
      </c>
      <c r="L212" s="6">
        <v>59646.45</v>
      </c>
    </row>
    <row r="213" spans="7:12" x14ac:dyDescent="0.25">
      <c r="G213">
        <v>10206</v>
      </c>
      <c r="H213" s="2">
        <v>42331.425324074073</v>
      </c>
      <c r="I213" t="s">
        <v>29</v>
      </c>
      <c r="J213" t="s">
        <v>391</v>
      </c>
      <c r="K213" t="s">
        <v>177</v>
      </c>
      <c r="L213" s="6">
        <v>35522.21</v>
      </c>
    </row>
    <row r="214" spans="7:12" x14ac:dyDescent="0.25">
      <c r="G214">
        <v>10207</v>
      </c>
      <c r="H214" s="2">
        <v>42211.965486111112</v>
      </c>
      <c r="I214" t="s">
        <v>52</v>
      </c>
      <c r="J214" t="s">
        <v>392</v>
      </c>
      <c r="K214" t="s">
        <v>178</v>
      </c>
      <c r="L214" s="6">
        <v>49203.3</v>
      </c>
    </row>
    <row r="215" spans="7:12" x14ac:dyDescent="0.25">
      <c r="G215">
        <v>10208</v>
      </c>
      <c r="H215" s="2">
        <v>42170.725254629629</v>
      </c>
      <c r="I215" t="s">
        <v>61</v>
      </c>
      <c r="J215" t="s">
        <v>392</v>
      </c>
      <c r="K215" t="s">
        <v>179</v>
      </c>
      <c r="L215" s="6">
        <v>49344.81</v>
      </c>
    </row>
    <row r="216" spans="7:12" x14ac:dyDescent="0.25">
      <c r="G216">
        <v>10209</v>
      </c>
      <c r="H216" s="2">
        <v>42309.134085648147</v>
      </c>
      <c r="I216" t="s">
        <v>7</v>
      </c>
      <c r="J216" t="s">
        <v>390</v>
      </c>
      <c r="K216" t="s">
        <v>92</v>
      </c>
      <c r="L216" s="6">
        <v>47423.55</v>
      </c>
    </row>
    <row r="217" spans="7:12" x14ac:dyDescent="0.25">
      <c r="G217">
        <v>10210</v>
      </c>
      <c r="H217" s="2">
        <v>42186.803749999999</v>
      </c>
      <c r="I217" t="s">
        <v>52</v>
      </c>
      <c r="J217" t="s">
        <v>392</v>
      </c>
      <c r="K217" t="s">
        <v>180</v>
      </c>
      <c r="L217" s="6">
        <v>6402.9</v>
      </c>
    </row>
    <row r="218" spans="7:12" x14ac:dyDescent="0.25">
      <c r="G218">
        <v>10211</v>
      </c>
      <c r="H218" s="2">
        <v>42261.528379629628</v>
      </c>
      <c r="I218" t="s">
        <v>11</v>
      </c>
      <c r="J218" t="s">
        <v>390</v>
      </c>
      <c r="K218" t="s">
        <v>181</v>
      </c>
      <c r="L218" s="6">
        <v>80576.63</v>
      </c>
    </row>
    <row r="219" spans="7:12" x14ac:dyDescent="0.25">
      <c r="G219">
        <v>10212</v>
      </c>
      <c r="H219" s="2">
        <v>42220.998935185184</v>
      </c>
      <c r="I219" t="s">
        <v>23</v>
      </c>
      <c r="J219" t="s">
        <v>390</v>
      </c>
      <c r="K219" t="s">
        <v>182</v>
      </c>
      <c r="L219" s="6">
        <v>41875.9</v>
      </c>
    </row>
    <row r="220" spans="7:12" x14ac:dyDescent="0.25">
      <c r="G220">
        <v>10213</v>
      </c>
      <c r="H220" s="2">
        <v>42300.559791666667</v>
      </c>
      <c r="I220" t="s">
        <v>35</v>
      </c>
      <c r="J220" t="s">
        <v>391</v>
      </c>
      <c r="K220" t="s">
        <v>183</v>
      </c>
      <c r="L220" s="6">
        <v>79343.289999999994</v>
      </c>
    </row>
    <row r="221" spans="7:12" x14ac:dyDescent="0.25">
      <c r="G221">
        <v>10214</v>
      </c>
      <c r="H221" s="2">
        <v>42250.655798611115</v>
      </c>
      <c r="I221" t="s">
        <v>40</v>
      </c>
      <c r="J221" t="s">
        <v>391</v>
      </c>
      <c r="K221" t="s">
        <v>184</v>
      </c>
      <c r="L221" s="6">
        <v>58990.99</v>
      </c>
    </row>
    <row r="222" spans="7:12" x14ac:dyDescent="0.25">
      <c r="G222">
        <v>10215</v>
      </c>
      <c r="H222" s="2">
        <v>42298.591145833336</v>
      </c>
      <c r="I222" t="s">
        <v>38</v>
      </c>
      <c r="J222" t="s">
        <v>391</v>
      </c>
      <c r="K222" t="s">
        <v>185</v>
      </c>
      <c r="L222" s="6">
        <v>64364.31</v>
      </c>
    </row>
    <row r="223" spans="7:12" x14ac:dyDescent="0.25">
      <c r="G223">
        <v>10216</v>
      </c>
      <c r="H223" s="2">
        <v>42152.261435185188</v>
      </c>
      <c r="I223" t="s">
        <v>66</v>
      </c>
      <c r="J223" t="s">
        <v>392</v>
      </c>
      <c r="K223" t="s">
        <v>93</v>
      </c>
      <c r="L223" s="6">
        <v>12183.09</v>
      </c>
    </row>
    <row r="224" spans="7:12" x14ac:dyDescent="0.25">
      <c r="G224">
        <v>10217</v>
      </c>
      <c r="H224" s="2">
        <v>42071.718518518515</v>
      </c>
      <c r="I224" t="s">
        <v>11</v>
      </c>
      <c r="J224" t="s">
        <v>390</v>
      </c>
      <c r="K224" t="s">
        <v>186</v>
      </c>
      <c r="L224" s="6">
        <v>31802.11</v>
      </c>
    </row>
    <row r="225" spans="7:12" x14ac:dyDescent="0.25">
      <c r="G225">
        <v>10218</v>
      </c>
      <c r="H225" s="2">
        <v>42028.006898148145</v>
      </c>
      <c r="I225" t="s">
        <v>35</v>
      </c>
      <c r="J225" t="s">
        <v>391</v>
      </c>
      <c r="K225" t="s">
        <v>48</v>
      </c>
      <c r="L225" s="6">
        <v>61175.27</v>
      </c>
    </row>
    <row r="226" spans="7:12" x14ac:dyDescent="0.25">
      <c r="G226">
        <v>10219</v>
      </c>
      <c r="H226" s="2">
        <v>42048.839895833335</v>
      </c>
      <c r="I226" t="s">
        <v>11</v>
      </c>
      <c r="J226" t="s">
        <v>390</v>
      </c>
      <c r="K226" t="s">
        <v>152</v>
      </c>
      <c r="L226" s="6">
        <v>79728.38</v>
      </c>
    </row>
    <row r="227" spans="7:12" x14ac:dyDescent="0.25">
      <c r="G227">
        <v>10220</v>
      </c>
      <c r="H227" s="2">
        <v>42296.840613425928</v>
      </c>
      <c r="I227" t="s">
        <v>9</v>
      </c>
      <c r="J227" t="s">
        <v>390</v>
      </c>
      <c r="K227" t="s">
        <v>187</v>
      </c>
      <c r="L227" s="6">
        <v>48209.75</v>
      </c>
    </row>
    <row r="228" spans="7:12" x14ac:dyDescent="0.25">
      <c r="G228">
        <v>10221</v>
      </c>
      <c r="H228" s="2">
        <v>42270.705335648148</v>
      </c>
      <c r="I228" t="s">
        <v>17</v>
      </c>
      <c r="J228" t="s">
        <v>390</v>
      </c>
      <c r="K228" t="s">
        <v>188</v>
      </c>
      <c r="L228" s="6">
        <v>1699.21</v>
      </c>
    </row>
    <row r="229" spans="7:12" x14ac:dyDescent="0.25">
      <c r="G229">
        <v>10222</v>
      </c>
      <c r="H229" s="2">
        <v>42267.943611111114</v>
      </c>
      <c r="I229" t="s">
        <v>5</v>
      </c>
      <c r="J229" t="s">
        <v>390</v>
      </c>
      <c r="K229" t="s">
        <v>189</v>
      </c>
      <c r="L229" s="6">
        <v>88786.47</v>
      </c>
    </row>
    <row r="230" spans="7:12" x14ac:dyDescent="0.25">
      <c r="G230">
        <v>10223</v>
      </c>
      <c r="H230" s="2">
        <v>42322.211076388892</v>
      </c>
      <c r="I230" t="s">
        <v>52</v>
      </c>
      <c r="J230" t="s">
        <v>392</v>
      </c>
      <c r="K230" t="s">
        <v>190</v>
      </c>
      <c r="L230" s="6">
        <v>87089.919999999998</v>
      </c>
    </row>
    <row r="231" spans="7:12" x14ac:dyDescent="0.25">
      <c r="G231">
        <v>10224</v>
      </c>
      <c r="H231" s="2">
        <v>42024.640324074076</v>
      </c>
      <c r="I231" t="s">
        <v>61</v>
      </c>
      <c r="J231" t="s">
        <v>392</v>
      </c>
      <c r="K231" t="s">
        <v>139</v>
      </c>
      <c r="L231" s="6">
        <v>96063.05</v>
      </c>
    </row>
    <row r="232" spans="7:12" x14ac:dyDescent="0.25">
      <c r="G232">
        <v>10225</v>
      </c>
      <c r="H232" s="2">
        <v>42096.952824074076</v>
      </c>
      <c r="I232" t="s">
        <v>29</v>
      </c>
      <c r="J232" t="s">
        <v>391</v>
      </c>
      <c r="K232" t="s">
        <v>165</v>
      </c>
      <c r="L232" s="6">
        <v>58424.29</v>
      </c>
    </row>
    <row r="233" spans="7:12" x14ac:dyDescent="0.25">
      <c r="G233">
        <v>10226</v>
      </c>
      <c r="H233" s="2">
        <v>42014.241527777776</v>
      </c>
      <c r="I233" t="s">
        <v>61</v>
      </c>
      <c r="J233" t="s">
        <v>392</v>
      </c>
      <c r="K233" t="s">
        <v>132</v>
      </c>
      <c r="L233" s="6">
        <v>92530.880000000005</v>
      </c>
    </row>
    <row r="234" spans="7:12" x14ac:dyDescent="0.25">
      <c r="G234">
        <v>10227</v>
      </c>
      <c r="H234" s="2">
        <v>42310.725324074076</v>
      </c>
      <c r="I234" t="s">
        <v>26</v>
      </c>
      <c r="J234" t="s">
        <v>391</v>
      </c>
      <c r="K234" t="s">
        <v>191</v>
      </c>
      <c r="L234" s="6">
        <v>31142.19</v>
      </c>
    </row>
    <row r="235" spans="7:12" x14ac:dyDescent="0.25">
      <c r="G235">
        <v>10228</v>
      </c>
      <c r="H235" s="2">
        <v>42102.441076388888</v>
      </c>
      <c r="I235" t="s">
        <v>52</v>
      </c>
      <c r="J235" t="s">
        <v>392</v>
      </c>
      <c r="K235" t="s">
        <v>31</v>
      </c>
      <c r="L235" s="6">
        <v>98439.56</v>
      </c>
    </row>
    <row r="236" spans="7:12" x14ac:dyDescent="0.25">
      <c r="G236">
        <v>10229</v>
      </c>
      <c r="H236" s="2">
        <v>42075.875092592592</v>
      </c>
      <c r="I236" t="s">
        <v>38</v>
      </c>
      <c r="J236" t="s">
        <v>391</v>
      </c>
      <c r="K236" t="s">
        <v>192</v>
      </c>
      <c r="L236" s="6">
        <v>33588.519999999997</v>
      </c>
    </row>
    <row r="237" spans="7:12" x14ac:dyDescent="0.25">
      <c r="G237">
        <v>10230</v>
      </c>
      <c r="H237" s="2">
        <v>42159.768993055557</v>
      </c>
      <c r="I237" t="s">
        <v>26</v>
      </c>
      <c r="J237" t="s">
        <v>391</v>
      </c>
      <c r="K237" t="s">
        <v>193</v>
      </c>
      <c r="L237" s="6">
        <v>14468.98</v>
      </c>
    </row>
    <row r="238" spans="7:12" x14ac:dyDescent="0.25">
      <c r="G238">
        <v>10231</v>
      </c>
      <c r="H238" s="2">
        <v>42304.578634259262</v>
      </c>
      <c r="I238" t="s">
        <v>45</v>
      </c>
      <c r="J238" t="s">
        <v>392</v>
      </c>
      <c r="K238" t="s">
        <v>194</v>
      </c>
      <c r="L238" s="6">
        <v>91738.94</v>
      </c>
    </row>
    <row r="239" spans="7:12" x14ac:dyDescent="0.25">
      <c r="G239">
        <v>10232</v>
      </c>
      <c r="H239" s="2">
        <v>42043.957071759258</v>
      </c>
      <c r="I239" t="s">
        <v>52</v>
      </c>
      <c r="J239" t="s">
        <v>392</v>
      </c>
      <c r="K239" t="s">
        <v>195</v>
      </c>
      <c r="L239" s="6">
        <v>71479.899999999994</v>
      </c>
    </row>
    <row r="240" spans="7:12" x14ac:dyDescent="0.25">
      <c r="G240">
        <v>10233</v>
      </c>
      <c r="H240" s="2">
        <v>42033.090486111112</v>
      </c>
      <c r="I240" t="s">
        <v>5</v>
      </c>
      <c r="J240" t="s">
        <v>390</v>
      </c>
      <c r="K240" t="s">
        <v>159</v>
      </c>
      <c r="L240" s="6">
        <v>72730.559999999998</v>
      </c>
    </row>
    <row r="241" spans="7:12" x14ac:dyDescent="0.25">
      <c r="G241">
        <v>10234</v>
      </c>
      <c r="H241" s="2">
        <v>42079.133738425924</v>
      </c>
      <c r="I241" t="s">
        <v>13</v>
      </c>
      <c r="J241" t="s">
        <v>390</v>
      </c>
      <c r="K241" t="s">
        <v>106</v>
      </c>
      <c r="L241" s="6">
        <v>51325.85</v>
      </c>
    </row>
    <row r="242" spans="7:12" x14ac:dyDescent="0.25">
      <c r="G242">
        <v>10235</v>
      </c>
      <c r="H242" s="2">
        <v>42078.232361111113</v>
      </c>
      <c r="I242" t="s">
        <v>13</v>
      </c>
      <c r="J242" t="s">
        <v>390</v>
      </c>
      <c r="K242" t="s">
        <v>196</v>
      </c>
      <c r="L242" s="6">
        <v>33631.01</v>
      </c>
    </row>
    <row r="243" spans="7:12" x14ac:dyDescent="0.25">
      <c r="G243">
        <v>10236</v>
      </c>
      <c r="H243" s="2">
        <v>42117.427453703705</v>
      </c>
      <c r="I243" t="s">
        <v>7</v>
      </c>
      <c r="J243" t="s">
        <v>390</v>
      </c>
      <c r="K243" t="s">
        <v>197</v>
      </c>
      <c r="L243" s="6">
        <v>26331.58</v>
      </c>
    </row>
    <row r="244" spans="7:12" x14ac:dyDescent="0.25">
      <c r="G244">
        <v>10237</v>
      </c>
      <c r="H244" s="2">
        <v>42152.436284722222</v>
      </c>
      <c r="I244" t="s">
        <v>61</v>
      </c>
      <c r="J244" t="s">
        <v>392</v>
      </c>
      <c r="K244" t="s">
        <v>59</v>
      </c>
      <c r="L244" s="6">
        <v>67887.17</v>
      </c>
    </row>
    <row r="245" spans="7:12" x14ac:dyDescent="0.25">
      <c r="G245">
        <v>10238</v>
      </c>
      <c r="H245" s="2">
        <v>42032.453449074077</v>
      </c>
      <c r="I245" t="s">
        <v>52</v>
      </c>
      <c r="J245" t="s">
        <v>392</v>
      </c>
      <c r="K245" t="s">
        <v>198</v>
      </c>
      <c r="L245" s="6">
        <v>71003.03</v>
      </c>
    </row>
    <row r="246" spans="7:12" x14ac:dyDescent="0.25">
      <c r="G246">
        <v>10239</v>
      </c>
      <c r="H246" s="2">
        <v>42068.855902777781</v>
      </c>
      <c r="I246" t="s">
        <v>11</v>
      </c>
      <c r="J246" t="s">
        <v>390</v>
      </c>
      <c r="K246" t="s">
        <v>199</v>
      </c>
      <c r="L246" s="6">
        <v>20306.900000000001</v>
      </c>
    </row>
    <row r="247" spans="7:12" x14ac:dyDescent="0.25">
      <c r="G247">
        <v>10240</v>
      </c>
      <c r="H247" s="2">
        <v>42208.392997685187</v>
      </c>
      <c r="I247" t="s">
        <v>45</v>
      </c>
      <c r="J247" t="s">
        <v>392</v>
      </c>
      <c r="K247" t="s">
        <v>200</v>
      </c>
      <c r="L247" s="6">
        <v>75274.23</v>
      </c>
    </row>
    <row r="248" spans="7:12" x14ac:dyDescent="0.25">
      <c r="G248">
        <v>10241</v>
      </c>
      <c r="H248" s="2">
        <v>42170.149212962962</v>
      </c>
      <c r="I248" t="s">
        <v>11</v>
      </c>
      <c r="J248" t="s">
        <v>390</v>
      </c>
      <c r="K248" t="s">
        <v>151</v>
      </c>
      <c r="L248" s="6">
        <v>97532.14</v>
      </c>
    </row>
    <row r="249" spans="7:12" x14ac:dyDescent="0.25">
      <c r="G249">
        <v>10242</v>
      </c>
      <c r="H249" s="2">
        <v>42325.558576388888</v>
      </c>
      <c r="I249" t="s">
        <v>23</v>
      </c>
      <c r="J249" t="s">
        <v>390</v>
      </c>
      <c r="K249" t="s">
        <v>112</v>
      </c>
      <c r="L249" s="6">
        <v>83291.679999999993</v>
      </c>
    </row>
    <row r="250" spans="7:12" x14ac:dyDescent="0.25">
      <c r="G250">
        <v>10243</v>
      </c>
      <c r="H250" s="2">
        <v>42141.338900462964</v>
      </c>
      <c r="I250" t="s">
        <v>23</v>
      </c>
      <c r="J250" t="s">
        <v>390</v>
      </c>
      <c r="K250" t="s">
        <v>101</v>
      </c>
      <c r="L250" s="6">
        <v>92224.31</v>
      </c>
    </row>
    <row r="251" spans="7:12" x14ac:dyDescent="0.25">
      <c r="G251">
        <v>10244</v>
      </c>
      <c r="H251" s="2">
        <v>42163.588252314818</v>
      </c>
      <c r="I251" t="s">
        <v>45</v>
      </c>
      <c r="J251" t="s">
        <v>392</v>
      </c>
      <c r="K251" t="s">
        <v>201</v>
      </c>
      <c r="L251" s="6">
        <v>47580.08</v>
      </c>
    </row>
    <row r="252" spans="7:12" x14ac:dyDescent="0.25">
      <c r="G252">
        <v>10245</v>
      </c>
      <c r="H252" s="2">
        <v>42281.839502314811</v>
      </c>
      <c r="I252" t="s">
        <v>15</v>
      </c>
      <c r="J252" t="s">
        <v>390</v>
      </c>
      <c r="K252" t="s">
        <v>115</v>
      </c>
      <c r="L252" s="6">
        <v>82672.45</v>
      </c>
    </row>
    <row r="253" spans="7:12" x14ac:dyDescent="0.25">
      <c r="G253">
        <v>10246</v>
      </c>
      <c r="H253" s="2">
        <v>42305.965914351851</v>
      </c>
      <c r="I253" t="s">
        <v>23</v>
      </c>
      <c r="J253" t="s">
        <v>390</v>
      </c>
      <c r="K253" t="s">
        <v>154</v>
      </c>
      <c r="L253" s="6">
        <v>97669.18</v>
      </c>
    </row>
    <row r="254" spans="7:12" x14ac:dyDescent="0.25">
      <c r="G254">
        <v>10247</v>
      </c>
      <c r="H254" s="2">
        <v>42286.89806712963</v>
      </c>
      <c r="I254" t="s">
        <v>7</v>
      </c>
      <c r="J254" t="s">
        <v>390</v>
      </c>
      <c r="K254" t="s">
        <v>202</v>
      </c>
      <c r="L254" s="6">
        <v>38740.94</v>
      </c>
    </row>
    <row r="255" spans="7:12" x14ac:dyDescent="0.25">
      <c r="G255">
        <v>10248</v>
      </c>
      <c r="H255" s="2">
        <v>42117.056122685186</v>
      </c>
      <c r="I255" t="s">
        <v>38</v>
      </c>
      <c r="J255" t="s">
        <v>391</v>
      </c>
      <c r="K255" t="s">
        <v>203</v>
      </c>
      <c r="L255" s="6">
        <v>70859.73</v>
      </c>
    </row>
    <row r="256" spans="7:12" x14ac:dyDescent="0.25">
      <c r="G256">
        <v>10249</v>
      </c>
      <c r="H256" s="2">
        <v>42115.652430555558</v>
      </c>
      <c r="I256" t="s">
        <v>17</v>
      </c>
      <c r="J256" t="s">
        <v>390</v>
      </c>
      <c r="K256" t="s">
        <v>28</v>
      </c>
      <c r="L256" s="6">
        <v>39601.51</v>
      </c>
    </row>
    <row r="257" spans="7:12" x14ac:dyDescent="0.25">
      <c r="G257">
        <v>10250</v>
      </c>
      <c r="H257" s="2">
        <v>42329.222719907404</v>
      </c>
      <c r="I257" t="s">
        <v>40</v>
      </c>
      <c r="J257" t="s">
        <v>391</v>
      </c>
      <c r="K257" t="s">
        <v>122</v>
      </c>
      <c r="L257" s="6">
        <v>28220.09</v>
      </c>
    </row>
    <row r="258" spans="7:12" x14ac:dyDescent="0.25">
      <c r="G258">
        <v>10251</v>
      </c>
      <c r="H258" s="2">
        <v>42248.221701388888</v>
      </c>
      <c r="I258" t="s">
        <v>9</v>
      </c>
      <c r="J258" t="s">
        <v>390</v>
      </c>
      <c r="K258" t="s">
        <v>159</v>
      </c>
      <c r="L258" s="6">
        <v>42474.36</v>
      </c>
    </row>
    <row r="259" spans="7:12" x14ac:dyDescent="0.25">
      <c r="G259">
        <v>10252</v>
      </c>
      <c r="H259" s="2">
        <v>42088.522604166668</v>
      </c>
      <c r="I259" t="s">
        <v>40</v>
      </c>
      <c r="J259" t="s">
        <v>391</v>
      </c>
      <c r="K259" t="s">
        <v>204</v>
      </c>
      <c r="L259" s="6">
        <v>45679.11</v>
      </c>
    </row>
    <row r="260" spans="7:12" x14ac:dyDescent="0.25">
      <c r="G260">
        <v>10253</v>
      </c>
      <c r="H260" s="2">
        <v>42348.246724537035</v>
      </c>
      <c r="I260" t="s">
        <v>35</v>
      </c>
      <c r="J260" t="s">
        <v>391</v>
      </c>
      <c r="K260" t="s">
        <v>205</v>
      </c>
      <c r="L260" s="6">
        <v>75983.839999999997</v>
      </c>
    </row>
    <row r="261" spans="7:12" x14ac:dyDescent="0.25">
      <c r="G261">
        <v>10254</v>
      </c>
      <c r="H261" s="2">
        <v>42029.56355324074</v>
      </c>
      <c r="I261" t="s">
        <v>7</v>
      </c>
      <c r="J261" t="s">
        <v>390</v>
      </c>
      <c r="K261" t="s">
        <v>125</v>
      </c>
      <c r="L261" s="6">
        <v>30109.03</v>
      </c>
    </row>
    <row r="262" spans="7:12" x14ac:dyDescent="0.25">
      <c r="G262">
        <v>10255</v>
      </c>
      <c r="H262" s="2">
        <v>42311.213680555556</v>
      </c>
      <c r="I262" t="s">
        <v>26</v>
      </c>
      <c r="J262" t="s">
        <v>391</v>
      </c>
      <c r="K262" t="s">
        <v>43</v>
      </c>
      <c r="L262" s="6">
        <v>47740.65</v>
      </c>
    </row>
    <row r="263" spans="7:12" x14ac:dyDescent="0.25">
      <c r="G263">
        <v>10256</v>
      </c>
      <c r="H263" s="2">
        <v>42013.605219907404</v>
      </c>
      <c r="I263" t="s">
        <v>17</v>
      </c>
      <c r="J263" t="s">
        <v>390</v>
      </c>
      <c r="K263" t="s">
        <v>206</v>
      </c>
      <c r="L263" s="6">
        <v>31311.81</v>
      </c>
    </row>
    <row r="264" spans="7:12" x14ac:dyDescent="0.25">
      <c r="G264">
        <v>10257</v>
      </c>
      <c r="H264" s="2">
        <v>42336.390659722223</v>
      </c>
      <c r="I264" t="s">
        <v>40</v>
      </c>
      <c r="J264" t="s">
        <v>391</v>
      </c>
      <c r="K264" t="s">
        <v>151</v>
      </c>
      <c r="L264" s="6">
        <v>2400.84</v>
      </c>
    </row>
    <row r="265" spans="7:12" x14ac:dyDescent="0.25">
      <c r="G265">
        <v>10258</v>
      </c>
      <c r="H265" s="2">
        <v>42300.707303240742</v>
      </c>
      <c r="I265" t="s">
        <v>15</v>
      </c>
      <c r="J265" t="s">
        <v>390</v>
      </c>
      <c r="K265" t="s">
        <v>207</v>
      </c>
      <c r="L265" s="6">
        <v>49580.01</v>
      </c>
    </row>
    <row r="266" spans="7:12" x14ac:dyDescent="0.25">
      <c r="G266">
        <v>10259</v>
      </c>
      <c r="H266" s="2">
        <v>42107.148599537039</v>
      </c>
      <c r="I266" t="s">
        <v>9</v>
      </c>
      <c r="J266" t="s">
        <v>390</v>
      </c>
      <c r="K266" t="s">
        <v>208</v>
      </c>
      <c r="L266" s="6">
        <v>73734.179999999993</v>
      </c>
    </row>
    <row r="267" spans="7:12" x14ac:dyDescent="0.25">
      <c r="G267">
        <v>10260</v>
      </c>
      <c r="H267" s="2">
        <v>42093.150810185187</v>
      </c>
      <c r="I267" t="s">
        <v>17</v>
      </c>
      <c r="J267" t="s">
        <v>390</v>
      </c>
      <c r="K267" t="s">
        <v>209</v>
      </c>
      <c r="L267" s="6">
        <v>37677.360000000001</v>
      </c>
    </row>
    <row r="268" spans="7:12" x14ac:dyDescent="0.25">
      <c r="G268">
        <v>10261</v>
      </c>
      <c r="H268" s="2">
        <v>42340.909351851849</v>
      </c>
      <c r="I268" t="s">
        <v>40</v>
      </c>
      <c r="J268" t="s">
        <v>391</v>
      </c>
      <c r="K268" t="s">
        <v>210</v>
      </c>
      <c r="L268" s="6">
        <v>65705</v>
      </c>
    </row>
    <row r="269" spans="7:12" x14ac:dyDescent="0.25">
      <c r="G269">
        <v>10262</v>
      </c>
      <c r="H269" s="2">
        <v>42044.311608796299</v>
      </c>
      <c r="I269" t="s">
        <v>45</v>
      </c>
      <c r="J269" t="s">
        <v>392</v>
      </c>
      <c r="K269" t="s">
        <v>211</v>
      </c>
      <c r="L269" s="6">
        <v>22169.97</v>
      </c>
    </row>
    <row r="270" spans="7:12" x14ac:dyDescent="0.25">
      <c r="G270">
        <v>10263</v>
      </c>
      <c r="H270" s="2">
        <v>42363.976909722223</v>
      </c>
      <c r="I270" t="s">
        <v>9</v>
      </c>
      <c r="J270" t="s">
        <v>390</v>
      </c>
      <c r="K270" t="s">
        <v>60</v>
      </c>
      <c r="L270" s="6">
        <v>48676.78</v>
      </c>
    </row>
    <row r="271" spans="7:12" x14ac:dyDescent="0.25">
      <c r="G271">
        <v>10264</v>
      </c>
      <c r="H271" s="2">
        <v>42132.565312500003</v>
      </c>
      <c r="I271" t="s">
        <v>5</v>
      </c>
      <c r="J271" t="s">
        <v>390</v>
      </c>
      <c r="K271" t="s">
        <v>212</v>
      </c>
      <c r="L271" s="6">
        <v>35134.639999999999</v>
      </c>
    </row>
    <row r="272" spans="7:12" x14ac:dyDescent="0.25">
      <c r="G272">
        <v>10265</v>
      </c>
      <c r="H272" s="2">
        <v>42239.64366898148</v>
      </c>
      <c r="I272" t="s">
        <v>61</v>
      </c>
      <c r="J272" t="s">
        <v>392</v>
      </c>
      <c r="K272" t="s">
        <v>46</v>
      </c>
      <c r="L272" s="6">
        <v>12468.87</v>
      </c>
    </row>
    <row r="273" spans="7:12" x14ac:dyDescent="0.25">
      <c r="G273">
        <v>10266</v>
      </c>
      <c r="H273" s="2">
        <v>42114.604398148149</v>
      </c>
      <c r="I273" t="s">
        <v>7</v>
      </c>
      <c r="J273" t="s">
        <v>390</v>
      </c>
      <c r="K273" t="s">
        <v>181</v>
      </c>
      <c r="L273" s="6">
        <v>37009.550000000003</v>
      </c>
    </row>
    <row r="274" spans="7:12" x14ac:dyDescent="0.25">
      <c r="G274">
        <v>10267</v>
      </c>
      <c r="H274" s="2">
        <v>42227.081921296296</v>
      </c>
      <c r="I274" t="s">
        <v>29</v>
      </c>
      <c r="J274" t="s">
        <v>391</v>
      </c>
      <c r="K274" t="s">
        <v>37</v>
      </c>
      <c r="L274" s="6">
        <v>55749.25</v>
      </c>
    </row>
    <row r="275" spans="7:12" x14ac:dyDescent="0.25">
      <c r="G275">
        <v>10268</v>
      </c>
      <c r="H275" s="2">
        <v>42037.713750000003</v>
      </c>
      <c r="I275" t="s">
        <v>45</v>
      </c>
      <c r="J275" t="s">
        <v>392</v>
      </c>
      <c r="K275" t="s">
        <v>213</v>
      </c>
      <c r="L275" s="6">
        <v>53833.38</v>
      </c>
    </row>
    <row r="276" spans="7:12" x14ac:dyDescent="0.25">
      <c r="G276">
        <v>10269</v>
      </c>
      <c r="H276" s="2">
        <v>42282.825462962966</v>
      </c>
      <c r="I276" t="s">
        <v>26</v>
      </c>
      <c r="J276" t="s">
        <v>391</v>
      </c>
      <c r="K276" t="s">
        <v>183</v>
      </c>
      <c r="L276" s="6">
        <v>42976.34</v>
      </c>
    </row>
    <row r="277" spans="7:12" x14ac:dyDescent="0.25">
      <c r="G277">
        <v>10270</v>
      </c>
      <c r="H277" s="2">
        <v>42259.152662037035</v>
      </c>
      <c r="I277" t="s">
        <v>11</v>
      </c>
      <c r="J277" t="s">
        <v>390</v>
      </c>
      <c r="K277" t="s">
        <v>214</v>
      </c>
      <c r="L277" s="6">
        <v>4643.0600000000004</v>
      </c>
    </row>
    <row r="278" spans="7:12" x14ac:dyDescent="0.25">
      <c r="G278">
        <v>10271</v>
      </c>
      <c r="H278" s="2">
        <v>42151.075995370367</v>
      </c>
      <c r="I278" t="s">
        <v>35</v>
      </c>
      <c r="J278" t="s">
        <v>391</v>
      </c>
      <c r="K278" t="s">
        <v>215</v>
      </c>
      <c r="L278" s="6">
        <v>41174.410000000003</v>
      </c>
    </row>
    <row r="279" spans="7:12" x14ac:dyDescent="0.25">
      <c r="G279">
        <v>10272</v>
      </c>
      <c r="H279" s="2">
        <v>42221.901319444441</v>
      </c>
      <c r="I279" t="s">
        <v>52</v>
      </c>
      <c r="J279" t="s">
        <v>392</v>
      </c>
      <c r="K279" t="s">
        <v>151</v>
      </c>
      <c r="L279" s="6">
        <v>23346.82</v>
      </c>
    </row>
    <row r="280" spans="7:12" x14ac:dyDescent="0.25">
      <c r="G280">
        <v>10273</v>
      </c>
      <c r="H280" s="2">
        <v>42233.791608796295</v>
      </c>
      <c r="I280" t="s">
        <v>29</v>
      </c>
      <c r="J280" t="s">
        <v>391</v>
      </c>
      <c r="K280" t="s">
        <v>57</v>
      </c>
      <c r="L280" s="6">
        <v>69618.2</v>
      </c>
    </row>
    <row r="281" spans="7:12" x14ac:dyDescent="0.25">
      <c r="G281">
        <v>10274</v>
      </c>
      <c r="H281" s="2">
        <v>42214.276550925926</v>
      </c>
      <c r="I281" t="s">
        <v>13</v>
      </c>
      <c r="J281" t="s">
        <v>390</v>
      </c>
      <c r="K281" t="s">
        <v>216</v>
      </c>
      <c r="L281" s="6">
        <v>1843.53</v>
      </c>
    </row>
    <row r="282" spans="7:12" x14ac:dyDescent="0.25">
      <c r="G282">
        <v>10275</v>
      </c>
      <c r="H282" s="2">
        <v>42312.717037037037</v>
      </c>
      <c r="I282" t="s">
        <v>13</v>
      </c>
      <c r="J282" t="s">
        <v>390</v>
      </c>
      <c r="K282" t="s">
        <v>46</v>
      </c>
      <c r="L282" s="6">
        <v>19868.03</v>
      </c>
    </row>
    <row r="283" spans="7:12" x14ac:dyDescent="0.25">
      <c r="G283">
        <v>10276</v>
      </c>
      <c r="H283" s="2">
        <v>42045.121006944442</v>
      </c>
      <c r="I283" t="s">
        <v>35</v>
      </c>
      <c r="J283" t="s">
        <v>391</v>
      </c>
      <c r="K283" t="s">
        <v>217</v>
      </c>
      <c r="L283" s="6">
        <v>85603.24</v>
      </c>
    </row>
    <row r="284" spans="7:12" x14ac:dyDescent="0.25">
      <c r="G284">
        <v>10277</v>
      </c>
      <c r="H284" s="2">
        <v>42346.142048611109</v>
      </c>
      <c r="I284" t="s">
        <v>38</v>
      </c>
      <c r="J284" t="s">
        <v>391</v>
      </c>
      <c r="K284" t="s">
        <v>132</v>
      </c>
      <c r="L284" s="6">
        <v>66916.56</v>
      </c>
    </row>
    <row r="285" spans="7:12" x14ac:dyDescent="0.25">
      <c r="G285">
        <v>10278</v>
      </c>
      <c r="H285" s="2">
        <v>42091.243356481478</v>
      </c>
      <c r="I285" t="s">
        <v>38</v>
      </c>
      <c r="J285" t="s">
        <v>391</v>
      </c>
      <c r="K285" t="s">
        <v>91</v>
      </c>
      <c r="L285" s="6">
        <v>7514.67</v>
      </c>
    </row>
    <row r="286" spans="7:12" x14ac:dyDescent="0.25">
      <c r="G286">
        <v>10279</v>
      </c>
      <c r="H286" s="2">
        <v>42239.767962962964</v>
      </c>
      <c r="I286" t="s">
        <v>17</v>
      </c>
      <c r="J286" t="s">
        <v>390</v>
      </c>
      <c r="K286" t="s">
        <v>57</v>
      </c>
      <c r="L286" s="6">
        <v>3023.13</v>
      </c>
    </row>
    <row r="287" spans="7:12" x14ac:dyDescent="0.25">
      <c r="G287">
        <v>10280</v>
      </c>
      <c r="H287" s="2">
        <v>42229.380185185182</v>
      </c>
      <c r="I287" t="s">
        <v>29</v>
      </c>
      <c r="J287" t="s">
        <v>391</v>
      </c>
      <c r="K287" t="s">
        <v>218</v>
      </c>
      <c r="L287" s="6">
        <v>85252.21</v>
      </c>
    </row>
    <row r="288" spans="7:12" x14ac:dyDescent="0.25">
      <c r="G288">
        <v>10281</v>
      </c>
      <c r="H288" s="2">
        <v>42157.600393518522</v>
      </c>
      <c r="I288" t="s">
        <v>38</v>
      </c>
      <c r="J288" t="s">
        <v>391</v>
      </c>
      <c r="K288" t="s">
        <v>219</v>
      </c>
      <c r="L288" s="6">
        <v>28480.73</v>
      </c>
    </row>
    <row r="289" spans="7:12" x14ac:dyDescent="0.25">
      <c r="G289">
        <v>10282</v>
      </c>
      <c r="H289" s="2">
        <v>42025.141250000001</v>
      </c>
      <c r="I289" t="s">
        <v>17</v>
      </c>
      <c r="J289" t="s">
        <v>390</v>
      </c>
      <c r="K289" t="s">
        <v>186</v>
      </c>
      <c r="L289" s="6">
        <v>90475.86</v>
      </c>
    </row>
    <row r="290" spans="7:12" x14ac:dyDescent="0.25">
      <c r="G290">
        <v>10283</v>
      </c>
      <c r="H290" s="2">
        <v>42209.98537037037</v>
      </c>
      <c r="I290" t="s">
        <v>7</v>
      </c>
      <c r="J290" t="s">
        <v>390</v>
      </c>
      <c r="K290" t="s">
        <v>220</v>
      </c>
      <c r="L290" s="6">
        <v>3492.97</v>
      </c>
    </row>
    <row r="291" spans="7:12" x14ac:dyDescent="0.25">
      <c r="G291">
        <v>10284</v>
      </c>
      <c r="H291" s="2">
        <v>42108.579756944448</v>
      </c>
      <c r="I291" t="s">
        <v>7</v>
      </c>
      <c r="J291" t="s">
        <v>390</v>
      </c>
      <c r="K291" t="s">
        <v>31</v>
      </c>
      <c r="L291" s="6">
        <v>45466.01</v>
      </c>
    </row>
    <row r="292" spans="7:12" x14ac:dyDescent="0.25">
      <c r="G292">
        <v>10285</v>
      </c>
      <c r="H292" s="2">
        <v>42267.816504629627</v>
      </c>
      <c r="I292" t="s">
        <v>29</v>
      </c>
      <c r="J292" t="s">
        <v>391</v>
      </c>
      <c r="K292" t="s">
        <v>145</v>
      </c>
      <c r="L292" s="6">
        <v>61229.97</v>
      </c>
    </row>
    <row r="293" spans="7:12" x14ac:dyDescent="0.25">
      <c r="G293">
        <v>10286</v>
      </c>
      <c r="H293" s="2">
        <v>42094.447731481479</v>
      </c>
      <c r="I293" t="s">
        <v>45</v>
      </c>
      <c r="J293" t="s">
        <v>392</v>
      </c>
      <c r="K293" t="s">
        <v>106</v>
      </c>
      <c r="L293" s="6">
        <v>94980.42</v>
      </c>
    </row>
    <row r="294" spans="7:12" x14ac:dyDescent="0.25">
      <c r="G294">
        <v>10287</v>
      </c>
      <c r="H294" s="2">
        <v>42234.742002314815</v>
      </c>
      <c r="I294" t="s">
        <v>40</v>
      </c>
      <c r="J294" t="s">
        <v>391</v>
      </c>
      <c r="K294" t="s">
        <v>127</v>
      </c>
      <c r="L294" s="6">
        <v>14934.27</v>
      </c>
    </row>
    <row r="295" spans="7:12" x14ac:dyDescent="0.25">
      <c r="G295">
        <v>10288</v>
      </c>
      <c r="H295" s="2">
        <v>42236.37709490741</v>
      </c>
      <c r="I295" t="s">
        <v>45</v>
      </c>
      <c r="J295" t="s">
        <v>392</v>
      </c>
      <c r="K295" t="s">
        <v>32</v>
      </c>
      <c r="L295" s="6">
        <v>44538.58</v>
      </c>
    </row>
    <row r="296" spans="7:12" x14ac:dyDescent="0.25">
      <c r="G296">
        <v>10289</v>
      </c>
      <c r="H296" s="2">
        <v>42037.476307870369</v>
      </c>
      <c r="I296" t="s">
        <v>9</v>
      </c>
      <c r="J296" t="s">
        <v>390</v>
      </c>
      <c r="K296" t="s">
        <v>221</v>
      </c>
      <c r="L296" s="6">
        <v>85438.81</v>
      </c>
    </row>
    <row r="297" spans="7:12" x14ac:dyDescent="0.25">
      <c r="G297">
        <v>10290</v>
      </c>
      <c r="H297" s="2">
        <v>42006.394548611112</v>
      </c>
      <c r="I297" t="s">
        <v>20</v>
      </c>
      <c r="J297" t="s">
        <v>390</v>
      </c>
      <c r="K297" t="s">
        <v>81</v>
      </c>
      <c r="L297" s="6">
        <v>84860.76</v>
      </c>
    </row>
    <row r="298" spans="7:12" x14ac:dyDescent="0.25">
      <c r="G298">
        <v>10291</v>
      </c>
      <c r="H298" s="2">
        <v>42178.881493055553</v>
      </c>
      <c r="I298" t="s">
        <v>26</v>
      </c>
      <c r="J298" t="s">
        <v>391</v>
      </c>
      <c r="K298" t="s">
        <v>41</v>
      </c>
      <c r="L298" s="6">
        <v>10861.98</v>
      </c>
    </row>
    <row r="299" spans="7:12" x14ac:dyDescent="0.25">
      <c r="G299">
        <v>10292</v>
      </c>
      <c r="H299" s="2">
        <v>42043.670914351853</v>
      </c>
      <c r="I299" t="s">
        <v>66</v>
      </c>
      <c r="J299" t="s">
        <v>392</v>
      </c>
      <c r="K299" t="s">
        <v>42</v>
      </c>
      <c r="L299" s="6">
        <v>51895.29</v>
      </c>
    </row>
    <row r="300" spans="7:12" x14ac:dyDescent="0.25">
      <c r="G300">
        <v>10293</v>
      </c>
      <c r="H300" s="2">
        <v>42215.362013888887</v>
      </c>
      <c r="I300" t="s">
        <v>9</v>
      </c>
      <c r="J300" t="s">
        <v>390</v>
      </c>
      <c r="K300" t="s">
        <v>155</v>
      </c>
      <c r="L300" s="6">
        <v>38329.29</v>
      </c>
    </row>
    <row r="301" spans="7:12" x14ac:dyDescent="0.25">
      <c r="G301">
        <v>10294</v>
      </c>
      <c r="H301" s="2">
        <v>42089.886979166666</v>
      </c>
      <c r="I301" t="s">
        <v>20</v>
      </c>
      <c r="J301" t="s">
        <v>390</v>
      </c>
      <c r="K301" t="s">
        <v>222</v>
      </c>
      <c r="L301" s="6">
        <v>67639.55</v>
      </c>
    </row>
    <row r="302" spans="7:12" x14ac:dyDescent="0.25">
      <c r="G302">
        <v>10295</v>
      </c>
      <c r="H302" s="2">
        <v>42036.932962962965</v>
      </c>
      <c r="I302" t="s">
        <v>13</v>
      </c>
      <c r="J302" t="s">
        <v>390</v>
      </c>
      <c r="K302" t="s">
        <v>95</v>
      </c>
      <c r="L302" s="6">
        <v>69793.45</v>
      </c>
    </row>
    <row r="303" spans="7:12" x14ac:dyDescent="0.25">
      <c r="G303">
        <v>10296</v>
      </c>
      <c r="H303" s="2">
        <v>42057.406597222223</v>
      </c>
      <c r="I303" t="s">
        <v>20</v>
      </c>
      <c r="J303" t="s">
        <v>390</v>
      </c>
      <c r="K303" t="s">
        <v>185</v>
      </c>
      <c r="L303" s="6">
        <v>76472.55</v>
      </c>
    </row>
    <row r="304" spans="7:12" x14ac:dyDescent="0.25">
      <c r="G304">
        <v>10297</v>
      </c>
      <c r="H304" s="2">
        <v>42229.116539351853</v>
      </c>
      <c r="I304" t="s">
        <v>35</v>
      </c>
      <c r="J304" t="s">
        <v>391</v>
      </c>
      <c r="K304" t="s">
        <v>203</v>
      </c>
      <c r="L304" s="6">
        <v>62249.86</v>
      </c>
    </row>
    <row r="305" spans="7:12" x14ac:dyDescent="0.25">
      <c r="G305">
        <v>10298</v>
      </c>
      <c r="H305" s="2">
        <v>42034.841307870367</v>
      </c>
      <c r="I305" t="s">
        <v>23</v>
      </c>
      <c r="J305" t="s">
        <v>390</v>
      </c>
      <c r="K305" t="s">
        <v>223</v>
      </c>
      <c r="L305" s="6">
        <v>14353.59</v>
      </c>
    </row>
    <row r="306" spans="7:12" x14ac:dyDescent="0.25">
      <c r="G306">
        <v>10299</v>
      </c>
      <c r="H306" s="2">
        <v>42143.946469907409</v>
      </c>
      <c r="I306" t="s">
        <v>23</v>
      </c>
      <c r="J306" t="s">
        <v>390</v>
      </c>
      <c r="K306" t="s">
        <v>224</v>
      </c>
      <c r="L306" s="6">
        <v>43694.99</v>
      </c>
    </row>
    <row r="307" spans="7:12" x14ac:dyDescent="0.25">
      <c r="G307">
        <v>10300</v>
      </c>
      <c r="H307" s="2">
        <v>42337.681516203702</v>
      </c>
      <c r="I307" t="s">
        <v>29</v>
      </c>
      <c r="J307" t="s">
        <v>391</v>
      </c>
      <c r="K307" t="s">
        <v>225</v>
      </c>
      <c r="L307" s="6">
        <v>98216.79</v>
      </c>
    </row>
    <row r="308" spans="7:12" x14ac:dyDescent="0.25">
      <c r="G308">
        <v>10301</v>
      </c>
      <c r="H308" s="2">
        <v>42245.04787037037</v>
      </c>
      <c r="I308" t="s">
        <v>26</v>
      </c>
      <c r="J308" t="s">
        <v>391</v>
      </c>
      <c r="K308" t="s">
        <v>226</v>
      </c>
      <c r="L308" s="6">
        <v>83821.09</v>
      </c>
    </row>
    <row r="309" spans="7:12" x14ac:dyDescent="0.25">
      <c r="G309">
        <v>10302</v>
      </c>
      <c r="H309" s="2">
        <v>42303.804479166669</v>
      </c>
      <c r="I309" t="s">
        <v>5</v>
      </c>
      <c r="J309" t="s">
        <v>390</v>
      </c>
      <c r="K309" t="s">
        <v>138</v>
      </c>
      <c r="L309" s="6">
        <v>84708.800000000003</v>
      </c>
    </row>
    <row r="310" spans="7:12" x14ac:dyDescent="0.25">
      <c r="G310">
        <v>10303</v>
      </c>
      <c r="H310" s="2">
        <v>42186.452523148146</v>
      </c>
      <c r="I310" t="s">
        <v>23</v>
      </c>
      <c r="J310" t="s">
        <v>390</v>
      </c>
      <c r="K310" t="s">
        <v>88</v>
      </c>
      <c r="L310" s="6">
        <v>54487.53</v>
      </c>
    </row>
    <row r="311" spans="7:12" x14ac:dyDescent="0.25">
      <c r="G311">
        <v>10304</v>
      </c>
      <c r="H311" s="2">
        <v>42098.792291666665</v>
      </c>
      <c r="I311" t="s">
        <v>45</v>
      </c>
      <c r="J311" t="s">
        <v>392</v>
      </c>
      <c r="K311" t="s">
        <v>227</v>
      </c>
      <c r="L311" s="6">
        <v>23231.25</v>
      </c>
    </row>
    <row r="312" spans="7:12" x14ac:dyDescent="0.25">
      <c r="G312">
        <v>10305</v>
      </c>
      <c r="H312" s="2">
        <v>42351.888599537036</v>
      </c>
      <c r="I312" t="s">
        <v>9</v>
      </c>
      <c r="J312" t="s">
        <v>390</v>
      </c>
      <c r="K312" t="s">
        <v>228</v>
      </c>
      <c r="L312" s="6">
        <v>52176.62</v>
      </c>
    </row>
    <row r="313" spans="7:12" x14ac:dyDescent="0.25">
      <c r="G313">
        <v>10306</v>
      </c>
      <c r="H313" s="2">
        <v>42067.334826388891</v>
      </c>
      <c r="I313" t="s">
        <v>45</v>
      </c>
      <c r="J313" t="s">
        <v>392</v>
      </c>
      <c r="K313" t="s">
        <v>229</v>
      </c>
      <c r="L313" s="6">
        <v>95628.26</v>
      </c>
    </row>
    <row r="314" spans="7:12" x14ac:dyDescent="0.25">
      <c r="G314">
        <v>10307</v>
      </c>
      <c r="H314" s="2">
        <v>42223.568298611113</v>
      </c>
      <c r="I314" t="s">
        <v>40</v>
      </c>
      <c r="J314" t="s">
        <v>391</v>
      </c>
      <c r="K314" t="s">
        <v>230</v>
      </c>
      <c r="L314" s="6">
        <v>49626.61</v>
      </c>
    </row>
    <row r="315" spans="7:12" x14ac:dyDescent="0.25">
      <c r="G315">
        <v>10308</v>
      </c>
      <c r="H315" s="2">
        <v>42187.463368055556</v>
      </c>
      <c r="I315" t="s">
        <v>7</v>
      </c>
      <c r="J315" t="s">
        <v>390</v>
      </c>
      <c r="K315" t="s">
        <v>78</v>
      </c>
      <c r="L315" s="6">
        <v>29881.42</v>
      </c>
    </row>
    <row r="316" spans="7:12" x14ac:dyDescent="0.25">
      <c r="G316">
        <v>10309</v>
      </c>
      <c r="H316" s="2">
        <v>42144.449675925927</v>
      </c>
      <c r="I316" t="s">
        <v>52</v>
      </c>
      <c r="J316" t="s">
        <v>392</v>
      </c>
      <c r="K316" t="s">
        <v>231</v>
      </c>
      <c r="L316" s="6">
        <v>59824.17</v>
      </c>
    </row>
    <row r="317" spans="7:12" x14ac:dyDescent="0.25">
      <c r="G317">
        <v>10310</v>
      </c>
      <c r="H317" s="2">
        <v>42051.077800925923</v>
      </c>
      <c r="I317" t="s">
        <v>9</v>
      </c>
      <c r="J317" t="s">
        <v>390</v>
      </c>
      <c r="K317" t="s">
        <v>25</v>
      </c>
      <c r="L317" s="6">
        <v>93427.18</v>
      </c>
    </row>
    <row r="318" spans="7:12" x14ac:dyDescent="0.25">
      <c r="G318">
        <v>10311</v>
      </c>
      <c r="H318" s="2">
        <v>42267.273449074077</v>
      </c>
      <c r="I318" t="s">
        <v>45</v>
      </c>
      <c r="J318" t="s">
        <v>392</v>
      </c>
      <c r="K318" t="s">
        <v>232</v>
      </c>
      <c r="L318" s="6">
        <v>23345.54</v>
      </c>
    </row>
    <row r="319" spans="7:12" x14ac:dyDescent="0.25">
      <c r="G319">
        <v>10312</v>
      </c>
      <c r="H319" s="2">
        <v>42319.850381944445</v>
      </c>
      <c r="I319" t="s">
        <v>13</v>
      </c>
      <c r="J319" t="s">
        <v>390</v>
      </c>
      <c r="K319" t="s">
        <v>233</v>
      </c>
      <c r="L319" s="6">
        <v>61496.160000000003</v>
      </c>
    </row>
    <row r="320" spans="7:12" x14ac:dyDescent="0.25">
      <c r="G320">
        <v>10313</v>
      </c>
      <c r="H320" s="2">
        <v>42207.626516203702</v>
      </c>
      <c r="I320" t="s">
        <v>40</v>
      </c>
      <c r="J320" t="s">
        <v>391</v>
      </c>
      <c r="K320" t="s">
        <v>198</v>
      </c>
      <c r="L320" s="6">
        <v>95500.75</v>
      </c>
    </row>
    <row r="321" spans="7:12" x14ac:dyDescent="0.25">
      <c r="G321">
        <v>10314</v>
      </c>
      <c r="H321" s="2">
        <v>42082.029293981483</v>
      </c>
      <c r="I321" t="s">
        <v>45</v>
      </c>
      <c r="J321" t="s">
        <v>392</v>
      </c>
      <c r="K321" t="s">
        <v>64</v>
      </c>
      <c r="L321" s="6">
        <v>91112.68</v>
      </c>
    </row>
    <row r="322" spans="7:12" x14ac:dyDescent="0.25">
      <c r="G322">
        <v>10315</v>
      </c>
      <c r="H322" s="2">
        <v>42239.722222222219</v>
      </c>
      <c r="I322" t="s">
        <v>38</v>
      </c>
      <c r="J322" t="s">
        <v>391</v>
      </c>
      <c r="K322" t="s">
        <v>14</v>
      </c>
      <c r="L322" s="6">
        <v>36537.18</v>
      </c>
    </row>
    <row r="323" spans="7:12" x14ac:dyDescent="0.25">
      <c r="G323">
        <v>10316</v>
      </c>
      <c r="H323" s="2">
        <v>42169.502581018518</v>
      </c>
      <c r="I323" t="s">
        <v>29</v>
      </c>
      <c r="J323" t="s">
        <v>391</v>
      </c>
      <c r="K323" t="s">
        <v>234</v>
      </c>
      <c r="L323" s="6">
        <v>51694.81</v>
      </c>
    </row>
    <row r="324" spans="7:12" x14ac:dyDescent="0.25">
      <c r="G324">
        <v>10317</v>
      </c>
      <c r="H324" s="2">
        <v>42261.751886574071</v>
      </c>
      <c r="I324" t="s">
        <v>45</v>
      </c>
      <c r="J324" t="s">
        <v>392</v>
      </c>
      <c r="K324" t="s">
        <v>85</v>
      </c>
      <c r="L324" s="6">
        <v>10938.73</v>
      </c>
    </row>
    <row r="325" spans="7:12" x14ac:dyDescent="0.25">
      <c r="G325">
        <v>10318</v>
      </c>
      <c r="H325" s="2">
        <v>42132.030798611115</v>
      </c>
      <c r="I325" t="s">
        <v>5</v>
      </c>
      <c r="J325" t="s">
        <v>390</v>
      </c>
      <c r="K325" t="s">
        <v>235</v>
      </c>
      <c r="L325" s="6">
        <v>90968.78</v>
      </c>
    </row>
    <row r="326" spans="7:12" x14ac:dyDescent="0.25">
      <c r="G326">
        <v>10319</v>
      </c>
      <c r="H326" s="2">
        <v>42032.516446759262</v>
      </c>
      <c r="I326" t="s">
        <v>66</v>
      </c>
      <c r="J326" t="s">
        <v>392</v>
      </c>
      <c r="K326" t="s">
        <v>186</v>
      </c>
      <c r="L326" s="6">
        <v>62090.49</v>
      </c>
    </row>
    <row r="327" spans="7:12" x14ac:dyDescent="0.25">
      <c r="G327">
        <v>10320</v>
      </c>
      <c r="H327" s="2">
        <v>42205.212488425925</v>
      </c>
      <c r="I327" t="s">
        <v>23</v>
      </c>
      <c r="J327" t="s">
        <v>390</v>
      </c>
      <c r="K327" t="s">
        <v>236</v>
      </c>
      <c r="L327" s="6">
        <v>69764.17</v>
      </c>
    </row>
    <row r="328" spans="7:12" x14ac:dyDescent="0.25">
      <c r="G328">
        <v>10321</v>
      </c>
      <c r="H328" s="2">
        <v>42131.514513888891</v>
      </c>
      <c r="I328" t="s">
        <v>5</v>
      </c>
      <c r="J328" t="s">
        <v>390</v>
      </c>
      <c r="K328" t="s">
        <v>111</v>
      </c>
      <c r="L328" s="6">
        <v>2511.94</v>
      </c>
    </row>
    <row r="329" spans="7:12" x14ac:dyDescent="0.25">
      <c r="G329">
        <v>10322</v>
      </c>
      <c r="H329" s="2">
        <v>42120.94358796296</v>
      </c>
      <c r="I329" t="s">
        <v>45</v>
      </c>
      <c r="J329" t="s">
        <v>392</v>
      </c>
      <c r="K329" t="s">
        <v>237</v>
      </c>
      <c r="L329" s="6">
        <v>77463.199999999997</v>
      </c>
    </row>
    <row r="330" spans="7:12" x14ac:dyDescent="0.25">
      <c r="G330">
        <v>10323</v>
      </c>
      <c r="H330" s="2">
        <v>42242.196817129632</v>
      </c>
      <c r="I330" t="s">
        <v>5</v>
      </c>
      <c r="J330" t="s">
        <v>390</v>
      </c>
      <c r="K330" t="s">
        <v>238</v>
      </c>
      <c r="L330" s="6">
        <v>23248.67</v>
      </c>
    </row>
    <row r="331" spans="7:12" x14ac:dyDescent="0.25">
      <c r="G331">
        <v>10324</v>
      </c>
      <c r="H331" s="2">
        <v>42248.183553240742</v>
      </c>
      <c r="I331" t="s">
        <v>35</v>
      </c>
      <c r="J331" t="s">
        <v>391</v>
      </c>
      <c r="K331" t="s">
        <v>239</v>
      </c>
      <c r="L331" s="6">
        <v>57963.97</v>
      </c>
    </row>
    <row r="332" spans="7:12" x14ac:dyDescent="0.25">
      <c r="G332">
        <v>10325</v>
      </c>
      <c r="H332" s="2">
        <v>42175.941192129627</v>
      </c>
      <c r="I332" t="s">
        <v>20</v>
      </c>
      <c r="J332" t="s">
        <v>390</v>
      </c>
      <c r="K332" t="s">
        <v>240</v>
      </c>
      <c r="L332" s="6">
        <v>81946.67</v>
      </c>
    </row>
    <row r="333" spans="7:12" x14ac:dyDescent="0.25">
      <c r="G333">
        <v>10326</v>
      </c>
      <c r="H333" s="2">
        <v>42315.63417824074</v>
      </c>
      <c r="I333" t="s">
        <v>52</v>
      </c>
      <c r="J333" t="s">
        <v>392</v>
      </c>
      <c r="K333" t="s">
        <v>241</v>
      </c>
      <c r="L333" s="6">
        <v>15081.65</v>
      </c>
    </row>
    <row r="334" spans="7:12" x14ac:dyDescent="0.25">
      <c r="G334">
        <v>10327</v>
      </c>
      <c r="H334" s="2">
        <v>42032.772511574076</v>
      </c>
      <c r="I334" t="s">
        <v>15</v>
      </c>
      <c r="J334" t="s">
        <v>390</v>
      </c>
      <c r="K334" t="s">
        <v>18</v>
      </c>
      <c r="L334" s="6">
        <v>17577.310000000001</v>
      </c>
    </row>
    <row r="335" spans="7:12" x14ac:dyDescent="0.25">
      <c r="G335">
        <v>10328</v>
      </c>
      <c r="H335" s="2">
        <v>42049.911307870374</v>
      </c>
      <c r="I335" t="s">
        <v>17</v>
      </c>
      <c r="J335" t="s">
        <v>390</v>
      </c>
      <c r="K335" t="s">
        <v>191</v>
      </c>
      <c r="L335" s="6">
        <v>30941.56</v>
      </c>
    </row>
    <row r="336" spans="7:12" x14ac:dyDescent="0.25">
      <c r="G336">
        <v>10329</v>
      </c>
      <c r="H336" s="2">
        <v>42098.893622685187</v>
      </c>
      <c r="I336" t="s">
        <v>23</v>
      </c>
      <c r="J336" t="s">
        <v>390</v>
      </c>
      <c r="K336" t="s">
        <v>242</v>
      </c>
      <c r="L336" s="6">
        <v>2854.31</v>
      </c>
    </row>
    <row r="337" spans="7:12" x14ac:dyDescent="0.25">
      <c r="G337">
        <v>10330</v>
      </c>
      <c r="H337" s="2">
        <v>42298.919849537036</v>
      </c>
      <c r="I337" t="s">
        <v>13</v>
      </c>
      <c r="J337" t="s">
        <v>390</v>
      </c>
      <c r="K337" t="s">
        <v>233</v>
      </c>
      <c r="L337" s="6">
        <v>72220.59</v>
      </c>
    </row>
    <row r="338" spans="7:12" x14ac:dyDescent="0.25">
      <c r="G338">
        <v>10331</v>
      </c>
      <c r="H338" s="2">
        <v>42316.010231481479</v>
      </c>
      <c r="I338" t="s">
        <v>9</v>
      </c>
      <c r="J338" t="s">
        <v>390</v>
      </c>
      <c r="K338" t="s">
        <v>243</v>
      </c>
      <c r="L338" s="6">
        <v>60415.91</v>
      </c>
    </row>
    <row r="339" spans="7:12" x14ac:dyDescent="0.25">
      <c r="G339">
        <v>10332</v>
      </c>
      <c r="H339" s="2">
        <v>42359.916087962964</v>
      </c>
      <c r="I339" t="s">
        <v>45</v>
      </c>
      <c r="J339" t="s">
        <v>392</v>
      </c>
      <c r="K339" t="s">
        <v>49</v>
      </c>
      <c r="L339" s="6">
        <v>46554.97</v>
      </c>
    </row>
    <row r="340" spans="7:12" x14ac:dyDescent="0.25">
      <c r="G340">
        <v>10333</v>
      </c>
      <c r="H340" s="2">
        <v>42274.066111111111</v>
      </c>
      <c r="I340" t="s">
        <v>40</v>
      </c>
      <c r="J340" t="s">
        <v>391</v>
      </c>
      <c r="K340" t="s">
        <v>244</v>
      </c>
      <c r="L340" s="6">
        <v>99202.12</v>
      </c>
    </row>
    <row r="341" spans="7:12" x14ac:dyDescent="0.25">
      <c r="G341">
        <v>10334</v>
      </c>
      <c r="H341" s="2">
        <v>42019.96675925926</v>
      </c>
      <c r="I341" t="s">
        <v>45</v>
      </c>
      <c r="J341" t="s">
        <v>392</v>
      </c>
      <c r="K341" t="s">
        <v>187</v>
      </c>
      <c r="L341" s="6">
        <v>30862.77</v>
      </c>
    </row>
    <row r="342" spans="7:12" x14ac:dyDescent="0.25">
      <c r="G342">
        <v>10335</v>
      </c>
      <c r="H342" s="2">
        <v>42246.436168981483</v>
      </c>
      <c r="I342" t="s">
        <v>20</v>
      </c>
      <c r="J342" t="s">
        <v>390</v>
      </c>
      <c r="K342" t="s">
        <v>139</v>
      </c>
      <c r="L342" s="6">
        <v>35131.620000000003</v>
      </c>
    </row>
    <row r="343" spans="7:12" x14ac:dyDescent="0.25">
      <c r="G343">
        <v>10336</v>
      </c>
      <c r="H343" s="2">
        <v>42031.547627314816</v>
      </c>
      <c r="I343" t="s">
        <v>29</v>
      </c>
      <c r="J343" t="s">
        <v>391</v>
      </c>
      <c r="K343" t="s">
        <v>133</v>
      </c>
      <c r="L343" s="6">
        <v>5870.3</v>
      </c>
    </row>
    <row r="344" spans="7:12" x14ac:dyDescent="0.25">
      <c r="G344">
        <v>10337</v>
      </c>
      <c r="H344" s="2">
        <v>42113.466516203705</v>
      </c>
      <c r="I344" t="s">
        <v>26</v>
      </c>
      <c r="J344" t="s">
        <v>391</v>
      </c>
      <c r="K344" t="s">
        <v>245</v>
      </c>
      <c r="L344" s="6">
        <v>52098.55</v>
      </c>
    </row>
    <row r="345" spans="7:12" x14ac:dyDescent="0.25">
      <c r="G345">
        <v>10338</v>
      </c>
      <c r="H345" s="2">
        <v>42305.594328703701</v>
      </c>
      <c r="I345" t="s">
        <v>35</v>
      </c>
      <c r="J345" t="s">
        <v>391</v>
      </c>
      <c r="K345" t="s">
        <v>207</v>
      </c>
      <c r="L345" s="6">
        <v>3794.09</v>
      </c>
    </row>
    <row r="346" spans="7:12" x14ac:dyDescent="0.25">
      <c r="G346">
        <v>10339</v>
      </c>
      <c r="H346" s="2">
        <v>42239.503460648149</v>
      </c>
      <c r="I346" t="s">
        <v>40</v>
      </c>
      <c r="J346" t="s">
        <v>391</v>
      </c>
      <c r="K346" t="s">
        <v>103</v>
      </c>
      <c r="L346" s="6">
        <v>81620.97</v>
      </c>
    </row>
    <row r="347" spans="7:12" x14ac:dyDescent="0.25">
      <c r="G347">
        <v>10340</v>
      </c>
      <c r="H347" s="2">
        <v>42141.814305555556</v>
      </c>
      <c r="I347" t="s">
        <v>23</v>
      </c>
      <c r="J347" t="s">
        <v>390</v>
      </c>
      <c r="K347" t="s">
        <v>174</v>
      </c>
      <c r="L347" s="6">
        <v>41564.06</v>
      </c>
    </row>
    <row r="348" spans="7:12" x14ac:dyDescent="0.25">
      <c r="G348">
        <v>10341</v>
      </c>
      <c r="H348" s="2">
        <v>42344.66673611111</v>
      </c>
      <c r="I348" t="s">
        <v>66</v>
      </c>
      <c r="J348" t="s">
        <v>392</v>
      </c>
      <c r="K348" t="s">
        <v>179</v>
      </c>
      <c r="L348" s="6">
        <v>94631.39</v>
      </c>
    </row>
    <row r="349" spans="7:12" x14ac:dyDescent="0.25">
      <c r="G349">
        <v>10342</v>
      </c>
      <c r="H349" s="2">
        <v>42331.08326388889</v>
      </c>
      <c r="I349" t="s">
        <v>45</v>
      </c>
      <c r="J349" t="s">
        <v>392</v>
      </c>
      <c r="K349" t="s">
        <v>156</v>
      </c>
      <c r="L349" s="6">
        <v>16744.02</v>
      </c>
    </row>
    <row r="350" spans="7:12" x14ac:dyDescent="0.25">
      <c r="G350">
        <v>10343</v>
      </c>
      <c r="H350" s="2">
        <v>42236.245694444442</v>
      </c>
      <c r="I350" t="s">
        <v>45</v>
      </c>
      <c r="J350" t="s">
        <v>392</v>
      </c>
      <c r="K350" t="s">
        <v>243</v>
      </c>
      <c r="L350" s="6">
        <v>80391.55</v>
      </c>
    </row>
    <row r="351" spans="7:12" x14ac:dyDescent="0.25">
      <c r="G351">
        <v>10344</v>
      </c>
      <c r="H351" s="2">
        <v>42051.798333333332</v>
      </c>
      <c r="I351" t="s">
        <v>7</v>
      </c>
      <c r="J351" t="s">
        <v>390</v>
      </c>
      <c r="K351" t="s">
        <v>91</v>
      </c>
      <c r="L351" s="6">
        <v>90359.81</v>
      </c>
    </row>
    <row r="352" spans="7:12" x14ac:dyDescent="0.25">
      <c r="G352">
        <v>10345</v>
      </c>
      <c r="H352" s="2">
        <v>42225.981851851851</v>
      </c>
      <c r="I352" t="s">
        <v>17</v>
      </c>
      <c r="J352" t="s">
        <v>390</v>
      </c>
      <c r="K352" t="s">
        <v>246</v>
      </c>
      <c r="L352" s="6">
        <v>79222.98</v>
      </c>
    </row>
    <row r="353" spans="7:12" x14ac:dyDescent="0.25">
      <c r="G353">
        <v>10346</v>
      </c>
      <c r="H353" s="2">
        <v>42228.736956018518</v>
      </c>
      <c r="I353" t="s">
        <v>40</v>
      </c>
      <c r="J353" t="s">
        <v>391</v>
      </c>
      <c r="K353" t="s">
        <v>214</v>
      </c>
      <c r="L353" s="6">
        <v>62948.43</v>
      </c>
    </row>
    <row r="354" spans="7:12" x14ac:dyDescent="0.25">
      <c r="G354">
        <v>10347</v>
      </c>
      <c r="H354" s="2">
        <v>42151.961354166669</v>
      </c>
      <c r="I354" t="s">
        <v>45</v>
      </c>
      <c r="J354" t="s">
        <v>392</v>
      </c>
      <c r="K354" t="s">
        <v>247</v>
      </c>
      <c r="L354" s="6">
        <v>2118.0100000000002</v>
      </c>
    </row>
    <row r="355" spans="7:12" x14ac:dyDescent="0.25">
      <c r="G355">
        <v>10348</v>
      </c>
      <c r="H355" s="2">
        <v>42238.132002314815</v>
      </c>
      <c r="I355" t="s">
        <v>29</v>
      </c>
      <c r="J355" t="s">
        <v>391</v>
      </c>
      <c r="K355" t="s">
        <v>208</v>
      </c>
      <c r="L355" s="6">
        <v>32862.71</v>
      </c>
    </row>
    <row r="356" spans="7:12" x14ac:dyDescent="0.25">
      <c r="G356">
        <v>10349</v>
      </c>
      <c r="H356" s="2">
        <v>42021.654027777775</v>
      </c>
      <c r="I356" t="s">
        <v>13</v>
      </c>
      <c r="J356" t="s">
        <v>390</v>
      </c>
      <c r="K356" t="s">
        <v>193</v>
      </c>
      <c r="L356" s="6">
        <v>19329.990000000002</v>
      </c>
    </row>
    <row r="357" spans="7:12" x14ac:dyDescent="0.25">
      <c r="G357">
        <v>10350</v>
      </c>
      <c r="H357" s="2">
        <v>42051.291250000002</v>
      </c>
      <c r="I357" t="s">
        <v>40</v>
      </c>
      <c r="J357" t="s">
        <v>391</v>
      </c>
      <c r="K357" t="s">
        <v>248</v>
      </c>
      <c r="L357" s="6">
        <v>65660.740000000005</v>
      </c>
    </row>
    <row r="358" spans="7:12" x14ac:dyDescent="0.25">
      <c r="G358">
        <v>10351</v>
      </c>
      <c r="H358" s="2">
        <v>42039.623553240737</v>
      </c>
      <c r="I358" t="s">
        <v>40</v>
      </c>
      <c r="J358" t="s">
        <v>391</v>
      </c>
      <c r="K358" t="s">
        <v>184</v>
      </c>
      <c r="L358" s="6">
        <v>39834.660000000003</v>
      </c>
    </row>
    <row r="359" spans="7:12" x14ac:dyDescent="0.25">
      <c r="G359">
        <v>10352</v>
      </c>
      <c r="H359" s="2">
        <v>42284.329155092593</v>
      </c>
      <c r="I359" t="s">
        <v>61</v>
      </c>
      <c r="J359" t="s">
        <v>392</v>
      </c>
      <c r="K359" t="s">
        <v>80</v>
      </c>
      <c r="L359" s="6">
        <v>41244.480000000003</v>
      </c>
    </row>
    <row r="360" spans="7:12" x14ac:dyDescent="0.25">
      <c r="G360">
        <v>10353</v>
      </c>
      <c r="H360" s="2">
        <v>42202.109826388885</v>
      </c>
      <c r="I360" t="s">
        <v>29</v>
      </c>
      <c r="J360" t="s">
        <v>391</v>
      </c>
      <c r="K360" t="s">
        <v>90</v>
      </c>
      <c r="L360" s="6">
        <v>88650.34</v>
      </c>
    </row>
    <row r="361" spans="7:12" x14ac:dyDescent="0.25">
      <c r="G361">
        <v>10354</v>
      </c>
      <c r="H361" s="2">
        <v>42127.537685185183</v>
      </c>
      <c r="I361" t="s">
        <v>40</v>
      </c>
      <c r="J361" t="s">
        <v>391</v>
      </c>
      <c r="K361" t="s">
        <v>249</v>
      </c>
      <c r="L361" s="6">
        <v>39239.879999999997</v>
      </c>
    </row>
    <row r="362" spans="7:12" x14ac:dyDescent="0.25">
      <c r="G362">
        <v>10355</v>
      </c>
      <c r="H362" s="2">
        <v>42144.661030092589</v>
      </c>
      <c r="I362" t="s">
        <v>15</v>
      </c>
      <c r="J362" t="s">
        <v>390</v>
      </c>
      <c r="K362" t="s">
        <v>250</v>
      </c>
      <c r="L362" s="6">
        <v>60830.47</v>
      </c>
    </row>
    <row r="363" spans="7:12" x14ac:dyDescent="0.25">
      <c r="G363">
        <v>10356</v>
      </c>
      <c r="H363" s="2">
        <v>42131.294328703705</v>
      </c>
      <c r="I363" t="s">
        <v>13</v>
      </c>
      <c r="J363" t="s">
        <v>390</v>
      </c>
      <c r="K363" t="s">
        <v>130</v>
      </c>
      <c r="L363" s="6">
        <v>68093.84</v>
      </c>
    </row>
    <row r="364" spans="7:12" x14ac:dyDescent="0.25">
      <c r="G364">
        <v>10357</v>
      </c>
      <c r="H364" s="2">
        <v>42271.787858796299</v>
      </c>
      <c r="I364" t="s">
        <v>9</v>
      </c>
      <c r="J364" t="s">
        <v>390</v>
      </c>
      <c r="K364" t="s">
        <v>236</v>
      </c>
      <c r="L364" s="6">
        <v>84589.68</v>
      </c>
    </row>
    <row r="365" spans="7:12" x14ac:dyDescent="0.25">
      <c r="G365">
        <v>10358</v>
      </c>
      <c r="H365" s="2">
        <v>42209.08421296296</v>
      </c>
      <c r="I365" t="s">
        <v>52</v>
      </c>
      <c r="J365" t="s">
        <v>392</v>
      </c>
      <c r="K365" t="s">
        <v>251</v>
      </c>
      <c r="L365" s="6">
        <v>9125.59</v>
      </c>
    </row>
    <row r="366" spans="7:12" x14ac:dyDescent="0.25">
      <c r="G366">
        <v>10359</v>
      </c>
      <c r="H366" s="2">
        <v>42080.167696759258</v>
      </c>
      <c r="I366" t="s">
        <v>23</v>
      </c>
      <c r="J366" t="s">
        <v>390</v>
      </c>
      <c r="K366" t="s">
        <v>252</v>
      </c>
      <c r="L366" s="6">
        <v>4333.4799999999996</v>
      </c>
    </row>
    <row r="367" spans="7:12" x14ac:dyDescent="0.25">
      <c r="G367">
        <v>10360</v>
      </c>
      <c r="H367" s="2">
        <v>42280.184976851851</v>
      </c>
      <c r="I367" t="s">
        <v>11</v>
      </c>
      <c r="J367" t="s">
        <v>390</v>
      </c>
      <c r="K367" t="s">
        <v>194</v>
      </c>
      <c r="L367" s="6">
        <v>54564.28</v>
      </c>
    </row>
    <row r="368" spans="7:12" x14ac:dyDescent="0.25">
      <c r="G368">
        <v>10361</v>
      </c>
      <c r="H368" s="2">
        <v>42200.079710648148</v>
      </c>
      <c r="I368" t="s">
        <v>7</v>
      </c>
      <c r="J368" t="s">
        <v>390</v>
      </c>
      <c r="K368" t="s">
        <v>253</v>
      </c>
      <c r="L368" s="6">
        <v>6005.22</v>
      </c>
    </row>
    <row r="369" spans="7:12" x14ac:dyDescent="0.25">
      <c r="G369">
        <v>10362</v>
      </c>
      <c r="H369" s="2">
        <v>42293.788298611114</v>
      </c>
      <c r="I369" t="s">
        <v>45</v>
      </c>
      <c r="J369" t="s">
        <v>392</v>
      </c>
      <c r="K369" t="s">
        <v>254</v>
      </c>
      <c r="L369" s="6">
        <v>81613.399999999994</v>
      </c>
    </row>
    <row r="370" spans="7:12" x14ac:dyDescent="0.25">
      <c r="G370">
        <v>10363</v>
      </c>
      <c r="H370" s="2">
        <v>42340.233576388891</v>
      </c>
      <c r="I370" t="s">
        <v>26</v>
      </c>
      <c r="J370" t="s">
        <v>391</v>
      </c>
      <c r="K370" t="s">
        <v>113</v>
      </c>
      <c r="L370" s="6">
        <v>46310.239999999998</v>
      </c>
    </row>
    <row r="371" spans="7:12" x14ac:dyDescent="0.25">
      <c r="G371">
        <v>10364</v>
      </c>
      <c r="H371" s="2">
        <v>42257.825208333335</v>
      </c>
      <c r="I371" t="s">
        <v>11</v>
      </c>
      <c r="J371" t="s">
        <v>390</v>
      </c>
      <c r="K371" t="s">
        <v>57</v>
      </c>
      <c r="L371" s="6">
        <v>83397.009999999995</v>
      </c>
    </row>
    <row r="372" spans="7:12" x14ac:dyDescent="0.25">
      <c r="G372">
        <v>10365</v>
      </c>
      <c r="H372" s="2">
        <v>42274.77789351852</v>
      </c>
      <c r="I372" t="s">
        <v>9</v>
      </c>
      <c r="J372" t="s">
        <v>390</v>
      </c>
      <c r="K372" t="s">
        <v>255</v>
      </c>
      <c r="L372" s="6">
        <v>6460.65</v>
      </c>
    </row>
    <row r="373" spans="7:12" x14ac:dyDescent="0.25">
      <c r="G373">
        <v>10366</v>
      </c>
      <c r="H373" s="2">
        <v>42324.370196759257</v>
      </c>
      <c r="I373" t="s">
        <v>29</v>
      </c>
      <c r="J373" t="s">
        <v>391</v>
      </c>
      <c r="K373" t="s">
        <v>130</v>
      </c>
      <c r="L373" s="6">
        <v>43507.4</v>
      </c>
    </row>
    <row r="374" spans="7:12" x14ac:dyDescent="0.25">
      <c r="G374">
        <v>10367</v>
      </c>
      <c r="H374" s="2">
        <v>42244.327870370369</v>
      </c>
      <c r="I374" t="s">
        <v>20</v>
      </c>
      <c r="J374" t="s">
        <v>390</v>
      </c>
      <c r="K374" t="s">
        <v>256</v>
      </c>
      <c r="L374" s="6">
        <v>97474.84</v>
      </c>
    </row>
    <row r="375" spans="7:12" x14ac:dyDescent="0.25">
      <c r="G375">
        <v>10368</v>
      </c>
      <c r="H375" s="2">
        <v>42112.594328703701</v>
      </c>
      <c r="I375" t="s">
        <v>9</v>
      </c>
      <c r="J375" t="s">
        <v>390</v>
      </c>
      <c r="K375" t="s">
        <v>257</v>
      </c>
      <c r="L375" s="6">
        <v>32791.620000000003</v>
      </c>
    </row>
    <row r="376" spans="7:12" x14ac:dyDescent="0.25">
      <c r="G376">
        <v>10369</v>
      </c>
      <c r="H376" s="2">
        <v>42187.284826388888</v>
      </c>
      <c r="I376" t="s">
        <v>45</v>
      </c>
      <c r="J376" t="s">
        <v>392</v>
      </c>
      <c r="K376" t="s">
        <v>220</v>
      </c>
      <c r="L376" s="6">
        <v>56085.99</v>
      </c>
    </row>
    <row r="377" spans="7:12" x14ac:dyDescent="0.25">
      <c r="G377">
        <v>10370</v>
      </c>
      <c r="H377" s="2">
        <v>42105.311863425923</v>
      </c>
      <c r="I377" t="s">
        <v>20</v>
      </c>
      <c r="J377" t="s">
        <v>390</v>
      </c>
      <c r="K377" t="s">
        <v>80</v>
      </c>
      <c r="L377" s="6">
        <v>29691.35</v>
      </c>
    </row>
    <row r="378" spans="7:12" x14ac:dyDescent="0.25">
      <c r="G378">
        <v>10371</v>
      </c>
      <c r="H378" s="2">
        <v>42080.775497685187</v>
      </c>
      <c r="I378" t="s">
        <v>66</v>
      </c>
      <c r="J378" t="s">
        <v>392</v>
      </c>
      <c r="K378" t="s">
        <v>196</v>
      </c>
      <c r="L378" s="6">
        <v>54853.57</v>
      </c>
    </row>
    <row r="379" spans="7:12" x14ac:dyDescent="0.25">
      <c r="G379">
        <v>10372</v>
      </c>
      <c r="H379" s="2">
        <v>42109.045104166667</v>
      </c>
      <c r="I379" t="s">
        <v>66</v>
      </c>
      <c r="J379" t="s">
        <v>392</v>
      </c>
      <c r="K379" t="s">
        <v>258</v>
      </c>
      <c r="L379" s="6">
        <v>12547.84</v>
      </c>
    </row>
    <row r="380" spans="7:12" x14ac:dyDescent="0.25">
      <c r="G380">
        <v>10373</v>
      </c>
      <c r="H380" s="2">
        <v>42026.04247685185</v>
      </c>
      <c r="I380" t="s">
        <v>66</v>
      </c>
      <c r="J380" t="s">
        <v>392</v>
      </c>
      <c r="K380" t="s">
        <v>259</v>
      </c>
      <c r="L380" s="6">
        <v>89418.67</v>
      </c>
    </row>
    <row r="381" spans="7:12" x14ac:dyDescent="0.25">
      <c r="G381">
        <v>10374</v>
      </c>
      <c r="H381" s="2">
        <v>42283.96974537037</v>
      </c>
      <c r="I381" t="s">
        <v>17</v>
      </c>
      <c r="J381" t="s">
        <v>390</v>
      </c>
      <c r="K381" t="s">
        <v>176</v>
      </c>
      <c r="L381" s="6">
        <v>36163.33</v>
      </c>
    </row>
    <row r="382" spans="7:12" x14ac:dyDescent="0.25">
      <c r="G382">
        <v>10375</v>
      </c>
      <c r="H382" s="2">
        <v>42054.44158564815</v>
      </c>
      <c r="I382" t="s">
        <v>20</v>
      </c>
      <c r="J382" t="s">
        <v>390</v>
      </c>
      <c r="K382" t="s">
        <v>260</v>
      </c>
      <c r="L382" s="6">
        <v>50816.55</v>
      </c>
    </row>
    <row r="383" spans="7:12" x14ac:dyDescent="0.25">
      <c r="G383">
        <v>10376</v>
      </c>
      <c r="H383" s="2">
        <v>42096.235300925924</v>
      </c>
      <c r="I383" t="s">
        <v>40</v>
      </c>
      <c r="J383" t="s">
        <v>391</v>
      </c>
      <c r="K383" t="s">
        <v>261</v>
      </c>
      <c r="L383" s="6">
        <v>57521.09</v>
      </c>
    </row>
    <row r="384" spans="7:12" x14ac:dyDescent="0.25">
      <c r="G384">
        <v>10377</v>
      </c>
      <c r="H384" s="2">
        <v>42078.126134259262</v>
      </c>
      <c r="I384" t="s">
        <v>5</v>
      </c>
      <c r="J384" t="s">
        <v>390</v>
      </c>
      <c r="K384" t="s">
        <v>262</v>
      </c>
      <c r="L384" s="6">
        <v>78808.63</v>
      </c>
    </row>
    <row r="385" spans="7:12" x14ac:dyDescent="0.25">
      <c r="G385">
        <v>10378</v>
      </c>
      <c r="H385" s="2">
        <v>42175.604131944441</v>
      </c>
      <c r="I385" t="s">
        <v>9</v>
      </c>
      <c r="J385" t="s">
        <v>390</v>
      </c>
      <c r="K385" t="s">
        <v>227</v>
      </c>
      <c r="L385" s="6">
        <v>99024.65</v>
      </c>
    </row>
    <row r="386" spans="7:12" x14ac:dyDescent="0.25">
      <c r="G386">
        <v>10379</v>
      </c>
      <c r="H386" s="2">
        <v>42361.557858796295</v>
      </c>
      <c r="I386" t="s">
        <v>11</v>
      </c>
      <c r="J386" t="s">
        <v>390</v>
      </c>
      <c r="K386" t="s">
        <v>226</v>
      </c>
      <c r="L386" s="6">
        <v>49406.17</v>
      </c>
    </row>
    <row r="387" spans="7:12" x14ac:dyDescent="0.25">
      <c r="G387">
        <v>10380</v>
      </c>
      <c r="H387" s="2">
        <v>42021.931851851848</v>
      </c>
      <c r="I387" t="s">
        <v>29</v>
      </c>
      <c r="J387" t="s">
        <v>391</v>
      </c>
      <c r="K387" t="s">
        <v>263</v>
      </c>
      <c r="L387" s="6">
        <v>82975.81</v>
      </c>
    </row>
    <row r="388" spans="7:12" x14ac:dyDescent="0.25">
      <c r="G388">
        <v>10381</v>
      </c>
      <c r="H388" s="2">
        <v>42265.856296296297</v>
      </c>
      <c r="I388" t="s">
        <v>13</v>
      </c>
      <c r="J388" t="s">
        <v>390</v>
      </c>
      <c r="K388" t="s">
        <v>264</v>
      </c>
      <c r="L388" s="6">
        <v>91135.81</v>
      </c>
    </row>
    <row r="389" spans="7:12" x14ac:dyDescent="0.25">
      <c r="G389">
        <v>10382</v>
      </c>
      <c r="H389" s="2">
        <v>42158.412789351853</v>
      </c>
      <c r="I389" t="s">
        <v>17</v>
      </c>
      <c r="J389" t="s">
        <v>390</v>
      </c>
      <c r="K389" t="s">
        <v>257</v>
      </c>
      <c r="L389" s="6">
        <v>84392.1</v>
      </c>
    </row>
    <row r="390" spans="7:12" x14ac:dyDescent="0.25">
      <c r="G390">
        <v>10383</v>
      </c>
      <c r="H390" s="2">
        <v>42107.376620370371</v>
      </c>
      <c r="I390" t="s">
        <v>29</v>
      </c>
      <c r="J390" t="s">
        <v>391</v>
      </c>
      <c r="K390" t="s">
        <v>44</v>
      </c>
      <c r="L390" s="6">
        <v>59567.87</v>
      </c>
    </row>
    <row r="391" spans="7:12" x14ac:dyDescent="0.25">
      <c r="G391">
        <v>10384</v>
      </c>
      <c r="H391" s="2">
        <v>42024.511273148149</v>
      </c>
      <c r="I391" t="s">
        <v>13</v>
      </c>
      <c r="J391" t="s">
        <v>390</v>
      </c>
      <c r="K391" t="s">
        <v>199</v>
      </c>
      <c r="L391" s="6">
        <v>75533.3</v>
      </c>
    </row>
    <row r="392" spans="7:12" x14ac:dyDescent="0.25">
      <c r="G392">
        <v>10385</v>
      </c>
      <c r="H392" s="2">
        <v>42101.673576388886</v>
      </c>
      <c r="I392" t="s">
        <v>23</v>
      </c>
      <c r="J392" t="s">
        <v>390</v>
      </c>
      <c r="K392" t="s">
        <v>119</v>
      </c>
      <c r="L392" s="6">
        <v>81367.539999999994</v>
      </c>
    </row>
    <row r="393" spans="7:12" x14ac:dyDescent="0.25">
      <c r="G393">
        <v>10386</v>
      </c>
      <c r="H393" s="2">
        <v>42258.438472222224</v>
      </c>
      <c r="I393" t="s">
        <v>45</v>
      </c>
      <c r="J393" t="s">
        <v>392</v>
      </c>
      <c r="K393" t="s">
        <v>80</v>
      </c>
      <c r="L393" s="6">
        <v>6003.85</v>
      </c>
    </row>
    <row r="394" spans="7:12" x14ac:dyDescent="0.25">
      <c r="G394">
        <v>10387</v>
      </c>
      <c r="H394" s="2">
        <v>42053.91982638889</v>
      </c>
      <c r="I394" t="s">
        <v>38</v>
      </c>
      <c r="J394" t="s">
        <v>391</v>
      </c>
      <c r="K394" t="s">
        <v>265</v>
      </c>
      <c r="L394" s="6">
        <v>91100.81</v>
      </c>
    </row>
    <row r="395" spans="7:12" x14ac:dyDescent="0.25">
      <c r="G395">
        <v>10388</v>
      </c>
      <c r="H395" s="2">
        <v>42243.392731481479</v>
      </c>
      <c r="I395" t="s">
        <v>38</v>
      </c>
      <c r="J395" t="s">
        <v>391</v>
      </c>
      <c r="K395" t="s">
        <v>129</v>
      </c>
      <c r="L395" s="6">
        <v>83673.19</v>
      </c>
    </row>
    <row r="396" spans="7:12" x14ac:dyDescent="0.25">
      <c r="G396">
        <v>10389</v>
      </c>
      <c r="H396" s="2">
        <v>42347.495555555557</v>
      </c>
      <c r="I396" t="s">
        <v>5</v>
      </c>
      <c r="J396" t="s">
        <v>390</v>
      </c>
      <c r="K396" t="s">
        <v>34</v>
      </c>
      <c r="L396" s="6">
        <v>75902.38</v>
      </c>
    </row>
    <row r="397" spans="7:12" x14ac:dyDescent="0.25">
      <c r="G397">
        <v>10390</v>
      </c>
      <c r="H397" s="2">
        <v>42359.648634259262</v>
      </c>
      <c r="I397" t="s">
        <v>38</v>
      </c>
      <c r="J397" t="s">
        <v>391</v>
      </c>
      <c r="K397" t="s">
        <v>229</v>
      </c>
      <c r="L397" s="6">
        <v>9999.3700000000008</v>
      </c>
    </row>
    <row r="398" spans="7:12" x14ac:dyDescent="0.25">
      <c r="G398">
        <v>10391</v>
      </c>
      <c r="H398" s="2">
        <v>42030.251863425925</v>
      </c>
      <c r="I398" t="s">
        <v>66</v>
      </c>
      <c r="J398" t="s">
        <v>392</v>
      </c>
      <c r="K398" t="s">
        <v>266</v>
      </c>
      <c r="L398" s="6">
        <v>12377.62</v>
      </c>
    </row>
    <row r="399" spans="7:12" x14ac:dyDescent="0.25">
      <c r="G399">
        <v>10392</v>
      </c>
      <c r="H399" s="2">
        <v>42234.293749999997</v>
      </c>
      <c r="I399" t="s">
        <v>11</v>
      </c>
      <c r="J399" t="s">
        <v>390</v>
      </c>
      <c r="K399" t="s">
        <v>150</v>
      </c>
      <c r="L399" s="6">
        <v>69859.78</v>
      </c>
    </row>
    <row r="400" spans="7:12" x14ac:dyDescent="0.25">
      <c r="G400">
        <v>10393</v>
      </c>
      <c r="H400" s="2">
        <v>42266.458136574074</v>
      </c>
      <c r="I400" t="s">
        <v>9</v>
      </c>
      <c r="J400" t="s">
        <v>390</v>
      </c>
      <c r="K400" t="s">
        <v>267</v>
      </c>
      <c r="L400" s="6">
        <v>15356.27</v>
      </c>
    </row>
    <row r="401" spans="7:12" x14ac:dyDescent="0.25">
      <c r="G401">
        <v>10394</v>
      </c>
      <c r="H401" s="2">
        <v>42090.170023148145</v>
      </c>
      <c r="I401" t="s">
        <v>20</v>
      </c>
      <c r="J401" t="s">
        <v>390</v>
      </c>
      <c r="K401" t="s">
        <v>268</v>
      </c>
      <c r="L401" s="6">
        <v>35480.94</v>
      </c>
    </row>
    <row r="402" spans="7:12" x14ac:dyDescent="0.25">
      <c r="G402">
        <v>10395</v>
      </c>
      <c r="H402" s="2">
        <v>42306.405243055553</v>
      </c>
      <c r="I402" t="s">
        <v>15</v>
      </c>
      <c r="J402" t="s">
        <v>390</v>
      </c>
      <c r="K402" t="s">
        <v>258</v>
      </c>
      <c r="L402" s="6">
        <v>73470.710000000006</v>
      </c>
    </row>
    <row r="403" spans="7:12" x14ac:dyDescent="0.25">
      <c r="G403">
        <v>10396</v>
      </c>
      <c r="H403" s="2">
        <v>42129.276030092595</v>
      </c>
      <c r="I403" t="s">
        <v>15</v>
      </c>
      <c r="J403" t="s">
        <v>390</v>
      </c>
      <c r="K403" t="s">
        <v>255</v>
      </c>
      <c r="L403" s="6">
        <v>75612.55</v>
      </c>
    </row>
    <row r="404" spans="7:12" x14ac:dyDescent="0.25">
      <c r="G404">
        <v>10397</v>
      </c>
      <c r="H404" s="2">
        <v>42241.802430555559</v>
      </c>
      <c r="I404" t="s">
        <v>38</v>
      </c>
      <c r="J404" t="s">
        <v>391</v>
      </c>
      <c r="K404" t="s">
        <v>269</v>
      </c>
      <c r="L404" s="6">
        <v>74304.13</v>
      </c>
    </row>
    <row r="405" spans="7:12" x14ac:dyDescent="0.25">
      <c r="G405">
        <v>10398</v>
      </c>
      <c r="H405" s="2">
        <v>42109.227303240739</v>
      </c>
      <c r="I405" t="s">
        <v>40</v>
      </c>
      <c r="J405" t="s">
        <v>391</v>
      </c>
      <c r="K405" t="s">
        <v>270</v>
      </c>
      <c r="L405" s="6">
        <v>53512.91</v>
      </c>
    </row>
    <row r="406" spans="7:12" x14ac:dyDescent="0.25">
      <c r="G406">
        <v>10399</v>
      </c>
      <c r="H406" s="2">
        <v>42116.63386574074</v>
      </c>
      <c r="I406" t="s">
        <v>23</v>
      </c>
      <c r="J406" t="s">
        <v>390</v>
      </c>
      <c r="K406" t="s">
        <v>8</v>
      </c>
      <c r="L406" s="6">
        <v>87338.07</v>
      </c>
    </row>
    <row r="407" spans="7:12" x14ac:dyDescent="0.25">
      <c r="G407">
        <v>10400</v>
      </c>
      <c r="H407" s="2">
        <v>42249.035173611112</v>
      </c>
      <c r="I407" t="s">
        <v>13</v>
      </c>
      <c r="J407" t="s">
        <v>390</v>
      </c>
      <c r="K407" t="s">
        <v>208</v>
      </c>
      <c r="L407" s="6">
        <v>47944.65</v>
      </c>
    </row>
    <row r="408" spans="7:12" x14ac:dyDescent="0.25">
      <c r="G408">
        <v>10401</v>
      </c>
      <c r="H408" s="2">
        <v>42219.920740740738</v>
      </c>
      <c r="I408" t="s">
        <v>13</v>
      </c>
      <c r="J408" t="s">
        <v>390</v>
      </c>
      <c r="K408" t="s">
        <v>226</v>
      </c>
      <c r="L408" s="6">
        <v>4951.33</v>
      </c>
    </row>
    <row r="409" spans="7:12" x14ac:dyDescent="0.25">
      <c r="G409">
        <v>10402</v>
      </c>
      <c r="H409" s="2">
        <v>42083.04115740741</v>
      </c>
      <c r="I409" t="s">
        <v>5</v>
      </c>
      <c r="J409" t="s">
        <v>390</v>
      </c>
      <c r="K409" t="s">
        <v>91</v>
      </c>
      <c r="L409" s="6">
        <v>20107.38</v>
      </c>
    </row>
    <row r="410" spans="7:12" x14ac:dyDescent="0.25">
      <c r="G410">
        <v>10403</v>
      </c>
      <c r="H410" s="2">
        <v>42206.038055555553</v>
      </c>
      <c r="I410" t="s">
        <v>9</v>
      </c>
      <c r="J410" t="s">
        <v>390</v>
      </c>
      <c r="K410" t="s">
        <v>271</v>
      </c>
      <c r="L410" s="6">
        <v>68920.759999999995</v>
      </c>
    </row>
    <row r="411" spans="7:12" x14ac:dyDescent="0.25">
      <c r="G411">
        <v>10404</v>
      </c>
      <c r="H411" s="2">
        <v>42321.079131944447</v>
      </c>
      <c r="I411" t="s">
        <v>7</v>
      </c>
      <c r="J411" t="s">
        <v>390</v>
      </c>
      <c r="K411" t="s">
        <v>272</v>
      </c>
      <c r="L411" s="6">
        <v>11968.75</v>
      </c>
    </row>
    <row r="412" spans="7:12" x14ac:dyDescent="0.25">
      <c r="G412">
        <v>10405</v>
      </c>
      <c r="H412" s="2">
        <v>42088.917847222219</v>
      </c>
      <c r="I412" t="s">
        <v>20</v>
      </c>
      <c r="J412" t="s">
        <v>390</v>
      </c>
      <c r="K412" t="s">
        <v>75</v>
      </c>
      <c r="L412" s="6">
        <v>62603.31</v>
      </c>
    </row>
    <row r="413" spans="7:12" x14ac:dyDescent="0.25">
      <c r="G413">
        <v>10406</v>
      </c>
      <c r="H413" s="2">
        <v>42341.992071759261</v>
      </c>
      <c r="I413" t="s">
        <v>29</v>
      </c>
      <c r="J413" t="s">
        <v>391</v>
      </c>
      <c r="K413" t="s">
        <v>69</v>
      </c>
      <c r="L413" s="6">
        <v>81709.09</v>
      </c>
    </row>
    <row r="414" spans="7:12" x14ac:dyDescent="0.25">
      <c r="G414">
        <v>10407</v>
      </c>
      <c r="H414" s="2">
        <v>42194.467997685184</v>
      </c>
      <c r="I414" t="s">
        <v>20</v>
      </c>
      <c r="J414" t="s">
        <v>390</v>
      </c>
      <c r="K414" t="s">
        <v>273</v>
      </c>
      <c r="L414" s="6">
        <v>15917.69</v>
      </c>
    </row>
    <row r="415" spans="7:12" x14ac:dyDescent="0.25">
      <c r="G415">
        <v>10408</v>
      </c>
      <c r="H415" s="2">
        <v>42111.09642361111</v>
      </c>
      <c r="I415" t="s">
        <v>45</v>
      </c>
      <c r="J415" t="s">
        <v>392</v>
      </c>
      <c r="K415" t="s">
        <v>274</v>
      </c>
      <c r="L415" s="6">
        <v>17216.68</v>
      </c>
    </row>
    <row r="416" spans="7:12" x14ac:dyDescent="0.25">
      <c r="G416">
        <v>10409</v>
      </c>
      <c r="H416" s="2">
        <v>42269.091840277775</v>
      </c>
      <c r="I416" t="s">
        <v>40</v>
      </c>
      <c r="J416" t="s">
        <v>391</v>
      </c>
      <c r="K416" t="s">
        <v>275</v>
      </c>
      <c r="L416" s="6">
        <v>63468.44</v>
      </c>
    </row>
    <row r="417" spans="7:12" x14ac:dyDescent="0.25">
      <c r="G417">
        <v>10410</v>
      </c>
      <c r="H417" s="2">
        <v>42265.382465277777</v>
      </c>
      <c r="I417" t="s">
        <v>13</v>
      </c>
      <c r="J417" t="s">
        <v>390</v>
      </c>
      <c r="K417" t="s">
        <v>37</v>
      </c>
      <c r="L417" s="6">
        <v>71758.47</v>
      </c>
    </row>
    <row r="418" spans="7:12" x14ac:dyDescent="0.25">
      <c r="G418">
        <v>10411</v>
      </c>
      <c r="H418" s="2">
        <v>42054.121238425927</v>
      </c>
      <c r="I418" t="s">
        <v>66</v>
      </c>
      <c r="J418" t="s">
        <v>392</v>
      </c>
      <c r="K418" t="s">
        <v>12</v>
      </c>
      <c r="L418" s="6">
        <v>18360.3</v>
      </c>
    </row>
    <row r="419" spans="7:12" x14ac:dyDescent="0.25">
      <c r="G419">
        <v>10412</v>
      </c>
      <c r="H419" s="2">
        <v>42115.466689814813</v>
      </c>
      <c r="I419" t="s">
        <v>40</v>
      </c>
      <c r="J419" t="s">
        <v>391</v>
      </c>
      <c r="K419" t="s">
        <v>152</v>
      </c>
      <c r="L419" s="6">
        <v>54787.16</v>
      </c>
    </row>
    <row r="420" spans="7:12" x14ac:dyDescent="0.25">
      <c r="G420">
        <v>10413</v>
      </c>
      <c r="H420" s="2">
        <v>42077.873252314814</v>
      </c>
      <c r="I420" t="s">
        <v>40</v>
      </c>
      <c r="J420" t="s">
        <v>391</v>
      </c>
      <c r="K420" t="s">
        <v>276</v>
      </c>
      <c r="L420" s="6">
        <v>72546.28</v>
      </c>
    </row>
    <row r="421" spans="7:12" x14ac:dyDescent="0.25">
      <c r="G421">
        <v>10414</v>
      </c>
      <c r="H421" s="2">
        <v>42060.796435185184</v>
      </c>
      <c r="I421" t="s">
        <v>40</v>
      </c>
      <c r="J421" t="s">
        <v>391</v>
      </c>
      <c r="K421" t="s">
        <v>241</v>
      </c>
      <c r="L421" s="6">
        <v>1919.83</v>
      </c>
    </row>
    <row r="422" spans="7:12" x14ac:dyDescent="0.25">
      <c r="G422">
        <v>10415</v>
      </c>
      <c r="H422" s="2">
        <v>42263.684594907405</v>
      </c>
      <c r="I422" t="s">
        <v>38</v>
      </c>
      <c r="J422" t="s">
        <v>391</v>
      </c>
      <c r="K422" t="s">
        <v>277</v>
      </c>
      <c r="L422" s="6">
        <v>71979.820000000007</v>
      </c>
    </row>
    <row r="423" spans="7:12" x14ac:dyDescent="0.25">
      <c r="G423">
        <v>10416</v>
      </c>
      <c r="H423" s="2">
        <v>42211.993495370371</v>
      </c>
      <c r="I423" t="s">
        <v>17</v>
      </c>
      <c r="J423" t="s">
        <v>390</v>
      </c>
      <c r="K423" t="s">
        <v>83</v>
      </c>
      <c r="L423" s="6">
        <v>43404.4</v>
      </c>
    </row>
    <row r="424" spans="7:12" x14ac:dyDescent="0.25">
      <c r="G424">
        <v>10417</v>
      </c>
      <c r="H424" s="2">
        <v>42036.015393518515</v>
      </c>
      <c r="I424" t="s">
        <v>66</v>
      </c>
      <c r="J424" t="s">
        <v>392</v>
      </c>
      <c r="K424" t="s">
        <v>102</v>
      </c>
      <c r="L424" s="6">
        <v>46301.78</v>
      </c>
    </row>
    <row r="425" spans="7:12" x14ac:dyDescent="0.25">
      <c r="G425">
        <v>10418</v>
      </c>
      <c r="H425" s="2">
        <v>42236.646597222221</v>
      </c>
      <c r="I425" t="s">
        <v>45</v>
      </c>
      <c r="J425" t="s">
        <v>392</v>
      </c>
      <c r="K425" t="s">
        <v>125</v>
      </c>
      <c r="L425" s="6">
        <v>89166.42</v>
      </c>
    </row>
    <row r="426" spans="7:12" x14ac:dyDescent="0.25">
      <c r="G426">
        <v>10419</v>
      </c>
      <c r="H426" s="2">
        <v>42017.544444444444</v>
      </c>
      <c r="I426" t="s">
        <v>23</v>
      </c>
      <c r="J426" t="s">
        <v>390</v>
      </c>
      <c r="K426" t="s">
        <v>154</v>
      </c>
      <c r="L426" s="6">
        <v>72623.19</v>
      </c>
    </row>
    <row r="427" spans="7:12" x14ac:dyDescent="0.25">
      <c r="G427">
        <v>10420</v>
      </c>
      <c r="H427" s="2">
        <v>42127.09175925926</v>
      </c>
      <c r="I427" t="s">
        <v>9</v>
      </c>
      <c r="J427" t="s">
        <v>390</v>
      </c>
      <c r="K427" t="s">
        <v>198</v>
      </c>
      <c r="L427" s="6">
        <v>25994.05</v>
      </c>
    </row>
    <row r="428" spans="7:12" x14ac:dyDescent="0.25">
      <c r="G428">
        <v>10421</v>
      </c>
      <c r="H428" s="2">
        <v>42229.294456018521</v>
      </c>
      <c r="I428" t="s">
        <v>29</v>
      </c>
      <c r="J428" t="s">
        <v>391</v>
      </c>
      <c r="K428" t="s">
        <v>220</v>
      </c>
      <c r="L428" s="6">
        <v>77613.48</v>
      </c>
    </row>
    <row r="429" spans="7:12" x14ac:dyDescent="0.25">
      <c r="G429">
        <v>10422</v>
      </c>
      <c r="H429" s="2">
        <v>42204.499918981484</v>
      </c>
      <c r="I429" t="s">
        <v>5</v>
      </c>
      <c r="J429" t="s">
        <v>390</v>
      </c>
      <c r="K429" t="s">
        <v>278</v>
      </c>
      <c r="L429" s="6">
        <v>34503.699999999997</v>
      </c>
    </row>
    <row r="430" spans="7:12" x14ac:dyDescent="0.25">
      <c r="G430">
        <v>10423</v>
      </c>
      <c r="H430" s="2">
        <v>42073.586273148147</v>
      </c>
      <c r="I430" t="s">
        <v>5</v>
      </c>
      <c r="J430" t="s">
        <v>390</v>
      </c>
      <c r="K430" t="s">
        <v>163</v>
      </c>
      <c r="L430" s="6">
        <v>95741.57</v>
      </c>
    </row>
    <row r="431" spans="7:12" x14ac:dyDescent="0.25">
      <c r="G431">
        <v>10424</v>
      </c>
      <c r="H431" s="2">
        <v>42062.398032407407</v>
      </c>
      <c r="I431" t="s">
        <v>23</v>
      </c>
      <c r="J431" t="s">
        <v>390</v>
      </c>
      <c r="K431" t="s">
        <v>101</v>
      </c>
      <c r="L431" s="6">
        <v>33318.26</v>
      </c>
    </row>
    <row r="432" spans="7:12" x14ac:dyDescent="0.25">
      <c r="G432">
        <v>10425</v>
      </c>
      <c r="H432" s="2">
        <v>42242.965682870374</v>
      </c>
      <c r="I432" t="s">
        <v>52</v>
      </c>
      <c r="J432" t="s">
        <v>392</v>
      </c>
      <c r="K432" t="s">
        <v>189</v>
      </c>
      <c r="L432" s="6">
        <v>99895.11</v>
      </c>
    </row>
    <row r="433" spans="7:12" x14ac:dyDescent="0.25">
      <c r="G433">
        <v>10426</v>
      </c>
      <c r="H433" s="2">
        <v>42123.838912037034</v>
      </c>
      <c r="I433" t="s">
        <v>15</v>
      </c>
      <c r="J433" t="s">
        <v>390</v>
      </c>
      <c r="K433" t="s">
        <v>47</v>
      </c>
      <c r="L433" s="6">
        <v>45221.71</v>
      </c>
    </row>
    <row r="434" spans="7:12" x14ac:dyDescent="0.25">
      <c r="G434">
        <v>10427</v>
      </c>
      <c r="H434" s="2">
        <v>42261.878993055558</v>
      </c>
      <c r="I434" t="s">
        <v>29</v>
      </c>
      <c r="J434" t="s">
        <v>391</v>
      </c>
      <c r="K434" t="s">
        <v>279</v>
      </c>
      <c r="L434" s="6">
        <v>49165.26</v>
      </c>
    </row>
    <row r="435" spans="7:12" x14ac:dyDescent="0.25">
      <c r="G435">
        <v>10428</v>
      </c>
      <c r="H435" s="2">
        <v>42173.779108796298</v>
      </c>
      <c r="I435" t="s">
        <v>38</v>
      </c>
      <c r="J435" t="s">
        <v>391</v>
      </c>
      <c r="K435" t="s">
        <v>280</v>
      </c>
      <c r="L435" s="6">
        <v>96813.93</v>
      </c>
    </row>
    <row r="436" spans="7:12" x14ac:dyDescent="0.25">
      <c r="G436">
        <v>10429</v>
      </c>
      <c r="H436" s="2">
        <v>42219.254328703704</v>
      </c>
      <c r="I436" t="s">
        <v>38</v>
      </c>
      <c r="J436" t="s">
        <v>391</v>
      </c>
      <c r="K436" t="s">
        <v>234</v>
      </c>
      <c r="L436" s="6">
        <v>99783.72</v>
      </c>
    </row>
    <row r="437" spans="7:12" x14ac:dyDescent="0.25">
      <c r="G437">
        <v>10430</v>
      </c>
      <c r="H437" s="2">
        <v>42187.311493055553</v>
      </c>
      <c r="I437" t="s">
        <v>61</v>
      </c>
      <c r="J437" t="s">
        <v>392</v>
      </c>
      <c r="K437" t="s">
        <v>206</v>
      </c>
      <c r="L437" s="6">
        <v>2193.2800000000002</v>
      </c>
    </row>
    <row r="438" spans="7:12" x14ac:dyDescent="0.25">
      <c r="G438">
        <v>10431</v>
      </c>
      <c r="H438" s="2">
        <v>42036.950416666667</v>
      </c>
      <c r="I438" t="s">
        <v>35</v>
      </c>
      <c r="J438" t="s">
        <v>391</v>
      </c>
      <c r="K438" t="s">
        <v>281</v>
      </c>
      <c r="L438" s="6">
        <v>45962.06</v>
      </c>
    </row>
    <row r="439" spans="7:12" x14ac:dyDescent="0.25">
      <c r="G439">
        <v>10432</v>
      </c>
      <c r="H439" s="2">
        <v>42123.356446759259</v>
      </c>
      <c r="I439" t="s">
        <v>23</v>
      </c>
      <c r="J439" t="s">
        <v>390</v>
      </c>
      <c r="K439" t="s">
        <v>44</v>
      </c>
      <c r="L439" s="6">
        <v>27807.4</v>
      </c>
    </row>
    <row r="440" spans="7:12" x14ac:dyDescent="0.25">
      <c r="G440">
        <v>10433</v>
      </c>
      <c r="H440" s="2">
        <v>42152.242731481485</v>
      </c>
      <c r="I440" t="s">
        <v>11</v>
      </c>
      <c r="J440" t="s">
        <v>390</v>
      </c>
      <c r="K440" t="s">
        <v>280</v>
      </c>
      <c r="L440" s="6">
        <v>15358.1</v>
      </c>
    </row>
    <row r="441" spans="7:12" x14ac:dyDescent="0.25">
      <c r="G441">
        <v>10434</v>
      </c>
      <c r="H441" s="2">
        <v>42121.057256944441</v>
      </c>
      <c r="I441" t="s">
        <v>17</v>
      </c>
      <c r="J441" t="s">
        <v>390</v>
      </c>
      <c r="K441" t="s">
        <v>172</v>
      </c>
      <c r="L441" s="6">
        <v>44619.29</v>
      </c>
    </row>
    <row r="442" spans="7:12" x14ac:dyDescent="0.25">
      <c r="G442">
        <v>10435</v>
      </c>
      <c r="H442" s="2">
        <v>42137.258460648147</v>
      </c>
      <c r="I442" t="s">
        <v>35</v>
      </c>
      <c r="J442" t="s">
        <v>391</v>
      </c>
      <c r="K442" t="s">
        <v>282</v>
      </c>
      <c r="L442" s="6">
        <v>17247.91</v>
      </c>
    </row>
    <row r="443" spans="7:12" x14ac:dyDescent="0.25">
      <c r="G443">
        <v>10436</v>
      </c>
      <c r="H443" s="2">
        <v>42347.546388888892</v>
      </c>
      <c r="I443" t="s">
        <v>9</v>
      </c>
      <c r="J443" t="s">
        <v>390</v>
      </c>
      <c r="K443" t="s">
        <v>132</v>
      </c>
      <c r="L443" s="6">
        <v>18185.82</v>
      </c>
    </row>
    <row r="444" spans="7:12" x14ac:dyDescent="0.25">
      <c r="G444">
        <v>10437</v>
      </c>
      <c r="H444" s="2">
        <v>42323.192037037035</v>
      </c>
      <c r="I444" t="s">
        <v>15</v>
      </c>
      <c r="J444" t="s">
        <v>390</v>
      </c>
      <c r="K444" t="s">
        <v>182</v>
      </c>
      <c r="L444" s="6">
        <v>43592.160000000003</v>
      </c>
    </row>
    <row r="445" spans="7:12" x14ac:dyDescent="0.25">
      <c r="G445">
        <v>10438</v>
      </c>
      <c r="H445" s="2">
        <v>42158.08489583333</v>
      </c>
      <c r="I445" t="s">
        <v>26</v>
      </c>
      <c r="J445" t="s">
        <v>391</v>
      </c>
      <c r="K445" t="s">
        <v>170</v>
      </c>
      <c r="L445" s="6">
        <v>81046.259999999995</v>
      </c>
    </row>
    <row r="446" spans="7:12" x14ac:dyDescent="0.25">
      <c r="G446">
        <v>10439</v>
      </c>
      <c r="H446" s="2">
        <v>42010.99527777778</v>
      </c>
      <c r="I446" t="s">
        <v>17</v>
      </c>
      <c r="J446" t="s">
        <v>390</v>
      </c>
      <c r="K446" t="s">
        <v>54</v>
      </c>
      <c r="L446" s="6">
        <v>28596.28</v>
      </c>
    </row>
    <row r="447" spans="7:12" x14ac:dyDescent="0.25">
      <c r="G447">
        <v>10440</v>
      </c>
      <c r="H447" s="2">
        <v>42107.441747685189</v>
      </c>
      <c r="I447" t="s">
        <v>66</v>
      </c>
      <c r="J447" t="s">
        <v>392</v>
      </c>
      <c r="K447" t="s">
        <v>191</v>
      </c>
      <c r="L447" s="6">
        <v>47461.440000000002</v>
      </c>
    </row>
    <row r="448" spans="7:12" x14ac:dyDescent="0.25">
      <c r="G448">
        <v>10441</v>
      </c>
      <c r="H448" s="2">
        <v>42300.403726851851</v>
      </c>
      <c r="I448" t="s">
        <v>52</v>
      </c>
      <c r="J448" t="s">
        <v>392</v>
      </c>
      <c r="K448" t="s">
        <v>283</v>
      </c>
      <c r="L448" s="6">
        <v>54352.25</v>
      </c>
    </row>
    <row r="449" spans="7:12" x14ac:dyDescent="0.25">
      <c r="G449">
        <v>10442</v>
      </c>
      <c r="H449" s="2">
        <v>42077.240081018521</v>
      </c>
      <c r="I449" t="s">
        <v>38</v>
      </c>
      <c r="J449" t="s">
        <v>391</v>
      </c>
      <c r="K449" t="s">
        <v>159</v>
      </c>
      <c r="L449" s="6">
        <v>99092.73</v>
      </c>
    </row>
    <row r="450" spans="7:12" x14ac:dyDescent="0.25">
      <c r="G450">
        <v>10443</v>
      </c>
      <c r="H450" s="2">
        <v>42240.717777777776</v>
      </c>
      <c r="I450" t="s">
        <v>9</v>
      </c>
      <c r="J450" t="s">
        <v>390</v>
      </c>
      <c r="K450" t="s">
        <v>74</v>
      </c>
      <c r="L450" s="6">
        <v>50438.92</v>
      </c>
    </row>
    <row r="451" spans="7:12" x14ac:dyDescent="0.25">
      <c r="G451">
        <v>10444</v>
      </c>
      <c r="H451" s="2">
        <v>42119.364386574074</v>
      </c>
      <c r="I451" t="s">
        <v>23</v>
      </c>
      <c r="J451" t="s">
        <v>390</v>
      </c>
      <c r="K451" t="s">
        <v>46</v>
      </c>
      <c r="L451" s="6">
        <v>81078.240000000005</v>
      </c>
    </row>
    <row r="452" spans="7:12" x14ac:dyDescent="0.25">
      <c r="G452">
        <v>10445</v>
      </c>
      <c r="H452" s="2">
        <v>42220.477256944447</v>
      </c>
      <c r="I452" t="s">
        <v>52</v>
      </c>
      <c r="J452" t="s">
        <v>392</v>
      </c>
      <c r="K452" t="s">
        <v>284</v>
      </c>
      <c r="L452" s="6">
        <v>23205.67</v>
      </c>
    </row>
    <row r="453" spans="7:12" x14ac:dyDescent="0.25">
      <c r="G453">
        <v>10446</v>
      </c>
      <c r="H453" s="2">
        <v>42098.340451388889</v>
      </c>
      <c r="I453" t="s">
        <v>66</v>
      </c>
      <c r="J453" t="s">
        <v>392</v>
      </c>
      <c r="K453" t="s">
        <v>285</v>
      </c>
      <c r="L453" s="6">
        <v>77000.009999999995</v>
      </c>
    </row>
    <row r="454" spans="7:12" x14ac:dyDescent="0.25">
      <c r="G454">
        <v>10447</v>
      </c>
      <c r="H454" s="2">
        <v>42005.64398148148</v>
      </c>
      <c r="I454" t="s">
        <v>11</v>
      </c>
      <c r="J454" t="s">
        <v>390</v>
      </c>
      <c r="K454" t="s">
        <v>147</v>
      </c>
      <c r="L454" s="6">
        <v>40345.040000000001</v>
      </c>
    </row>
    <row r="455" spans="7:12" x14ac:dyDescent="0.25">
      <c r="G455">
        <v>10448</v>
      </c>
      <c r="H455" s="2">
        <v>42037.836817129632</v>
      </c>
      <c r="I455" t="s">
        <v>52</v>
      </c>
      <c r="J455" t="s">
        <v>392</v>
      </c>
      <c r="K455" t="s">
        <v>286</v>
      </c>
      <c r="L455" s="6">
        <v>35360.1</v>
      </c>
    </row>
    <row r="456" spans="7:12" x14ac:dyDescent="0.25">
      <c r="G456">
        <v>10449</v>
      </c>
      <c r="H456" s="2">
        <v>42074.741631944446</v>
      </c>
      <c r="I456" t="s">
        <v>40</v>
      </c>
      <c r="J456" t="s">
        <v>391</v>
      </c>
      <c r="K456" t="s">
        <v>287</v>
      </c>
      <c r="L456" s="6">
        <v>35493.53</v>
      </c>
    </row>
    <row r="457" spans="7:12" x14ac:dyDescent="0.25">
      <c r="G457">
        <v>10450</v>
      </c>
      <c r="H457" s="2">
        <v>42239.030405092592</v>
      </c>
      <c r="I457" t="s">
        <v>66</v>
      </c>
      <c r="J457" t="s">
        <v>392</v>
      </c>
      <c r="K457" t="s">
        <v>288</v>
      </c>
      <c r="L457" s="6">
        <v>37155.79</v>
      </c>
    </row>
    <row r="458" spans="7:12" x14ac:dyDescent="0.25">
      <c r="G458">
        <v>10451</v>
      </c>
      <c r="H458" s="2">
        <v>42111.821643518517</v>
      </c>
      <c r="I458" t="s">
        <v>20</v>
      </c>
      <c r="J458" t="s">
        <v>390</v>
      </c>
      <c r="K458" t="s">
        <v>187</v>
      </c>
      <c r="L458" s="6">
        <v>96375.62</v>
      </c>
    </row>
    <row r="459" spans="7:12" x14ac:dyDescent="0.25">
      <c r="G459">
        <v>10452</v>
      </c>
      <c r="H459" s="2">
        <v>42182.827187499999</v>
      </c>
      <c r="I459" t="s">
        <v>66</v>
      </c>
      <c r="J459" t="s">
        <v>392</v>
      </c>
      <c r="K459" t="s">
        <v>197</v>
      </c>
      <c r="L459" s="6">
        <v>91801.2</v>
      </c>
    </row>
    <row r="460" spans="7:12" x14ac:dyDescent="0.25">
      <c r="G460">
        <v>10453</v>
      </c>
      <c r="H460" s="2">
        <v>42143.643738425926</v>
      </c>
      <c r="I460" t="s">
        <v>11</v>
      </c>
      <c r="J460" t="s">
        <v>390</v>
      </c>
      <c r="K460" t="s">
        <v>103</v>
      </c>
      <c r="L460" s="6">
        <v>47149.56</v>
      </c>
    </row>
    <row r="461" spans="7:12" x14ac:dyDescent="0.25">
      <c r="G461">
        <v>10454</v>
      </c>
      <c r="H461" s="2">
        <v>42335.594155092593</v>
      </c>
      <c r="I461" t="s">
        <v>11</v>
      </c>
      <c r="J461" t="s">
        <v>390</v>
      </c>
      <c r="K461" t="s">
        <v>289</v>
      </c>
      <c r="L461" s="6">
        <v>9355.7099999999991</v>
      </c>
    </row>
    <row r="462" spans="7:12" x14ac:dyDescent="0.25">
      <c r="G462">
        <v>10455</v>
      </c>
      <c r="H462" s="2">
        <v>42237.303032407406</v>
      </c>
      <c r="I462" t="s">
        <v>23</v>
      </c>
      <c r="J462" t="s">
        <v>390</v>
      </c>
      <c r="K462" t="s">
        <v>163</v>
      </c>
      <c r="L462" s="6">
        <v>59928.69</v>
      </c>
    </row>
    <row r="463" spans="7:12" x14ac:dyDescent="0.25">
      <c r="G463">
        <v>10456</v>
      </c>
      <c r="H463" s="2">
        <v>42365.389814814815</v>
      </c>
      <c r="I463" t="s">
        <v>15</v>
      </c>
      <c r="J463" t="s">
        <v>390</v>
      </c>
      <c r="K463" t="s">
        <v>269</v>
      </c>
      <c r="L463" s="6">
        <v>37710.67</v>
      </c>
    </row>
    <row r="464" spans="7:12" x14ac:dyDescent="0.25">
      <c r="G464">
        <v>10457</v>
      </c>
      <c r="H464" s="2">
        <v>42186.307395833333</v>
      </c>
      <c r="I464" t="s">
        <v>35</v>
      </c>
      <c r="J464" t="s">
        <v>391</v>
      </c>
      <c r="K464" t="s">
        <v>244</v>
      </c>
      <c r="L464" s="6">
        <v>73539.02</v>
      </c>
    </row>
    <row r="465" spans="7:12" x14ac:dyDescent="0.25">
      <c r="G465">
        <v>10458</v>
      </c>
      <c r="H465" s="2">
        <v>42105.488865740743</v>
      </c>
      <c r="I465" t="s">
        <v>29</v>
      </c>
      <c r="J465" t="s">
        <v>391</v>
      </c>
      <c r="K465" t="s">
        <v>290</v>
      </c>
      <c r="L465" s="6">
        <v>15020.61</v>
      </c>
    </row>
    <row r="466" spans="7:12" x14ac:dyDescent="0.25">
      <c r="G466">
        <v>10459</v>
      </c>
      <c r="H466" s="2">
        <v>42165.897407407407</v>
      </c>
      <c r="I466" t="s">
        <v>61</v>
      </c>
      <c r="J466" t="s">
        <v>392</v>
      </c>
      <c r="K466" t="s">
        <v>277</v>
      </c>
      <c r="L466" s="6">
        <v>82702.91</v>
      </c>
    </row>
    <row r="467" spans="7:12" x14ac:dyDescent="0.25">
      <c r="G467">
        <v>10460</v>
      </c>
      <c r="H467" s="2">
        <v>42075.897719907407</v>
      </c>
      <c r="I467" t="s">
        <v>15</v>
      </c>
      <c r="J467" t="s">
        <v>390</v>
      </c>
      <c r="K467" t="s">
        <v>291</v>
      </c>
      <c r="L467" s="6">
        <v>53958.35</v>
      </c>
    </row>
    <row r="468" spans="7:12" x14ac:dyDescent="0.25">
      <c r="G468">
        <v>10461</v>
      </c>
      <c r="H468" s="2">
        <v>42104.522928240738</v>
      </c>
      <c r="I468" t="s">
        <v>7</v>
      </c>
      <c r="J468" t="s">
        <v>390</v>
      </c>
      <c r="K468" t="s">
        <v>239</v>
      </c>
      <c r="L468" s="6">
        <v>99451.88</v>
      </c>
    </row>
    <row r="469" spans="7:12" x14ac:dyDescent="0.25">
      <c r="G469">
        <v>10462</v>
      </c>
      <c r="H469" s="2">
        <v>42115.758194444446</v>
      </c>
      <c r="I469" t="s">
        <v>66</v>
      </c>
      <c r="J469" t="s">
        <v>392</v>
      </c>
      <c r="K469" t="s">
        <v>292</v>
      </c>
      <c r="L469" s="6">
        <v>2101.0700000000002</v>
      </c>
    </row>
    <row r="470" spans="7:12" x14ac:dyDescent="0.25">
      <c r="G470">
        <v>10463</v>
      </c>
      <c r="H470" s="2">
        <v>42108.358356481483</v>
      </c>
      <c r="I470" t="s">
        <v>11</v>
      </c>
      <c r="J470" t="s">
        <v>390</v>
      </c>
      <c r="K470" t="s">
        <v>34</v>
      </c>
      <c r="L470" s="6">
        <v>44469.03</v>
      </c>
    </row>
    <row r="471" spans="7:12" x14ac:dyDescent="0.25">
      <c r="G471">
        <v>10464</v>
      </c>
      <c r="H471" s="2">
        <v>42107.699166666665</v>
      </c>
      <c r="I471" t="s">
        <v>13</v>
      </c>
      <c r="J471" t="s">
        <v>390</v>
      </c>
      <c r="K471" t="s">
        <v>145</v>
      </c>
      <c r="L471" s="6">
        <v>98505.42</v>
      </c>
    </row>
    <row r="472" spans="7:12" x14ac:dyDescent="0.25">
      <c r="G472">
        <v>10465</v>
      </c>
      <c r="H472" s="2">
        <v>42011.257754629631</v>
      </c>
      <c r="I472" t="s">
        <v>11</v>
      </c>
      <c r="J472" t="s">
        <v>390</v>
      </c>
      <c r="K472" t="s">
        <v>203</v>
      </c>
      <c r="L472" s="6">
        <v>59393.31</v>
      </c>
    </row>
    <row r="473" spans="7:12" x14ac:dyDescent="0.25">
      <c r="G473">
        <v>10466</v>
      </c>
      <c r="H473" s="2">
        <v>42248.093425925923</v>
      </c>
      <c r="I473" t="s">
        <v>61</v>
      </c>
      <c r="J473" t="s">
        <v>392</v>
      </c>
      <c r="K473" t="s">
        <v>276</v>
      </c>
      <c r="L473" s="6">
        <v>43598.8</v>
      </c>
    </row>
    <row r="474" spans="7:12" x14ac:dyDescent="0.25">
      <c r="G474">
        <v>10467</v>
      </c>
      <c r="H474" s="2">
        <v>42188.443159722221</v>
      </c>
      <c r="I474" t="s">
        <v>11</v>
      </c>
      <c r="J474" t="s">
        <v>390</v>
      </c>
      <c r="K474" t="s">
        <v>192</v>
      </c>
      <c r="L474" s="6">
        <v>91679.52</v>
      </c>
    </row>
    <row r="475" spans="7:12" x14ac:dyDescent="0.25">
      <c r="G475">
        <v>10468</v>
      </c>
      <c r="H475" s="2">
        <v>42069.366562499999</v>
      </c>
      <c r="I475" t="s">
        <v>40</v>
      </c>
      <c r="J475" t="s">
        <v>391</v>
      </c>
      <c r="K475" t="s">
        <v>220</v>
      </c>
      <c r="L475" s="6">
        <v>96087.56</v>
      </c>
    </row>
    <row r="476" spans="7:12" x14ac:dyDescent="0.25">
      <c r="G476">
        <v>10469</v>
      </c>
      <c r="H476" s="2">
        <v>42263.566550925927</v>
      </c>
      <c r="I476" t="s">
        <v>15</v>
      </c>
      <c r="J476" t="s">
        <v>390</v>
      </c>
      <c r="K476" t="s">
        <v>209</v>
      </c>
      <c r="L476" s="6">
        <v>4666.4399999999996</v>
      </c>
    </row>
    <row r="477" spans="7:12" x14ac:dyDescent="0.25">
      <c r="G477">
        <v>10470</v>
      </c>
      <c r="H477" s="2">
        <v>42042.97997685185</v>
      </c>
      <c r="I477" t="s">
        <v>40</v>
      </c>
      <c r="J477" t="s">
        <v>391</v>
      </c>
      <c r="K477" t="s">
        <v>247</v>
      </c>
      <c r="L477" s="6">
        <v>20988.54</v>
      </c>
    </row>
    <row r="478" spans="7:12" x14ac:dyDescent="0.25">
      <c r="G478">
        <v>10471</v>
      </c>
      <c r="H478" s="2">
        <v>42252.531886574077</v>
      </c>
      <c r="I478" t="s">
        <v>61</v>
      </c>
      <c r="J478" t="s">
        <v>392</v>
      </c>
      <c r="K478" t="s">
        <v>206</v>
      </c>
      <c r="L478" s="6">
        <v>62622.78</v>
      </c>
    </row>
    <row r="479" spans="7:12" x14ac:dyDescent="0.25">
      <c r="G479">
        <v>10472</v>
      </c>
      <c r="H479" s="2">
        <v>42356.892824074072</v>
      </c>
      <c r="I479" t="s">
        <v>5</v>
      </c>
      <c r="J479" t="s">
        <v>390</v>
      </c>
      <c r="K479" t="s">
        <v>138</v>
      </c>
      <c r="L479" s="6">
        <v>13294.86</v>
      </c>
    </row>
    <row r="480" spans="7:12" x14ac:dyDescent="0.25">
      <c r="G480">
        <v>10473</v>
      </c>
      <c r="H480" s="2">
        <v>42365.190798611111</v>
      </c>
      <c r="I480" t="s">
        <v>9</v>
      </c>
      <c r="J480" t="s">
        <v>390</v>
      </c>
      <c r="K480" t="s">
        <v>267</v>
      </c>
      <c r="L480" s="6">
        <v>30581.14</v>
      </c>
    </row>
    <row r="481" spans="7:12" x14ac:dyDescent="0.25">
      <c r="G481">
        <v>10474</v>
      </c>
      <c r="H481" s="2">
        <v>42132.704965277779</v>
      </c>
      <c r="I481" t="s">
        <v>7</v>
      </c>
      <c r="J481" t="s">
        <v>390</v>
      </c>
      <c r="K481" t="s">
        <v>160</v>
      </c>
      <c r="L481" s="6">
        <v>30561.31</v>
      </c>
    </row>
    <row r="482" spans="7:12" x14ac:dyDescent="0.25">
      <c r="G482">
        <v>10475</v>
      </c>
      <c r="H482" s="2">
        <v>42216.680868055555</v>
      </c>
      <c r="I482" t="s">
        <v>15</v>
      </c>
      <c r="J482" t="s">
        <v>390</v>
      </c>
      <c r="K482" t="s">
        <v>176</v>
      </c>
      <c r="L482" s="6">
        <v>43330.79</v>
      </c>
    </row>
    <row r="483" spans="7:12" x14ac:dyDescent="0.25">
      <c r="G483">
        <v>10476</v>
      </c>
      <c r="H483" s="2">
        <v>42281.325752314813</v>
      </c>
      <c r="I483" t="s">
        <v>45</v>
      </c>
      <c r="J483" t="s">
        <v>392</v>
      </c>
      <c r="K483" t="s">
        <v>293</v>
      </c>
      <c r="L483" s="6">
        <v>36451.68</v>
      </c>
    </row>
    <row r="484" spans="7:12" x14ac:dyDescent="0.25">
      <c r="G484">
        <v>10477</v>
      </c>
      <c r="H484" s="2">
        <v>42166.218252314815</v>
      </c>
      <c r="I484" t="s">
        <v>29</v>
      </c>
      <c r="J484" t="s">
        <v>391</v>
      </c>
      <c r="K484" t="s">
        <v>37</v>
      </c>
      <c r="L484" s="6">
        <v>77057.09</v>
      </c>
    </row>
    <row r="485" spans="7:12" x14ac:dyDescent="0.25">
      <c r="G485">
        <v>10478</v>
      </c>
      <c r="H485" s="2">
        <v>42079.757025462961</v>
      </c>
      <c r="I485" t="s">
        <v>29</v>
      </c>
      <c r="J485" t="s">
        <v>391</v>
      </c>
      <c r="K485" t="s">
        <v>22</v>
      </c>
      <c r="L485" s="6">
        <v>48726.15</v>
      </c>
    </row>
    <row r="486" spans="7:12" x14ac:dyDescent="0.25">
      <c r="G486">
        <v>10479</v>
      </c>
      <c r="H486" s="2">
        <v>42343.174201388887</v>
      </c>
      <c r="I486" t="s">
        <v>26</v>
      </c>
      <c r="J486" t="s">
        <v>391</v>
      </c>
      <c r="K486" t="s">
        <v>222</v>
      </c>
      <c r="L486" s="6">
        <v>40961.22</v>
      </c>
    </row>
    <row r="487" spans="7:12" x14ac:dyDescent="0.25">
      <c r="G487">
        <v>10480</v>
      </c>
      <c r="H487" s="2">
        <v>42226.481689814813</v>
      </c>
      <c r="I487" t="s">
        <v>66</v>
      </c>
      <c r="J487" t="s">
        <v>392</v>
      </c>
      <c r="K487" t="s">
        <v>57</v>
      </c>
      <c r="L487" s="6">
        <v>75676.39</v>
      </c>
    </row>
    <row r="488" spans="7:12" x14ac:dyDescent="0.25">
      <c r="G488">
        <v>10481</v>
      </c>
      <c r="H488" s="2">
        <v>42328.685185185182</v>
      </c>
      <c r="I488" t="s">
        <v>29</v>
      </c>
      <c r="J488" t="s">
        <v>391</v>
      </c>
      <c r="K488" t="s">
        <v>294</v>
      </c>
      <c r="L488" s="6">
        <v>66745.919999999998</v>
      </c>
    </row>
    <row r="489" spans="7:12" x14ac:dyDescent="0.25">
      <c r="G489">
        <v>10482</v>
      </c>
      <c r="H489" s="2">
        <v>42288.264467592591</v>
      </c>
      <c r="I489" t="s">
        <v>66</v>
      </c>
      <c r="J489" t="s">
        <v>392</v>
      </c>
      <c r="K489" t="s">
        <v>295</v>
      </c>
      <c r="L489" s="6">
        <v>36824.07</v>
      </c>
    </row>
    <row r="490" spans="7:12" x14ac:dyDescent="0.25">
      <c r="G490">
        <v>10483</v>
      </c>
      <c r="H490" s="2">
        <v>42251.465879629628</v>
      </c>
      <c r="I490" t="s">
        <v>29</v>
      </c>
      <c r="J490" t="s">
        <v>391</v>
      </c>
      <c r="K490" t="s">
        <v>50</v>
      </c>
      <c r="L490" s="6">
        <v>98376.11</v>
      </c>
    </row>
    <row r="491" spans="7:12" x14ac:dyDescent="0.25">
      <c r="G491">
        <v>10484</v>
      </c>
      <c r="H491" s="2">
        <v>42277.720902777779</v>
      </c>
      <c r="I491" t="s">
        <v>29</v>
      </c>
      <c r="J491" t="s">
        <v>391</v>
      </c>
      <c r="K491" t="s">
        <v>206</v>
      </c>
      <c r="L491" s="6">
        <v>36074.949999999997</v>
      </c>
    </row>
    <row r="492" spans="7:12" x14ac:dyDescent="0.25">
      <c r="G492">
        <v>10485</v>
      </c>
      <c r="H492" s="2">
        <v>42211.085960648146</v>
      </c>
      <c r="I492" t="s">
        <v>61</v>
      </c>
      <c r="J492" t="s">
        <v>392</v>
      </c>
      <c r="K492" t="s">
        <v>296</v>
      </c>
      <c r="L492" s="6">
        <v>65959.7</v>
      </c>
    </row>
    <row r="493" spans="7:12" x14ac:dyDescent="0.25">
      <c r="G493">
        <v>10486</v>
      </c>
      <c r="H493" s="2">
        <v>42335.733611111114</v>
      </c>
      <c r="I493" t="s">
        <v>20</v>
      </c>
      <c r="J493" t="s">
        <v>390</v>
      </c>
      <c r="K493" t="s">
        <v>32</v>
      </c>
      <c r="L493" s="6">
        <v>73704.95</v>
      </c>
    </row>
    <row r="494" spans="7:12" x14ac:dyDescent="0.25">
      <c r="G494">
        <v>10487</v>
      </c>
      <c r="H494" s="2">
        <v>42230.297037037039</v>
      </c>
      <c r="I494" t="s">
        <v>26</v>
      </c>
      <c r="J494" t="s">
        <v>391</v>
      </c>
      <c r="K494" t="s">
        <v>67</v>
      </c>
      <c r="L494" s="6">
        <v>44338.18</v>
      </c>
    </row>
    <row r="495" spans="7:12" x14ac:dyDescent="0.25">
      <c r="G495">
        <v>10488</v>
      </c>
      <c r="H495" s="2">
        <v>42364.652638888889</v>
      </c>
      <c r="I495" t="s">
        <v>38</v>
      </c>
      <c r="J495" t="s">
        <v>391</v>
      </c>
      <c r="K495" t="s">
        <v>297</v>
      </c>
      <c r="L495" s="6">
        <v>88914.240000000005</v>
      </c>
    </row>
    <row r="496" spans="7:12" x14ac:dyDescent="0.25">
      <c r="G496">
        <v>10489</v>
      </c>
      <c r="H496" s="2">
        <v>42294.724733796298</v>
      </c>
      <c r="I496" t="s">
        <v>17</v>
      </c>
      <c r="J496" t="s">
        <v>390</v>
      </c>
      <c r="K496" t="s">
        <v>205</v>
      </c>
      <c r="L496" s="6">
        <v>7999.07</v>
      </c>
    </row>
    <row r="497" spans="7:12" x14ac:dyDescent="0.25">
      <c r="G497">
        <v>10490</v>
      </c>
      <c r="H497" s="2">
        <v>42312.526516203703</v>
      </c>
      <c r="I497" t="s">
        <v>45</v>
      </c>
      <c r="J497" t="s">
        <v>392</v>
      </c>
      <c r="K497" t="s">
        <v>298</v>
      </c>
      <c r="L497" s="6">
        <v>96046.23</v>
      </c>
    </row>
    <row r="498" spans="7:12" x14ac:dyDescent="0.25">
      <c r="G498">
        <v>10491</v>
      </c>
      <c r="H498" s="2">
        <v>42264.22111111111</v>
      </c>
      <c r="I498" t="s">
        <v>15</v>
      </c>
      <c r="J498" t="s">
        <v>390</v>
      </c>
      <c r="K498" t="s">
        <v>161</v>
      </c>
      <c r="L498" s="6">
        <v>45771.34</v>
      </c>
    </row>
    <row r="499" spans="7:12" x14ac:dyDescent="0.25">
      <c r="G499">
        <v>10492</v>
      </c>
      <c r="H499" s="2">
        <v>42175.303252314814</v>
      </c>
      <c r="I499" t="s">
        <v>45</v>
      </c>
      <c r="J499" t="s">
        <v>392</v>
      </c>
      <c r="K499" t="s">
        <v>299</v>
      </c>
      <c r="L499" s="6">
        <v>51601.53</v>
      </c>
    </row>
    <row r="500" spans="7:12" x14ac:dyDescent="0.25">
      <c r="G500">
        <v>10493</v>
      </c>
      <c r="H500" s="2">
        <v>42207.483842592592</v>
      </c>
      <c r="I500" t="s">
        <v>26</v>
      </c>
      <c r="J500" t="s">
        <v>391</v>
      </c>
      <c r="K500" t="s">
        <v>84</v>
      </c>
      <c r="L500" s="6">
        <v>10398.049999999999</v>
      </c>
    </row>
    <row r="501" spans="7:12" x14ac:dyDescent="0.25">
      <c r="G501">
        <v>10494</v>
      </c>
      <c r="H501" s="2">
        <v>42135.921458333331</v>
      </c>
      <c r="I501" t="s">
        <v>5</v>
      </c>
      <c r="J501" t="s">
        <v>390</v>
      </c>
      <c r="K501" t="s">
        <v>300</v>
      </c>
      <c r="L501" s="6">
        <v>44012.86</v>
      </c>
    </row>
    <row r="502" spans="7:12" x14ac:dyDescent="0.25">
      <c r="G502">
        <v>10495</v>
      </c>
      <c r="H502" s="2">
        <v>42229.404861111114</v>
      </c>
      <c r="I502" t="s">
        <v>13</v>
      </c>
      <c r="J502" t="s">
        <v>390</v>
      </c>
      <c r="K502" t="s">
        <v>170</v>
      </c>
      <c r="L502" s="6">
        <v>67914.52</v>
      </c>
    </row>
    <row r="503" spans="7:12" x14ac:dyDescent="0.25">
      <c r="G503">
        <v>10496</v>
      </c>
      <c r="H503" s="2">
        <v>42041.93372685185</v>
      </c>
      <c r="I503" t="s">
        <v>45</v>
      </c>
      <c r="J503" t="s">
        <v>392</v>
      </c>
      <c r="K503" t="s">
        <v>6</v>
      </c>
      <c r="L503" s="6">
        <v>82159.820000000007</v>
      </c>
    </row>
    <row r="504" spans="7:12" x14ac:dyDescent="0.25">
      <c r="G504">
        <v>10497</v>
      </c>
      <c r="H504" s="2">
        <v>42237.439710648148</v>
      </c>
      <c r="I504" t="s">
        <v>11</v>
      </c>
      <c r="J504" t="s">
        <v>390</v>
      </c>
      <c r="K504" t="s">
        <v>141</v>
      </c>
      <c r="L504" s="6">
        <v>96476.27</v>
      </c>
    </row>
    <row r="505" spans="7:12" x14ac:dyDescent="0.25">
      <c r="G505">
        <v>10498</v>
      </c>
      <c r="H505" s="2">
        <v>42181.107777777775</v>
      </c>
      <c r="I505" t="s">
        <v>15</v>
      </c>
      <c r="J505" t="s">
        <v>390</v>
      </c>
      <c r="K505" t="s">
        <v>184</v>
      </c>
      <c r="L505" s="6">
        <v>46708.61</v>
      </c>
    </row>
    <row r="506" spans="7:12" x14ac:dyDescent="0.25">
      <c r="G506">
        <v>10499</v>
      </c>
      <c r="H506" s="2">
        <v>42097.899016203701</v>
      </c>
      <c r="I506" t="s">
        <v>13</v>
      </c>
      <c r="J506" t="s">
        <v>390</v>
      </c>
      <c r="K506" t="s">
        <v>301</v>
      </c>
      <c r="L506" s="6">
        <v>29468.02</v>
      </c>
    </row>
    <row r="507" spans="7:12" x14ac:dyDescent="0.25">
      <c r="G507">
        <v>10500</v>
      </c>
      <c r="H507" s="2">
        <v>42080.013437499998</v>
      </c>
      <c r="I507" t="s">
        <v>52</v>
      </c>
      <c r="J507" t="s">
        <v>392</v>
      </c>
      <c r="K507" t="s">
        <v>10</v>
      </c>
      <c r="L507" s="6">
        <v>92474.34</v>
      </c>
    </row>
    <row r="508" spans="7:12" x14ac:dyDescent="0.25">
      <c r="G508">
        <v>10501</v>
      </c>
      <c r="H508" s="2">
        <v>42141.116805555554</v>
      </c>
      <c r="I508" t="s">
        <v>29</v>
      </c>
      <c r="J508" t="s">
        <v>391</v>
      </c>
      <c r="K508" t="s">
        <v>172</v>
      </c>
      <c r="L508" s="6">
        <v>49640.32</v>
      </c>
    </row>
    <row r="509" spans="7:12" x14ac:dyDescent="0.25">
      <c r="G509">
        <v>10502</v>
      </c>
      <c r="H509" s="2">
        <v>42081.327870370369</v>
      </c>
      <c r="I509" t="s">
        <v>45</v>
      </c>
      <c r="J509" t="s">
        <v>392</v>
      </c>
      <c r="K509" t="s">
        <v>98</v>
      </c>
      <c r="L509" s="6">
        <v>65493.65</v>
      </c>
    </row>
    <row r="510" spans="7:12" x14ac:dyDescent="0.25">
      <c r="G510">
        <v>10503</v>
      </c>
      <c r="H510" s="2">
        <v>42104.171249999999</v>
      </c>
      <c r="I510" t="s">
        <v>66</v>
      </c>
      <c r="J510" t="s">
        <v>392</v>
      </c>
      <c r="K510" t="s">
        <v>302</v>
      </c>
      <c r="L510" s="6">
        <v>68482.16</v>
      </c>
    </row>
    <row r="511" spans="7:12" x14ac:dyDescent="0.25">
      <c r="G511">
        <v>10504</v>
      </c>
      <c r="H511" s="2">
        <v>42161.122037037036</v>
      </c>
      <c r="I511" t="s">
        <v>7</v>
      </c>
      <c r="J511" t="s">
        <v>390</v>
      </c>
      <c r="K511" t="s">
        <v>144</v>
      </c>
      <c r="L511" s="6">
        <v>54636.83</v>
      </c>
    </row>
    <row r="512" spans="7:12" x14ac:dyDescent="0.25">
      <c r="G512">
        <v>10505</v>
      </c>
      <c r="H512" s="2">
        <v>42053.969953703701</v>
      </c>
      <c r="I512" t="s">
        <v>23</v>
      </c>
      <c r="J512" t="s">
        <v>390</v>
      </c>
      <c r="K512" t="s">
        <v>303</v>
      </c>
      <c r="L512" s="6">
        <v>67868.88</v>
      </c>
    </row>
    <row r="513" spans="7:12" x14ac:dyDescent="0.25">
      <c r="G513">
        <v>10506</v>
      </c>
      <c r="H513" s="2">
        <v>42195.658946759257</v>
      </c>
      <c r="I513" t="s">
        <v>17</v>
      </c>
      <c r="J513" t="s">
        <v>390</v>
      </c>
      <c r="K513" t="s">
        <v>304</v>
      </c>
      <c r="L513" s="6">
        <v>78421.87</v>
      </c>
    </row>
    <row r="514" spans="7:12" x14ac:dyDescent="0.25">
      <c r="G514">
        <v>10507</v>
      </c>
      <c r="H514" s="2">
        <v>42325.125069444446</v>
      </c>
      <c r="I514" t="s">
        <v>38</v>
      </c>
      <c r="J514" t="s">
        <v>391</v>
      </c>
      <c r="K514" t="s">
        <v>88</v>
      </c>
      <c r="L514" s="6">
        <v>81863.61</v>
      </c>
    </row>
    <row r="515" spans="7:12" x14ac:dyDescent="0.25">
      <c r="G515">
        <v>10508</v>
      </c>
      <c r="H515" s="2">
        <v>42310.533877314818</v>
      </c>
      <c r="I515" t="s">
        <v>7</v>
      </c>
      <c r="J515" t="s">
        <v>390</v>
      </c>
      <c r="K515" t="s">
        <v>267</v>
      </c>
      <c r="L515" s="6">
        <v>21792.18</v>
      </c>
    </row>
    <row r="516" spans="7:12" x14ac:dyDescent="0.25">
      <c r="G516">
        <v>10509</v>
      </c>
      <c r="H516" s="2">
        <v>42149.14267361111</v>
      </c>
      <c r="I516" t="s">
        <v>17</v>
      </c>
      <c r="J516" t="s">
        <v>390</v>
      </c>
      <c r="K516" t="s">
        <v>305</v>
      </c>
      <c r="L516" s="6">
        <v>99158.61</v>
      </c>
    </row>
    <row r="517" spans="7:12" x14ac:dyDescent="0.25">
      <c r="G517">
        <v>10510</v>
      </c>
      <c r="H517" s="2">
        <v>42247.768159722225</v>
      </c>
      <c r="I517" t="s">
        <v>20</v>
      </c>
      <c r="J517" t="s">
        <v>390</v>
      </c>
      <c r="K517" t="s">
        <v>263</v>
      </c>
      <c r="L517" s="6">
        <v>88431.74</v>
      </c>
    </row>
    <row r="518" spans="7:12" x14ac:dyDescent="0.25">
      <c r="G518">
        <v>10511</v>
      </c>
      <c r="H518" s="2">
        <v>42082.708252314813</v>
      </c>
      <c r="I518" t="s">
        <v>26</v>
      </c>
      <c r="J518" t="s">
        <v>391</v>
      </c>
      <c r="K518" t="s">
        <v>173</v>
      </c>
      <c r="L518" s="6">
        <v>55440.78</v>
      </c>
    </row>
    <row r="519" spans="7:12" x14ac:dyDescent="0.25">
      <c r="G519">
        <v>10512</v>
      </c>
      <c r="H519" s="2">
        <v>42201.515335648146</v>
      </c>
      <c r="I519" t="s">
        <v>45</v>
      </c>
      <c r="J519" t="s">
        <v>392</v>
      </c>
      <c r="K519" t="s">
        <v>69</v>
      </c>
      <c r="L519" s="6">
        <v>6674.33</v>
      </c>
    </row>
    <row r="520" spans="7:12" x14ac:dyDescent="0.25">
      <c r="G520">
        <v>10513</v>
      </c>
      <c r="H520" s="2">
        <v>42344.508310185185</v>
      </c>
      <c r="I520" t="s">
        <v>61</v>
      </c>
      <c r="J520" t="s">
        <v>392</v>
      </c>
      <c r="K520" t="s">
        <v>180</v>
      </c>
      <c r="L520" s="6">
        <v>8014.57</v>
      </c>
    </row>
    <row r="521" spans="7:12" x14ac:dyDescent="0.25">
      <c r="G521">
        <v>10514</v>
      </c>
      <c r="H521" s="2">
        <v>42236.217905092592</v>
      </c>
      <c r="I521" t="s">
        <v>61</v>
      </c>
      <c r="J521" t="s">
        <v>392</v>
      </c>
      <c r="K521" t="s">
        <v>84</v>
      </c>
      <c r="L521" s="6">
        <v>12565.47</v>
      </c>
    </row>
    <row r="522" spans="7:12" x14ac:dyDescent="0.25">
      <c r="G522">
        <v>10515</v>
      </c>
      <c r="H522" s="2">
        <v>42231.493333333332</v>
      </c>
      <c r="I522" t="s">
        <v>45</v>
      </c>
      <c r="J522" t="s">
        <v>392</v>
      </c>
      <c r="K522" t="s">
        <v>303</v>
      </c>
      <c r="L522" s="6">
        <v>87650.91</v>
      </c>
    </row>
    <row r="523" spans="7:12" x14ac:dyDescent="0.25">
      <c r="G523">
        <v>10516</v>
      </c>
      <c r="H523" s="2">
        <v>42199.016840277778</v>
      </c>
      <c r="I523" t="s">
        <v>66</v>
      </c>
      <c r="J523" t="s">
        <v>392</v>
      </c>
      <c r="K523" t="s">
        <v>306</v>
      </c>
      <c r="L523" s="6">
        <v>16682.099999999999</v>
      </c>
    </row>
    <row r="524" spans="7:12" x14ac:dyDescent="0.25">
      <c r="G524">
        <v>10517</v>
      </c>
      <c r="H524" s="2">
        <v>42211.902696759258</v>
      </c>
      <c r="I524" t="s">
        <v>23</v>
      </c>
      <c r="J524" t="s">
        <v>390</v>
      </c>
      <c r="K524" t="s">
        <v>307</v>
      </c>
      <c r="L524" s="6">
        <v>17317.03</v>
      </c>
    </row>
    <row r="525" spans="7:12" x14ac:dyDescent="0.25">
      <c r="G525">
        <v>10518</v>
      </c>
      <c r="H525" s="2">
        <v>42143.522291666668</v>
      </c>
      <c r="I525" t="s">
        <v>13</v>
      </c>
      <c r="J525" t="s">
        <v>390</v>
      </c>
      <c r="K525" t="s">
        <v>308</v>
      </c>
      <c r="L525" s="6">
        <v>6752.1</v>
      </c>
    </row>
    <row r="526" spans="7:12" x14ac:dyDescent="0.25">
      <c r="G526">
        <v>10519</v>
      </c>
      <c r="H526" s="2">
        <v>42061.283020833333</v>
      </c>
      <c r="I526" t="s">
        <v>13</v>
      </c>
      <c r="J526" t="s">
        <v>390</v>
      </c>
      <c r="K526" t="s">
        <v>128</v>
      </c>
      <c r="L526" s="6">
        <v>43882.54</v>
      </c>
    </row>
    <row r="527" spans="7:12" x14ac:dyDescent="0.25">
      <c r="G527">
        <v>10520</v>
      </c>
      <c r="H527" s="2">
        <v>42291.73578703704</v>
      </c>
      <c r="I527" t="s">
        <v>61</v>
      </c>
      <c r="J527" t="s">
        <v>392</v>
      </c>
      <c r="K527" t="s">
        <v>22</v>
      </c>
      <c r="L527" s="6">
        <v>80592.17</v>
      </c>
    </row>
    <row r="528" spans="7:12" x14ac:dyDescent="0.25">
      <c r="G528">
        <v>10521</v>
      </c>
      <c r="H528" s="2">
        <v>42287.128703703704</v>
      </c>
      <c r="I528" t="s">
        <v>38</v>
      </c>
      <c r="J528" t="s">
        <v>391</v>
      </c>
      <c r="K528" t="s">
        <v>309</v>
      </c>
      <c r="L528" s="6">
        <v>60436.58</v>
      </c>
    </row>
    <row r="529" spans="7:12" x14ac:dyDescent="0.25">
      <c r="G529">
        <v>10522</v>
      </c>
      <c r="H529" s="2">
        <v>42339.091817129629</v>
      </c>
      <c r="I529" t="s">
        <v>40</v>
      </c>
      <c r="J529" t="s">
        <v>391</v>
      </c>
      <c r="K529" t="s">
        <v>68</v>
      </c>
      <c r="L529" s="6">
        <v>74261.16</v>
      </c>
    </row>
    <row r="530" spans="7:12" x14ac:dyDescent="0.25">
      <c r="G530">
        <v>10523</v>
      </c>
      <c r="H530" s="2">
        <v>42005.760266203702</v>
      </c>
      <c r="I530" t="s">
        <v>61</v>
      </c>
      <c r="J530" t="s">
        <v>392</v>
      </c>
      <c r="K530" t="s">
        <v>236</v>
      </c>
      <c r="L530" s="6">
        <v>47701.39</v>
      </c>
    </row>
    <row r="531" spans="7:12" x14ac:dyDescent="0.25">
      <c r="G531">
        <v>10524</v>
      </c>
      <c r="H531" s="2">
        <v>42204.100706018522</v>
      </c>
      <c r="I531" t="s">
        <v>66</v>
      </c>
      <c r="J531" t="s">
        <v>392</v>
      </c>
      <c r="K531" t="s">
        <v>101</v>
      </c>
      <c r="L531" s="6">
        <v>9139.5499999999993</v>
      </c>
    </row>
    <row r="532" spans="7:12" x14ac:dyDescent="0.25">
      <c r="G532">
        <v>10525</v>
      </c>
      <c r="H532" s="2">
        <v>42301.460868055554</v>
      </c>
      <c r="I532" t="s">
        <v>20</v>
      </c>
      <c r="J532" t="s">
        <v>390</v>
      </c>
      <c r="K532" t="s">
        <v>39</v>
      </c>
      <c r="L532" s="6">
        <v>29145.05</v>
      </c>
    </row>
    <row r="533" spans="7:12" x14ac:dyDescent="0.25">
      <c r="G533">
        <v>10526</v>
      </c>
      <c r="H533" s="2">
        <v>42164.477303240739</v>
      </c>
      <c r="I533" t="s">
        <v>5</v>
      </c>
      <c r="J533" t="s">
        <v>390</v>
      </c>
      <c r="K533" t="s">
        <v>174</v>
      </c>
      <c r="L533" s="6">
        <v>36087.129999999997</v>
      </c>
    </row>
    <row r="534" spans="7:12" x14ac:dyDescent="0.25">
      <c r="G534">
        <v>10527</v>
      </c>
      <c r="H534" s="2">
        <v>42201.833935185183</v>
      </c>
      <c r="I534" t="s">
        <v>61</v>
      </c>
      <c r="J534" t="s">
        <v>392</v>
      </c>
      <c r="K534" t="s">
        <v>140</v>
      </c>
      <c r="L534" s="6">
        <v>69999.98</v>
      </c>
    </row>
    <row r="535" spans="7:12" x14ac:dyDescent="0.25">
      <c r="G535">
        <v>10528</v>
      </c>
      <c r="H535" s="2">
        <v>42140.555590277778</v>
      </c>
      <c r="I535" t="s">
        <v>35</v>
      </c>
      <c r="J535" t="s">
        <v>391</v>
      </c>
      <c r="K535" t="s">
        <v>34</v>
      </c>
      <c r="L535" s="6">
        <v>12448.15</v>
      </c>
    </row>
    <row r="536" spans="7:12" x14ac:dyDescent="0.25">
      <c r="G536">
        <v>10529</v>
      </c>
      <c r="H536" s="2">
        <v>42160.086539351854</v>
      </c>
      <c r="I536" t="s">
        <v>9</v>
      </c>
      <c r="J536" t="s">
        <v>390</v>
      </c>
      <c r="K536" t="s">
        <v>200</v>
      </c>
      <c r="L536" s="6">
        <v>54559.35</v>
      </c>
    </row>
    <row r="537" spans="7:12" x14ac:dyDescent="0.25">
      <c r="G537">
        <v>10530</v>
      </c>
      <c r="H537" s="2">
        <v>42127.923506944448</v>
      </c>
      <c r="I537" t="s">
        <v>26</v>
      </c>
      <c r="J537" t="s">
        <v>391</v>
      </c>
      <c r="K537" t="s">
        <v>90</v>
      </c>
      <c r="L537" s="6">
        <v>16698.34</v>
      </c>
    </row>
    <row r="538" spans="7:12" x14ac:dyDescent="0.25">
      <c r="G538">
        <v>10531</v>
      </c>
      <c r="H538" s="2">
        <v>42131.252523148149</v>
      </c>
      <c r="I538" t="s">
        <v>38</v>
      </c>
      <c r="J538" t="s">
        <v>391</v>
      </c>
      <c r="K538" t="s">
        <v>104</v>
      </c>
      <c r="L538" s="6">
        <v>80024.3</v>
      </c>
    </row>
    <row r="539" spans="7:12" x14ac:dyDescent="0.25">
      <c r="G539">
        <v>10532</v>
      </c>
      <c r="H539" s="2">
        <v>42203.495034722226</v>
      </c>
      <c r="I539" t="s">
        <v>13</v>
      </c>
      <c r="J539" t="s">
        <v>390</v>
      </c>
      <c r="K539" t="s">
        <v>49</v>
      </c>
      <c r="L539" s="6">
        <v>22148.06</v>
      </c>
    </row>
    <row r="540" spans="7:12" x14ac:dyDescent="0.25">
      <c r="G540">
        <v>10533</v>
      </c>
      <c r="H540" s="2">
        <v>42028.484375</v>
      </c>
      <c r="I540" t="s">
        <v>38</v>
      </c>
      <c r="J540" t="s">
        <v>391</v>
      </c>
      <c r="K540" t="s">
        <v>310</v>
      </c>
      <c r="L540" s="6">
        <v>10531.62</v>
      </c>
    </row>
    <row r="541" spans="7:12" x14ac:dyDescent="0.25">
      <c r="G541">
        <v>10534</v>
      </c>
      <c r="H541" s="2">
        <v>42173.450104166666</v>
      </c>
      <c r="I541" t="s">
        <v>26</v>
      </c>
      <c r="J541" t="s">
        <v>391</v>
      </c>
      <c r="K541" t="s">
        <v>109</v>
      </c>
      <c r="L541" s="6">
        <v>63515.69</v>
      </c>
    </row>
    <row r="542" spans="7:12" x14ac:dyDescent="0.25">
      <c r="G542">
        <v>10535</v>
      </c>
      <c r="H542" s="2">
        <v>42228.856631944444</v>
      </c>
      <c r="I542" t="s">
        <v>5</v>
      </c>
      <c r="J542" t="s">
        <v>390</v>
      </c>
      <c r="K542" t="s">
        <v>311</v>
      </c>
      <c r="L542" s="6">
        <v>55789.24</v>
      </c>
    </row>
    <row r="543" spans="7:12" x14ac:dyDescent="0.25">
      <c r="G543">
        <v>10536</v>
      </c>
      <c r="H543" s="2">
        <v>42169.149259259262</v>
      </c>
      <c r="I543" t="s">
        <v>11</v>
      </c>
      <c r="J543" t="s">
        <v>390</v>
      </c>
      <c r="K543" t="s">
        <v>312</v>
      </c>
      <c r="L543" s="6">
        <v>32959.65</v>
      </c>
    </row>
    <row r="544" spans="7:12" x14ac:dyDescent="0.25">
      <c r="G544">
        <v>10537</v>
      </c>
      <c r="H544" s="2">
        <v>42316.953553240739</v>
      </c>
      <c r="I544" t="s">
        <v>5</v>
      </c>
      <c r="J544" t="s">
        <v>390</v>
      </c>
      <c r="K544" t="s">
        <v>128</v>
      </c>
      <c r="L544" s="6">
        <v>43191.17</v>
      </c>
    </row>
    <row r="545" spans="7:12" x14ac:dyDescent="0.25">
      <c r="G545">
        <v>10538</v>
      </c>
      <c r="H545" s="2">
        <v>42231.201828703706</v>
      </c>
      <c r="I545" t="s">
        <v>20</v>
      </c>
      <c r="J545" t="s">
        <v>390</v>
      </c>
      <c r="K545" t="s">
        <v>129</v>
      </c>
      <c r="L545" s="6">
        <v>32282.03</v>
      </c>
    </row>
    <row r="546" spans="7:12" x14ac:dyDescent="0.25">
      <c r="G546">
        <v>10539</v>
      </c>
      <c r="H546" s="2">
        <v>42085.906886574077</v>
      </c>
      <c r="I546" t="s">
        <v>11</v>
      </c>
      <c r="J546" t="s">
        <v>390</v>
      </c>
      <c r="K546" t="s">
        <v>313</v>
      </c>
      <c r="L546" s="6">
        <v>62782.01</v>
      </c>
    </row>
    <row r="547" spans="7:12" x14ac:dyDescent="0.25">
      <c r="G547">
        <v>10540</v>
      </c>
      <c r="H547" s="2">
        <v>42092.516608796293</v>
      </c>
      <c r="I547" t="s">
        <v>35</v>
      </c>
      <c r="J547" t="s">
        <v>391</v>
      </c>
      <c r="K547" t="s">
        <v>65</v>
      </c>
      <c r="L547" s="6">
        <v>7815.88</v>
      </c>
    </row>
    <row r="548" spans="7:12" x14ac:dyDescent="0.25">
      <c r="G548">
        <v>10541</v>
      </c>
      <c r="H548" s="2">
        <v>42331.021724537037</v>
      </c>
      <c r="I548" t="s">
        <v>26</v>
      </c>
      <c r="J548" t="s">
        <v>391</v>
      </c>
      <c r="K548" t="s">
        <v>314</v>
      </c>
      <c r="L548" s="6">
        <v>36372.620000000003</v>
      </c>
    </row>
    <row r="549" spans="7:12" x14ac:dyDescent="0.25">
      <c r="G549">
        <v>10542</v>
      </c>
      <c r="H549" s="2">
        <v>42022.184583333335</v>
      </c>
      <c r="I549" t="s">
        <v>11</v>
      </c>
      <c r="J549" t="s">
        <v>390</v>
      </c>
      <c r="K549" t="s">
        <v>315</v>
      </c>
      <c r="L549" s="6">
        <v>94362.75</v>
      </c>
    </row>
    <row r="550" spans="7:12" x14ac:dyDescent="0.25">
      <c r="G550">
        <v>10543</v>
      </c>
      <c r="H550" s="2">
        <v>42248.563715277778</v>
      </c>
      <c r="I550" t="s">
        <v>66</v>
      </c>
      <c r="J550" t="s">
        <v>392</v>
      </c>
      <c r="K550" t="s">
        <v>89</v>
      </c>
      <c r="L550" s="6">
        <v>68803.8</v>
      </c>
    </row>
    <row r="551" spans="7:12" x14ac:dyDescent="0.25">
      <c r="G551">
        <v>10544</v>
      </c>
      <c r="H551" s="2">
        <v>42300.517083333332</v>
      </c>
      <c r="I551" t="s">
        <v>52</v>
      </c>
      <c r="J551" t="s">
        <v>392</v>
      </c>
      <c r="K551" t="s">
        <v>316</v>
      </c>
      <c r="L551" s="6">
        <v>51295.35</v>
      </c>
    </row>
    <row r="552" spans="7:12" x14ac:dyDescent="0.25">
      <c r="G552">
        <v>10545</v>
      </c>
      <c r="H552" s="2">
        <v>42271.772812499999</v>
      </c>
      <c r="I552" t="s">
        <v>9</v>
      </c>
      <c r="J552" t="s">
        <v>390</v>
      </c>
      <c r="K552" t="s">
        <v>239</v>
      </c>
      <c r="L552" s="6">
        <v>80246.41</v>
      </c>
    </row>
    <row r="553" spans="7:12" x14ac:dyDescent="0.25">
      <c r="G553">
        <v>10546</v>
      </c>
      <c r="H553" s="2">
        <v>42049.337754629632</v>
      </c>
      <c r="I553" t="s">
        <v>38</v>
      </c>
      <c r="J553" t="s">
        <v>391</v>
      </c>
      <c r="K553" t="s">
        <v>194</v>
      </c>
      <c r="L553" s="6">
        <v>30720.53</v>
      </c>
    </row>
    <row r="554" spans="7:12" x14ac:dyDescent="0.25">
      <c r="G554">
        <v>10547</v>
      </c>
      <c r="H554" s="2">
        <v>42296.431180555555</v>
      </c>
      <c r="I554" t="s">
        <v>29</v>
      </c>
      <c r="J554" t="s">
        <v>391</v>
      </c>
      <c r="K554" t="s">
        <v>274</v>
      </c>
      <c r="L554" s="6">
        <v>43030.06</v>
      </c>
    </row>
    <row r="555" spans="7:12" x14ac:dyDescent="0.25">
      <c r="G555">
        <v>10548</v>
      </c>
      <c r="H555" s="2">
        <v>42337.08457175926</v>
      </c>
      <c r="I555" t="s">
        <v>9</v>
      </c>
      <c r="J555" t="s">
        <v>390</v>
      </c>
      <c r="K555" t="s">
        <v>108</v>
      </c>
      <c r="L555" s="6">
        <v>5960.84</v>
      </c>
    </row>
    <row r="556" spans="7:12" x14ac:dyDescent="0.25">
      <c r="G556">
        <v>10549</v>
      </c>
      <c r="H556" s="2">
        <v>42206.493888888886</v>
      </c>
      <c r="I556" t="s">
        <v>5</v>
      </c>
      <c r="J556" t="s">
        <v>390</v>
      </c>
      <c r="K556" t="s">
        <v>259</v>
      </c>
      <c r="L556" s="6">
        <v>65168.94</v>
      </c>
    </row>
    <row r="557" spans="7:12" x14ac:dyDescent="0.25">
      <c r="G557">
        <v>10550</v>
      </c>
      <c r="H557" s="2">
        <v>42106.717430555553</v>
      </c>
      <c r="I557" t="s">
        <v>45</v>
      </c>
      <c r="J557" t="s">
        <v>392</v>
      </c>
      <c r="K557" t="s">
        <v>162</v>
      </c>
      <c r="L557" s="6">
        <v>18261.009999999998</v>
      </c>
    </row>
    <row r="558" spans="7:12" x14ac:dyDescent="0.25">
      <c r="G558">
        <v>10551</v>
      </c>
      <c r="H558" s="2">
        <v>42019.46434027778</v>
      </c>
      <c r="I558" t="s">
        <v>20</v>
      </c>
      <c r="J558" t="s">
        <v>390</v>
      </c>
      <c r="K558" t="s">
        <v>25</v>
      </c>
      <c r="L558" s="6">
        <v>66872.81</v>
      </c>
    </row>
    <row r="559" spans="7:12" x14ac:dyDescent="0.25">
      <c r="G559">
        <v>10552</v>
      </c>
      <c r="H559" s="2">
        <v>42291.157962962963</v>
      </c>
      <c r="I559" t="s">
        <v>17</v>
      </c>
      <c r="J559" t="s">
        <v>390</v>
      </c>
      <c r="K559" t="s">
        <v>317</v>
      </c>
      <c r="L559" s="6">
        <v>9367.75</v>
      </c>
    </row>
    <row r="560" spans="7:12" x14ac:dyDescent="0.25">
      <c r="G560">
        <v>10553</v>
      </c>
      <c r="H560" s="2">
        <v>42329.067164351851</v>
      </c>
      <c r="I560" t="s">
        <v>35</v>
      </c>
      <c r="J560" t="s">
        <v>391</v>
      </c>
      <c r="K560" t="s">
        <v>42</v>
      </c>
      <c r="L560" s="6">
        <v>60292.98</v>
      </c>
    </row>
    <row r="561" spans="7:12" x14ac:dyDescent="0.25">
      <c r="G561">
        <v>10554</v>
      </c>
      <c r="H561" s="2">
        <v>42038.469085648147</v>
      </c>
      <c r="I561" t="s">
        <v>38</v>
      </c>
      <c r="J561" t="s">
        <v>391</v>
      </c>
      <c r="K561" t="s">
        <v>14</v>
      </c>
      <c r="L561" s="6">
        <v>85237.19</v>
      </c>
    </row>
    <row r="562" spans="7:12" x14ac:dyDescent="0.25">
      <c r="G562">
        <v>10555</v>
      </c>
      <c r="H562" s="2">
        <v>42074.240833333337</v>
      </c>
      <c r="I562" t="s">
        <v>61</v>
      </c>
      <c r="J562" t="s">
        <v>392</v>
      </c>
      <c r="K562" t="s">
        <v>179</v>
      </c>
      <c r="L562" s="6">
        <v>79224.42</v>
      </c>
    </row>
    <row r="563" spans="7:12" x14ac:dyDescent="0.25">
      <c r="G563">
        <v>10556</v>
      </c>
      <c r="H563" s="2">
        <v>42079.331238425926</v>
      </c>
      <c r="I563" t="s">
        <v>26</v>
      </c>
      <c r="J563" t="s">
        <v>391</v>
      </c>
      <c r="K563" t="s">
        <v>85</v>
      </c>
      <c r="L563" s="6">
        <v>14209.35</v>
      </c>
    </row>
    <row r="564" spans="7:12" x14ac:dyDescent="0.25">
      <c r="G564">
        <v>10557</v>
      </c>
      <c r="H564" s="2">
        <v>42351.505312499998</v>
      </c>
      <c r="I564" t="s">
        <v>35</v>
      </c>
      <c r="J564" t="s">
        <v>391</v>
      </c>
      <c r="K564" t="s">
        <v>79</v>
      </c>
      <c r="L564" s="6">
        <v>75478.850000000006</v>
      </c>
    </row>
    <row r="565" spans="7:12" x14ac:dyDescent="0.25">
      <c r="G565">
        <v>10558</v>
      </c>
      <c r="H565" s="2">
        <v>42028.001354166663</v>
      </c>
      <c r="I565" t="s">
        <v>26</v>
      </c>
      <c r="J565" t="s">
        <v>391</v>
      </c>
      <c r="K565" t="s">
        <v>295</v>
      </c>
      <c r="L565" s="6">
        <v>50617.54</v>
      </c>
    </row>
    <row r="566" spans="7:12" x14ac:dyDescent="0.25">
      <c r="G566">
        <v>10559</v>
      </c>
      <c r="H566" s="2">
        <v>42176.302858796298</v>
      </c>
      <c r="I566" t="s">
        <v>38</v>
      </c>
      <c r="J566" t="s">
        <v>391</v>
      </c>
      <c r="K566" t="s">
        <v>298</v>
      </c>
      <c r="L566" s="6">
        <v>59659.38</v>
      </c>
    </row>
    <row r="567" spans="7:12" x14ac:dyDescent="0.25">
      <c r="G567">
        <v>10560</v>
      </c>
      <c r="H567" s="2">
        <v>42048.221192129633</v>
      </c>
      <c r="I567" t="s">
        <v>29</v>
      </c>
      <c r="J567" t="s">
        <v>391</v>
      </c>
      <c r="K567" t="s">
        <v>200</v>
      </c>
      <c r="L567" s="6">
        <v>21614.62</v>
      </c>
    </row>
    <row r="568" spans="7:12" x14ac:dyDescent="0.25">
      <c r="G568">
        <v>10561</v>
      </c>
      <c r="H568" s="2">
        <v>42165.377928240741</v>
      </c>
      <c r="I568" t="s">
        <v>17</v>
      </c>
      <c r="J568" t="s">
        <v>390</v>
      </c>
      <c r="K568" t="s">
        <v>145</v>
      </c>
      <c r="L568" s="6">
        <v>70240.009999999995</v>
      </c>
    </row>
    <row r="569" spans="7:12" x14ac:dyDescent="0.25">
      <c r="G569">
        <v>10562</v>
      </c>
      <c r="H569" s="2">
        <v>42192.677673611113</v>
      </c>
      <c r="I569" t="s">
        <v>7</v>
      </c>
      <c r="J569" t="s">
        <v>390</v>
      </c>
      <c r="K569" t="s">
        <v>193</v>
      </c>
      <c r="L569" s="6">
        <v>72186.62</v>
      </c>
    </row>
    <row r="570" spans="7:12" x14ac:dyDescent="0.25">
      <c r="G570">
        <v>10563</v>
      </c>
      <c r="H570" s="2">
        <v>42251.60434027778</v>
      </c>
      <c r="I570" t="s">
        <v>38</v>
      </c>
      <c r="J570" t="s">
        <v>391</v>
      </c>
      <c r="K570" t="s">
        <v>142</v>
      </c>
      <c r="L570" s="6">
        <v>9507.99</v>
      </c>
    </row>
    <row r="571" spans="7:12" x14ac:dyDescent="0.25">
      <c r="G571">
        <v>10564</v>
      </c>
      <c r="H571" s="2">
        <v>42141.341192129628</v>
      </c>
      <c r="I571" t="s">
        <v>38</v>
      </c>
      <c r="J571" t="s">
        <v>391</v>
      </c>
      <c r="K571" t="s">
        <v>181</v>
      </c>
      <c r="L571" s="6">
        <v>23506.86</v>
      </c>
    </row>
    <row r="572" spans="7:12" x14ac:dyDescent="0.25">
      <c r="G572">
        <v>10565</v>
      </c>
      <c r="H572" s="2">
        <v>42313.846724537034</v>
      </c>
      <c r="I572" t="s">
        <v>35</v>
      </c>
      <c r="J572" t="s">
        <v>391</v>
      </c>
      <c r="K572" t="s">
        <v>204</v>
      </c>
      <c r="L572" s="6">
        <v>87206.88</v>
      </c>
    </row>
    <row r="573" spans="7:12" x14ac:dyDescent="0.25">
      <c r="G573">
        <v>10566</v>
      </c>
      <c r="H573" s="2">
        <v>42349.509826388887</v>
      </c>
      <c r="I573" t="s">
        <v>52</v>
      </c>
      <c r="J573" t="s">
        <v>392</v>
      </c>
      <c r="K573" t="s">
        <v>31</v>
      </c>
      <c r="L573" s="6">
        <v>85428.13</v>
      </c>
    </row>
    <row r="574" spans="7:12" x14ac:dyDescent="0.25">
      <c r="G574">
        <v>10567</v>
      </c>
      <c r="H574" s="2">
        <v>42150.688020833331</v>
      </c>
      <c r="I574" t="s">
        <v>35</v>
      </c>
      <c r="J574" t="s">
        <v>391</v>
      </c>
      <c r="K574" t="s">
        <v>105</v>
      </c>
      <c r="L574" s="6">
        <v>90632.81</v>
      </c>
    </row>
    <row r="575" spans="7:12" x14ac:dyDescent="0.25">
      <c r="G575">
        <v>10568</v>
      </c>
      <c r="H575" s="2">
        <v>42034.152881944443</v>
      </c>
      <c r="I575" t="s">
        <v>23</v>
      </c>
      <c r="J575" t="s">
        <v>390</v>
      </c>
      <c r="K575" t="s">
        <v>258</v>
      </c>
      <c r="L575" s="6">
        <v>34324.089999999997</v>
      </c>
    </row>
    <row r="576" spans="7:12" x14ac:dyDescent="0.25">
      <c r="G576">
        <v>10569</v>
      </c>
      <c r="H576" s="2">
        <v>42018.09002314815</v>
      </c>
      <c r="I576" t="s">
        <v>20</v>
      </c>
      <c r="J576" t="s">
        <v>390</v>
      </c>
      <c r="K576" t="s">
        <v>58</v>
      </c>
      <c r="L576" s="6">
        <v>97538.14</v>
      </c>
    </row>
    <row r="577" spans="7:12" x14ac:dyDescent="0.25">
      <c r="G577">
        <v>10570</v>
      </c>
      <c r="H577" s="2">
        <v>42261.655266203707</v>
      </c>
      <c r="I577" t="s">
        <v>35</v>
      </c>
      <c r="J577" t="s">
        <v>391</v>
      </c>
      <c r="K577" t="s">
        <v>118</v>
      </c>
      <c r="L577" s="6">
        <v>87063.39</v>
      </c>
    </row>
    <row r="578" spans="7:12" x14ac:dyDescent="0.25">
      <c r="G578">
        <v>10571</v>
      </c>
      <c r="H578" s="2">
        <v>42107.527592592596</v>
      </c>
      <c r="I578" t="s">
        <v>11</v>
      </c>
      <c r="J578" t="s">
        <v>390</v>
      </c>
      <c r="K578" t="s">
        <v>318</v>
      </c>
      <c r="L578" s="6">
        <v>2825.42</v>
      </c>
    </row>
    <row r="579" spans="7:12" x14ac:dyDescent="0.25">
      <c r="G579">
        <v>10572</v>
      </c>
      <c r="H579" s="2">
        <v>42035.753784722219</v>
      </c>
      <c r="I579" t="s">
        <v>66</v>
      </c>
      <c r="J579" t="s">
        <v>392</v>
      </c>
      <c r="K579" t="s">
        <v>155</v>
      </c>
      <c r="L579" s="6">
        <v>4498.37</v>
      </c>
    </row>
    <row r="580" spans="7:12" x14ac:dyDescent="0.25">
      <c r="G580">
        <v>10573</v>
      </c>
      <c r="H580" s="2">
        <v>42261.770636574074</v>
      </c>
      <c r="I580" t="s">
        <v>35</v>
      </c>
      <c r="J580" t="s">
        <v>391</v>
      </c>
      <c r="K580" t="s">
        <v>242</v>
      </c>
      <c r="L580" s="6">
        <v>61875.51</v>
      </c>
    </row>
    <row r="581" spans="7:12" x14ac:dyDescent="0.25">
      <c r="G581">
        <v>10574</v>
      </c>
      <c r="H581" s="2">
        <v>42196.460474537038</v>
      </c>
      <c r="I581" t="s">
        <v>52</v>
      </c>
      <c r="J581" t="s">
        <v>392</v>
      </c>
      <c r="K581" t="s">
        <v>65</v>
      </c>
      <c r="L581" s="6">
        <v>78799.62</v>
      </c>
    </row>
    <row r="582" spans="7:12" x14ac:dyDescent="0.25">
      <c r="G582">
        <v>10575</v>
      </c>
      <c r="H582" s="2">
        <v>42058.418263888889</v>
      </c>
      <c r="I582" t="s">
        <v>5</v>
      </c>
      <c r="J582" t="s">
        <v>390</v>
      </c>
      <c r="K582" t="s">
        <v>176</v>
      </c>
      <c r="L582" s="6">
        <v>6096.69</v>
      </c>
    </row>
    <row r="583" spans="7:12" x14ac:dyDescent="0.25">
      <c r="G583">
        <v>10576</v>
      </c>
      <c r="H583" s="2">
        <v>42261.549780092595</v>
      </c>
      <c r="I583" t="s">
        <v>15</v>
      </c>
      <c r="J583" t="s">
        <v>390</v>
      </c>
      <c r="K583" t="s">
        <v>149</v>
      </c>
      <c r="L583" s="6">
        <v>23445.9</v>
      </c>
    </row>
    <row r="584" spans="7:12" x14ac:dyDescent="0.25">
      <c r="G584">
        <v>10577</v>
      </c>
      <c r="H584" s="2">
        <v>42324.060740740744</v>
      </c>
      <c r="I584" t="s">
        <v>52</v>
      </c>
      <c r="J584" t="s">
        <v>392</v>
      </c>
      <c r="K584" t="s">
        <v>47</v>
      </c>
      <c r="L584" s="6">
        <v>77304.83</v>
      </c>
    </row>
    <row r="585" spans="7:12" x14ac:dyDescent="0.25">
      <c r="G585">
        <v>10578</v>
      </c>
      <c r="H585" s="2">
        <v>42239.862592592595</v>
      </c>
      <c r="I585" t="s">
        <v>26</v>
      </c>
      <c r="J585" t="s">
        <v>391</v>
      </c>
      <c r="K585" t="s">
        <v>41</v>
      </c>
      <c r="L585" s="6">
        <v>59381.99</v>
      </c>
    </row>
    <row r="586" spans="7:12" x14ac:dyDescent="0.25">
      <c r="G586">
        <v>10579</v>
      </c>
      <c r="H586" s="2">
        <v>42270.64025462963</v>
      </c>
      <c r="I586" t="s">
        <v>38</v>
      </c>
      <c r="J586" t="s">
        <v>391</v>
      </c>
      <c r="K586" t="s">
        <v>319</v>
      </c>
      <c r="L586" s="6">
        <v>13422.97</v>
      </c>
    </row>
    <row r="587" spans="7:12" x14ac:dyDescent="0.25">
      <c r="G587">
        <v>10580</v>
      </c>
      <c r="H587" s="2">
        <v>42270.357245370367</v>
      </c>
      <c r="I587" t="s">
        <v>7</v>
      </c>
      <c r="J587" t="s">
        <v>390</v>
      </c>
      <c r="K587" t="s">
        <v>90</v>
      </c>
      <c r="L587" s="6">
        <v>47733.85</v>
      </c>
    </row>
    <row r="588" spans="7:12" x14ac:dyDescent="0.25">
      <c r="G588">
        <v>10581</v>
      </c>
      <c r="H588" s="2">
        <v>42044.005902777775</v>
      </c>
      <c r="I588" t="s">
        <v>66</v>
      </c>
      <c r="J588" t="s">
        <v>392</v>
      </c>
      <c r="K588" t="s">
        <v>232</v>
      </c>
      <c r="L588" s="6">
        <v>84571.4</v>
      </c>
    </row>
    <row r="589" spans="7:12" x14ac:dyDescent="0.25">
      <c r="G589">
        <v>10582</v>
      </c>
      <c r="H589" s="2">
        <v>42073.705972222226</v>
      </c>
      <c r="I589" t="s">
        <v>15</v>
      </c>
      <c r="J589" t="s">
        <v>390</v>
      </c>
      <c r="K589" t="s">
        <v>320</v>
      </c>
      <c r="L589" s="6">
        <v>55381.79</v>
      </c>
    </row>
    <row r="590" spans="7:12" x14ac:dyDescent="0.25">
      <c r="G590">
        <v>10583</v>
      </c>
      <c r="H590" s="2">
        <v>42023.462858796294</v>
      </c>
      <c r="I590" t="s">
        <v>13</v>
      </c>
      <c r="J590" t="s">
        <v>390</v>
      </c>
      <c r="K590" t="s">
        <v>321</v>
      </c>
      <c r="L590" s="6">
        <v>92733.97</v>
      </c>
    </row>
    <row r="591" spans="7:12" x14ac:dyDescent="0.25">
      <c r="G591">
        <v>10584</v>
      </c>
      <c r="H591" s="2">
        <v>42123.113009259258</v>
      </c>
      <c r="I591" t="s">
        <v>35</v>
      </c>
      <c r="J591" t="s">
        <v>391</v>
      </c>
      <c r="K591" t="s">
        <v>189</v>
      </c>
      <c r="L591" s="6">
        <v>41339.4</v>
      </c>
    </row>
    <row r="592" spans="7:12" x14ac:dyDescent="0.25">
      <c r="G592">
        <v>10585</v>
      </c>
      <c r="H592" s="2">
        <v>42283.047893518517</v>
      </c>
      <c r="I592" t="s">
        <v>35</v>
      </c>
      <c r="J592" t="s">
        <v>391</v>
      </c>
      <c r="K592" t="s">
        <v>257</v>
      </c>
      <c r="L592" s="6">
        <v>52990.47</v>
      </c>
    </row>
    <row r="593" spans="7:12" x14ac:dyDescent="0.25">
      <c r="G593">
        <v>10586</v>
      </c>
      <c r="H593" s="2">
        <v>42061.28261574074</v>
      </c>
      <c r="I593" t="s">
        <v>66</v>
      </c>
      <c r="J593" t="s">
        <v>392</v>
      </c>
      <c r="K593" t="s">
        <v>250</v>
      </c>
      <c r="L593" s="6">
        <v>74856.47</v>
      </c>
    </row>
    <row r="594" spans="7:12" x14ac:dyDescent="0.25">
      <c r="G594">
        <v>10587</v>
      </c>
      <c r="H594" s="2">
        <v>42238.441064814811</v>
      </c>
      <c r="I594" t="s">
        <v>38</v>
      </c>
      <c r="J594" t="s">
        <v>391</v>
      </c>
      <c r="K594" t="s">
        <v>118</v>
      </c>
      <c r="L594" s="6">
        <v>18987.63</v>
      </c>
    </row>
    <row r="595" spans="7:12" x14ac:dyDescent="0.25">
      <c r="G595">
        <v>10588</v>
      </c>
      <c r="H595" s="2">
        <v>42311.541030092594</v>
      </c>
      <c r="I595" t="s">
        <v>17</v>
      </c>
      <c r="J595" t="s">
        <v>390</v>
      </c>
      <c r="K595" t="s">
        <v>134</v>
      </c>
      <c r="L595" s="6">
        <v>34961.760000000002</v>
      </c>
    </row>
    <row r="596" spans="7:12" x14ac:dyDescent="0.25">
      <c r="G596">
        <v>10589</v>
      </c>
      <c r="H596" s="2">
        <v>42344.491307870368</v>
      </c>
      <c r="I596" t="s">
        <v>52</v>
      </c>
      <c r="J596" t="s">
        <v>392</v>
      </c>
      <c r="K596" t="s">
        <v>167</v>
      </c>
      <c r="L596" s="6">
        <v>35392.39</v>
      </c>
    </row>
    <row r="597" spans="7:12" x14ac:dyDescent="0.25">
      <c r="G597">
        <v>10590</v>
      </c>
      <c r="H597" s="2">
        <v>42108.854305555556</v>
      </c>
      <c r="I597" t="s">
        <v>11</v>
      </c>
      <c r="J597" t="s">
        <v>390</v>
      </c>
      <c r="K597" t="s">
        <v>58</v>
      </c>
      <c r="L597" s="6">
        <v>29776.880000000001</v>
      </c>
    </row>
    <row r="598" spans="7:12" x14ac:dyDescent="0.25">
      <c r="G598">
        <v>10591</v>
      </c>
      <c r="H598" s="2">
        <v>42322.819398148145</v>
      </c>
      <c r="I598" t="s">
        <v>17</v>
      </c>
      <c r="J598" t="s">
        <v>390</v>
      </c>
      <c r="K598" t="s">
        <v>322</v>
      </c>
      <c r="L598" s="6">
        <v>89073.64</v>
      </c>
    </row>
    <row r="599" spans="7:12" x14ac:dyDescent="0.25">
      <c r="G599">
        <v>10592</v>
      </c>
      <c r="H599" s="2">
        <v>42305.5937037037</v>
      </c>
      <c r="I599" t="s">
        <v>9</v>
      </c>
      <c r="J599" t="s">
        <v>390</v>
      </c>
      <c r="K599" t="s">
        <v>106</v>
      </c>
      <c r="L599" s="6">
        <v>76932.429999999993</v>
      </c>
    </row>
    <row r="600" spans="7:12" x14ac:dyDescent="0.25">
      <c r="G600">
        <v>10593</v>
      </c>
      <c r="H600" s="2">
        <v>42309.683333333334</v>
      </c>
      <c r="I600" t="s">
        <v>29</v>
      </c>
      <c r="J600" t="s">
        <v>391</v>
      </c>
      <c r="K600" t="s">
        <v>299</v>
      </c>
      <c r="L600" s="6">
        <v>60992.44</v>
      </c>
    </row>
    <row r="601" spans="7:12" x14ac:dyDescent="0.25">
      <c r="G601">
        <v>10594</v>
      </c>
      <c r="H601" s="2">
        <v>42072.645567129628</v>
      </c>
      <c r="I601" t="s">
        <v>29</v>
      </c>
      <c r="J601" t="s">
        <v>391</v>
      </c>
      <c r="K601" t="s">
        <v>168</v>
      </c>
      <c r="L601" s="6">
        <v>59875.98</v>
      </c>
    </row>
    <row r="602" spans="7:12" x14ac:dyDescent="0.25">
      <c r="G602">
        <v>10595</v>
      </c>
      <c r="H602" s="2">
        <v>42061.198263888888</v>
      </c>
      <c r="I602" t="s">
        <v>20</v>
      </c>
      <c r="J602" t="s">
        <v>390</v>
      </c>
      <c r="K602" t="s">
        <v>323</v>
      </c>
      <c r="L602" s="6">
        <v>50496.55</v>
      </c>
    </row>
    <row r="603" spans="7:12" x14ac:dyDescent="0.25">
      <c r="G603">
        <v>10596</v>
      </c>
      <c r="H603" s="2">
        <v>42222.887384259258</v>
      </c>
      <c r="I603" t="s">
        <v>11</v>
      </c>
      <c r="J603" t="s">
        <v>390</v>
      </c>
      <c r="K603" t="s">
        <v>324</v>
      </c>
      <c r="L603" s="6">
        <v>3181.82</v>
      </c>
    </row>
    <row r="604" spans="7:12" x14ac:dyDescent="0.25">
      <c r="G604">
        <v>10597</v>
      </c>
      <c r="H604" s="2">
        <v>42212.559027777781</v>
      </c>
      <c r="I604" t="s">
        <v>40</v>
      </c>
      <c r="J604" t="s">
        <v>391</v>
      </c>
      <c r="K604" t="s">
        <v>155</v>
      </c>
      <c r="L604" s="6">
        <v>83098.820000000007</v>
      </c>
    </row>
    <row r="605" spans="7:12" x14ac:dyDescent="0.25">
      <c r="G605">
        <v>10598</v>
      </c>
      <c r="H605" s="2">
        <v>42163.662465277775</v>
      </c>
      <c r="I605" t="s">
        <v>11</v>
      </c>
      <c r="J605" t="s">
        <v>390</v>
      </c>
      <c r="K605" t="s">
        <v>268</v>
      </c>
      <c r="L605" s="6">
        <v>54739.51</v>
      </c>
    </row>
    <row r="606" spans="7:12" x14ac:dyDescent="0.25">
      <c r="G606">
        <v>10599</v>
      </c>
      <c r="H606" s="2">
        <v>42360.923067129632</v>
      </c>
      <c r="I606" t="s">
        <v>5</v>
      </c>
      <c r="J606" t="s">
        <v>390</v>
      </c>
      <c r="K606" t="s">
        <v>325</v>
      </c>
      <c r="L606" s="6">
        <v>29234.95</v>
      </c>
    </row>
    <row r="607" spans="7:12" x14ac:dyDescent="0.25">
      <c r="G607">
        <v>10600</v>
      </c>
      <c r="H607" s="2">
        <v>42256.529791666668</v>
      </c>
      <c r="I607" t="s">
        <v>23</v>
      </c>
      <c r="J607" t="s">
        <v>390</v>
      </c>
      <c r="K607" t="s">
        <v>44</v>
      </c>
      <c r="L607" s="6">
        <v>88746.05</v>
      </c>
    </row>
    <row r="608" spans="7:12" x14ac:dyDescent="0.25">
      <c r="G608">
        <v>10601</v>
      </c>
      <c r="H608" s="2">
        <v>42294.123981481483</v>
      </c>
      <c r="I608" t="s">
        <v>66</v>
      </c>
      <c r="J608" t="s">
        <v>392</v>
      </c>
      <c r="K608" t="s">
        <v>326</v>
      </c>
      <c r="L608" s="6">
        <v>93573.35</v>
      </c>
    </row>
    <row r="609" spans="7:12" x14ac:dyDescent="0.25">
      <c r="G609">
        <v>10602</v>
      </c>
      <c r="H609" s="2">
        <v>42307.121701388889</v>
      </c>
      <c r="I609" t="s">
        <v>9</v>
      </c>
      <c r="J609" t="s">
        <v>390</v>
      </c>
      <c r="K609" t="s">
        <v>105</v>
      </c>
      <c r="L609" s="6">
        <v>6094.92</v>
      </c>
    </row>
    <row r="610" spans="7:12" x14ac:dyDescent="0.25">
      <c r="G610">
        <v>10603</v>
      </c>
      <c r="H610" s="2">
        <v>42253.006979166668</v>
      </c>
      <c r="I610" t="s">
        <v>45</v>
      </c>
      <c r="J610" t="s">
        <v>392</v>
      </c>
      <c r="K610" t="s">
        <v>94</v>
      </c>
      <c r="L610" s="6">
        <v>41043.980000000003</v>
      </c>
    </row>
    <row r="611" spans="7:12" x14ac:dyDescent="0.25">
      <c r="G611">
        <v>10604</v>
      </c>
      <c r="H611" s="2">
        <v>42226.051608796297</v>
      </c>
      <c r="I611" t="s">
        <v>13</v>
      </c>
      <c r="J611" t="s">
        <v>390</v>
      </c>
      <c r="K611" t="s">
        <v>246</v>
      </c>
      <c r="L611" s="6">
        <v>3039.39</v>
      </c>
    </row>
    <row r="612" spans="7:12" x14ac:dyDescent="0.25">
      <c r="G612">
        <v>10605</v>
      </c>
      <c r="H612" s="2">
        <v>42189.204780092594</v>
      </c>
      <c r="I612" t="s">
        <v>52</v>
      </c>
      <c r="J612" t="s">
        <v>392</v>
      </c>
      <c r="K612" t="s">
        <v>137</v>
      </c>
      <c r="L612" s="6">
        <v>34058.99</v>
      </c>
    </row>
    <row r="613" spans="7:12" x14ac:dyDescent="0.25">
      <c r="G613">
        <v>10606</v>
      </c>
      <c r="H613" s="2">
        <v>42336.650254629632</v>
      </c>
      <c r="I613" t="s">
        <v>11</v>
      </c>
      <c r="J613" t="s">
        <v>390</v>
      </c>
      <c r="K613" t="s">
        <v>327</v>
      </c>
      <c r="L613" s="6">
        <v>1659.77</v>
      </c>
    </row>
    <row r="614" spans="7:12" x14ac:dyDescent="0.25">
      <c r="G614">
        <v>10607</v>
      </c>
      <c r="H614" s="2">
        <v>42152.441018518519</v>
      </c>
      <c r="I614" t="s">
        <v>66</v>
      </c>
      <c r="J614" t="s">
        <v>392</v>
      </c>
      <c r="K614" t="s">
        <v>207</v>
      </c>
      <c r="L614" s="6">
        <v>74731.37</v>
      </c>
    </row>
    <row r="615" spans="7:12" x14ac:dyDescent="0.25">
      <c r="G615">
        <v>10608</v>
      </c>
      <c r="H615" s="2">
        <v>42136.687604166669</v>
      </c>
      <c r="I615" t="s">
        <v>7</v>
      </c>
      <c r="J615" t="s">
        <v>390</v>
      </c>
      <c r="K615" t="s">
        <v>211</v>
      </c>
      <c r="L615" s="6">
        <v>6679.07</v>
      </c>
    </row>
    <row r="616" spans="7:12" x14ac:dyDescent="0.25">
      <c r="G616">
        <v>10609</v>
      </c>
      <c r="H616" s="2">
        <v>42220.00854166667</v>
      </c>
      <c r="I616" t="s">
        <v>45</v>
      </c>
      <c r="J616" t="s">
        <v>392</v>
      </c>
      <c r="K616" t="s">
        <v>328</v>
      </c>
      <c r="L616" s="6">
        <v>54394.15</v>
      </c>
    </row>
    <row r="617" spans="7:12" x14ac:dyDescent="0.25">
      <c r="G617">
        <v>10610</v>
      </c>
      <c r="H617" s="2">
        <v>42246.277685185189</v>
      </c>
      <c r="I617" t="s">
        <v>61</v>
      </c>
      <c r="J617" t="s">
        <v>392</v>
      </c>
      <c r="K617" t="s">
        <v>300</v>
      </c>
      <c r="L617" s="6">
        <v>1503.3</v>
      </c>
    </row>
    <row r="618" spans="7:12" x14ac:dyDescent="0.25">
      <c r="G618">
        <v>10611</v>
      </c>
      <c r="H618" s="2">
        <v>42102.352638888886</v>
      </c>
      <c r="I618" t="s">
        <v>52</v>
      </c>
      <c r="J618" t="s">
        <v>392</v>
      </c>
      <c r="K618" t="s">
        <v>306</v>
      </c>
      <c r="L618" s="6">
        <v>92348.36</v>
      </c>
    </row>
    <row r="619" spans="7:12" x14ac:dyDescent="0.25">
      <c r="G619">
        <v>10612</v>
      </c>
      <c r="H619" s="2">
        <v>42044.575011574074</v>
      </c>
      <c r="I619" t="s">
        <v>9</v>
      </c>
      <c r="J619" t="s">
        <v>390</v>
      </c>
      <c r="K619" t="s">
        <v>57</v>
      </c>
      <c r="L619" s="6">
        <v>2564.0300000000002</v>
      </c>
    </row>
    <row r="620" spans="7:12" x14ac:dyDescent="0.25">
      <c r="G620">
        <v>10613</v>
      </c>
      <c r="H620" s="2">
        <v>42048.53224537037</v>
      </c>
      <c r="I620" t="s">
        <v>61</v>
      </c>
      <c r="J620" t="s">
        <v>392</v>
      </c>
      <c r="K620" t="s">
        <v>257</v>
      </c>
      <c r="L620" s="6">
        <v>67955.509999999995</v>
      </c>
    </row>
    <row r="621" spans="7:12" x14ac:dyDescent="0.25">
      <c r="G621">
        <v>10614</v>
      </c>
      <c r="H621" s="2">
        <v>42015.50037037037</v>
      </c>
      <c r="I621" t="s">
        <v>45</v>
      </c>
      <c r="J621" t="s">
        <v>392</v>
      </c>
      <c r="K621" t="s">
        <v>134</v>
      </c>
      <c r="L621" s="6">
        <v>60671.5</v>
      </c>
    </row>
    <row r="622" spans="7:12" x14ac:dyDescent="0.25">
      <c r="G622">
        <v>10615</v>
      </c>
      <c r="H622" s="2">
        <v>42109.207627314812</v>
      </c>
      <c r="I622" t="s">
        <v>66</v>
      </c>
      <c r="J622" t="s">
        <v>392</v>
      </c>
      <c r="K622" t="s">
        <v>192</v>
      </c>
      <c r="L622" s="6">
        <v>63822.26</v>
      </c>
    </row>
    <row r="623" spans="7:12" x14ac:dyDescent="0.25">
      <c r="G623">
        <v>10616</v>
      </c>
      <c r="H623" s="2">
        <v>42016.678043981483</v>
      </c>
      <c r="I623" t="s">
        <v>29</v>
      </c>
      <c r="J623" t="s">
        <v>391</v>
      </c>
      <c r="K623" t="s">
        <v>287</v>
      </c>
      <c r="L623" s="6">
        <v>87238.56</v>
      </c>
    </row>
    <row r="624" spans="7:12" x14ac:dyDescent="0.25">
      <c r="G624">
        <v>10617</v>
      </c>
      <c r="H624" s="2">
        <v>42006.988842592589</v>
      </c>
      <c r="I624" t="s">
        <v>17</v>
      </c>
      <c r="J624" t="s">
        <v>390</v>
      </c>
      <c r="K624" t="s">
        <v>145</v>
      </c>
      <c r="L624" s="6">
        <v>43889.42</v>
      </c>
    </row>
    <row r="625" spans="7:12" x14ac:dyDescent="0.25">
      <c r="G625">
        <v>10618</v>
      </c>
      <c r="H625" s="2">
        <v>42206.124895833331</v>
      </c>
      <c r="I625" t="s">
        <v>26</v>
      </c>
      <c r="J625" t="s">
        <v>391</v>
      </c>
      <c r="K625" t="s">
        <v>329</v>
      </c>
      <c r="L625" s="6">
        <v>31778.799999999999</v>
      </c>
    </row>
    <row r="626" spans="7:12" x14ac:dyDescent="0.25">
      <c r="G626">
        <v>10619</v>
      </c>
      <c r="H626" s="2">
        <v>42364.711087962962</v>
      </c>
      <c r="I626" t="s">
        <v>29</v>
      </c>
      <c r="J626" t="s">
        <v>391</v>
      </c>
      <c r="K626" t="s">
        <v>196</v>
      </c>
      <c r="L626" s="6">
        <v>94792.28</v>
      </c>
    </row>
    <row r="627" spans="7:12" x14ac:dyDescent="0.25">
      <c r="G627">
        <v>10620</v>
      </c>
      <c r="H627" s="2">
        <v>42153.81486111111</v>
      </c>
      <c r="I627" t="s">
        <v>23</v>
      </c>
      <c r="J627" t="s">
        <v>390</v>
      </c>
      <c r="K627" t="s">
        <v>232</v>
      </c>
      <c r="L627" s="6">
        <v>90527.61</v>
      </c>
    </row>
    <row r="628" spans="7:12" x14ac:dyDescent="0.25">
      <c r="G628">
        <v>10621</v>
      </c>
      <c r="H628" s="2">
        <v>42184.143969907411</v>
      </c>
      <c r="I628" t="s">
        <v>45</v>
      </c>
      <c r="J628" t="s">
        <v>392</v>
      </c>
      <c r="K628" t="s">
        <v>318</v>
      </c>
      <c r="L628" s="6">
        <v>98214.22</v>
      </c>
    </row>
    <row r="629" spans="7:12" x14ac:dyDescent="0.25">
      <c r="G629">
        <v>10622</v>
      </c>
      <c r="H629" s="2">
        <v>42096.122337962966</v>
      </c>
      <c r="I629" t="s">
        <v>13</v>
      </c>
      <c r="J629" t="s">
        <v>390</v>
      </c>
      <c r="K629" t="s">
        <v>330</v>
      </c>
      <c r="L629" s="6">
        <v>34025.15</v>
      </c>
    </row>
    <row r="630" spans="7:12" x14ac:dyDescent="0.25">
      <c r="G630">
        <v>10623</v>
      </c>
      <c r="H630" s="2">
        <v>42288.900868055556</v>
      </c>
      <c r="I630" t="s">
        <v>5</v>
      </c>
      <c r="J630" t="s">
        <v>390</v>
      </c>
      <c r="K630" t="s">
        <v>247</v>
      </c>
      <c r="L630" s="6">
        <v>39712.629999999997</v>
      </c>
    </row>
    <row r="631" spans="7:12" x14ac:dyDescent="0.25">
      <c r="G631">
        <v>10624</v>
      </c>
      <c r="H631" s="2">
        <v>42184.022465277776</v>
      </c>
      <c r="I631" t="s">
        <v>9</v>
      </c>
      <c r="J631" t="s">
        <v>390</v>
      </c>
      <c r="K631" t="s">
        <v>287</v>
      </c>
      <c r="L631" s="6">
        <v>55730.69</v>
      </c>
    </row>
    <row r="632" spans="7:12" x14ac:dyDescent="0.25">
      <c r="G632">
        <v>10625</v>
      </c>
      <c r="H632" s="2">
        <v>42356.899386574078</v>
      </c>
      <c r="I632" t="s">
        <v>26</v>
      </c>
      <c r="J632" t="s">
        <v>391</v>
      </c>
      <c r="K632" t="s">
        <v>56</v>
      </c>
      <c r="L632" s="6">
        <v>31277.07</v>
      </c>
    </row>
    <row r="633" spans="7:12" x14ac:dyDescent="0.25">
      <c r="G633">
        <v>10626</v>
      </c>
      <c r="H633" s="2">
        <v>42310.569432870368</v>
      </c>
      <c r="I633" t="s">
        <v>23</v>
      </c>
      <c r="J633" t="s">
        <v>390</v>
      </c>
      <c r="K633" t="s">
        <v>285</v>
      </c>
      <c r="L633" s="6">
        <v>18949.77</v>
      </c>
    </row>
    <row r="634" spans="7:12" x14ac:dyDescent="0.25">
      <c r="G634">
        <v>10627</v>
      </c>
      <c r="H634" s="2">
        <v>42083.107627314814</v>
      </c>
      <c r="I634" t="s">
        <v>15</v>
      </c>
      <c r="J634" t="s">
        <v>390</v>
      </c>
      <c r="K634" t="s">
        <v>268</v>
      </c>
      <c r="L634" s="6">
        <v>64637.41</v>
      </c>
    </row>
    <row r="635" spans="7:12" x14ac:dyDescent="0.25">
      <c r="G635">
        <v>10628</v>
      </c>
      <c r="H635" s="2">
        <v>42242.152557870373</v>
      </c>
      <c r="I635" t="s">
        <v>29</v>
      </c>
      <c r="J635" t="s">
        <v>391</v>
      </c>
      <c r="K635" t="s">
        <v>300</v>
      </c>
      <c r="L635" s="6">
        <v>24823.1</v>
      </c>
    </row>
    <row r="636" spans="7:12" x14ac:dyDescent="0.25">
      <c r="G636">
        <v>10629</v>
      </c>
      <c r="H636" s="2">
        <v>42231.617905092593</v>
      </c>
      <c r="I636" t="s">
        <v>61</v>
      </c>
      <c r="J636" t="s">
        <v>392</v>
      </c>
      <c r="K636" t="s">
        <v>291</v>
      </c>
      <c r="L636" s="6">
        <v>44313.8</v>
      </c>
    </row>
    <row r="637" spans="7:12" x14ac:dyDescent="0.25">
      <c r="G637">
        <v>10630</v>
      </c>
      <c r="H637" s="2">
        <v>42239.794074074074</v>
      </c>
      <c r="I637" t="s">
        <v>11</v>
      </c>
      <c r="J637" t="s">
        <v>390</v>
      </c>
      <c r="K637" t="s">
        <v>10</v>
      </c>
      <c r="L637" s="6">
        <v>58510.39</v>
      </c>
    </row>
    <row r="638" spans="7:12" x14ac:dyDescent="0.25">
      <c r="G638">
        <v>10631</v>
      </c>
      <c r="H638" s="2">
        <v>42111.664490740739</v>
      </c>
      <c r="I638" t="s">
        <v>29</v>
      </c>
      <c r="J638" t="s">
        <v>391</v>
      </c>
      <c r="K638" t="s">
        <v>118</v>
      </c>
      <c r="L638" s="6">
        <v>72520.240000000005</v>
      </c>
    </row>
    <row r="639" spans="7:12" x14ac:dyDescent="0.25">
      <c r="G639">
        <v>10632</v>
      </c>
      <c r="H639" s="2">
        <v>42034.233217592591</v>
      </c>
      <c r="I639" t="s">
        <v>7</v>
      </c>
      <c r="J639" t="s">
        <v>390</v>
      </c>
      <c r="K639" t="s">
        <v>126</v>
      </c>
      <c r="L639" s="6">
        <v>30802.05</v>
      </c>
    </row>
    <row r="640" spans="7:12" x14ac:dyDescent="0.25">
      <c r="G640">
        <v>10633</v>
      </c>
      <c r="H640" s="2">
        <v>42029.286481481482</v>
      </c>
      <c r="I640" t="s">
        <v>15</v>
      </c>
      <c r="J640" t="s">
        <v>390</v>
      </c>
      <c r="K640" t="s">
        <v>185</v>
      </c>
      <c r="L640" s="6">
        <v>79140.490000000005</v>
      </c>
    </row>
    <row r="641" spans="7:12" x14ac:dyDescent="0.25">
      <c r="G641">
        <v>10634</v>
      </c>
      <c r="H641" s="2">
        <v>42237.842546296299</v>
      </c>
      <c r="I641" t="s">
        <v>61</v>
      </c>
      <c r="J641" t="s">
        <v>392</v>
      </c>
      <c r="K641" t="s">
        <v>263</v>
      </c>
      <c r="L641" s="6">
        <v>14838.75</v>
      </c>
    </row>
    <row r="642" spans="7:12" x14ac:dyDescent="0.25">
      <c r="G642">
        <v>10635</v>
      </c>
      <c r="H642" s="2">
        <v>42332.874537037038</v>
      </c>
      <c r="I642" t="s">
        <v>20</v>
      </c>
      <c r="J642" t="s">
        <v>390</v>
      </c>
      <c r="K642" t="s">
        <v>331</v>
      </c>
      <c r="L642" s="6">
        <v>99308.07</v>
      </c>
    </row>
    <row r="643" spans="7:12" x14ac:dyDescent="0.25">
      <c r="G643">
        <v>10636</v>
      </c>
      <c r="H643" s="2">
        <v>42254.805277777778</v>
      </c>
      <c r="I643" t="s">
        <v>17</v>
      </c>
      <c r="J643" t="s">
        <v>390</v>
      </c>
      <c r="K643" t="s">
        <v>158</v>
      </c>
      <c r="L643" s="6">
        <v>27233.69</v>
      </c>
    </row>
    <row r="644" spans="7:12" x14ac:dyDescent="0.25">
      <c r="G644">
        <v>10637</v>
      </c>
      <c r="H644" s="2">
        <v>42270.494004629632</v>
      </c>
      <c r="I644" t="s">
        <v>45</v>
      </c>
      <c r="J644" t="s">
        <v>392</v>
      </c>
      <c r="K644" t="s">
        <v>80</v>
      </c>
      <c r="L644" s="6">
        <v>11485.32</v>
      </c>
    </row>
    <row r="645" spans="7:12" x14ac:dyDescent="0.25">
      <c r="G645">
        <v>10638</v>
      </c>
      <c r="H645" s="2">
        <v>42142.703449074077</v>
      </c>
      <c r="I645" t="s">
        <v>66</v>
      </c>
      <c r="J645" t="s">
        <v>392</v>
      </c>
      <c r="K645" t="s">
        <v>274</v>
      </c>
      <c r="L645" s="6">
        <v>35483.42</v>
      </c>
    </row>
    <row r="646" spans="7:12" x14ac:dyDescent="0.25">
      <c r="G646">
        <v>10639</v>
      </c>
      <c r="H646" s="2">
        <v>42196.166701388887</v>
      </c>
      <c r="I646" t="s">
        <v>20</v>
      </c>
      <c r="J646" t="s">
        <v>390</v>
      </c>
      <c r="K646" t="s">
        <v>144</v>
      </c>
      <c r="L646" s="6">
        <v>50262.25</v>
      </c>
    </row>
    <row r="647" spans="7:12" x14ac:dyDescent="0.25">
      <c r="G647">
        <v>10640</v>
      </c>
      <c r="H647" s="2">
        <v>42023.389027777775</v>
      </c>
      <c r="I647" t="s">
        <v>5</v>
      </c>
      <c r="J647" t="s">
        <v>390</v>
      </c>
      <c r="K647" t="s">
        <v>43</v>
      </c>
      <c r="L647" s="6">
        <v>60844.35</v>
      </c>
    </row>
    <row r="648" spans="7:12" x14ac:dyDescent="0.25">
      <c r="G648">
        <v>10641</v>
      </c>
      <c r="H648" s="2">
        <v>42014.286631944444</v>
      </c>
      <c r="I648" t="s">
        <v>15</v>
      </c>
      <c r="J648" t="s">
        <v>390</v>
      </c>
      <c r="K648" t="s">
        <v>226</v>
      </c>
      <c r="L648" s="6">
        <v>11590.33</v>
      </c>
    </row>
    <row r="649" spans="7:12" x14ac:dyDescent="0.25">
      <c r="G649">
        <v>10642</v>
      </c>
      <c r="H649" s="2">
        <v>42057.001828703702</v>
      </c>
      <c r="I649" t="s">
        <v>52</v>
      </c>
      <c r="J649" t="s">
        <v>392</v>
      </c>
      <c r="K649" t="s">
        <v>30</v>
      </c>
      <c r="L649" s="6">
        <v>13291.39</v>
      </c>
    </row>
    <row r="650" spans="7:12" x14ac:dyDescent="0.25">
      <c r="G650">
        <v>10643</v>
      </c>
      <c r="H650" s="2">
        <v>42158.993622685186</v>
      </c>
      <c r="I650" t="s">
        <v>17</v>
      </c>
      <c r="J650" t="s">
        <v>390</v>
      </c>
      <c r="K650" t="s">
        <v>12</v>
      </c>
      <c r="L650" s="6">
        <v>67562.14</v>
      </c>
    </row>
    <row r="651" spans="7:12" x14ac:dyDescent="0.25">
      <c r="G651">
        <v>10644</v>
      </c>
      <c r="H651" s="2">
        <v>42123.987071759257</v>
      </c>
      <c r="I651" t="s">
        <v>13</v>
      </c>
      <c r="J651" t="s">
        <v>390</v>
      </c>
      <c r="K651" t="s">
        <v>332</v>
      </c>
      <c r="L651" s="6">
        <v>37924.07</v>
      </c>
    </row>
    <row r="652" spans="7:12" x14ac:dyDescent="0.25">
      <c r="G652">
        <v>10645</v>
      </c>
      <c r="H652" s="2">
        <v>42315.534432870372</v>
      </c>
      <c r="I652" t="s">
        <v>20</v>
      </c>
      <c r="J652" t="s">
        <v>390</v>
      </c>
      <c r="K652" t="s">
        <v>249</v>
      </c>
      <c r="L652" s="6">
        <v>81484.03</v>
      </c>
    </row>
    <row r="653" spans="7:12" x14ac:dyDescent="0.25">
      <c r="G653">
        <v>10646</v>
      </c>
      <c r="H653" s="2">
        <v>42306.573645833334</v>
      </c>
      <c r="I653" t="s">
        <v>20</v>
      </c>
      <c r="J653" t="s">
        <v>390</v>
      </c>
      <c r="K653" t="s">
        <v>144</v>
      </c>
      <c r="L653" s="6">
        <v>41552.129999999997</v>
      </c>
    </row>
    <row r="654" spans="7:12" x14ac:dyDescent="0.25">
      <c r="G654">
        <v>10647</v>
      </c>
      <c r="H654" s="2">
        <v>42202.811168981483</v>
      </c>
      <c r="I654" t="s">
        <v>26</v>
      </c>
      <c r="J654" t="s">
        <v>391</v>
      </c>
      <c r="K654" t="s">
        <v>333</v>
      </c>
      <c r="L654" s="6">
        <v>20640.68</v>
      </c>
    </row>
    <row r="655" spans="7:12" x14ac:dyDescent="0.25">
      <c r="G655">
        <v>10648</v>
      </c>
      <c r="H655" s="2">
        <v>42159.936307870368</v>
      </c>
      <c r="I655" t="s">
        <v>26</v>
      </c>
      <c r="J655" t="s">
        <v>391</v>
      </c>
      <c r="K655" t="s">
        <v>83</v>
      </c>
      <c r="L655" s="6">
        <v>17861.150000000001</v>
      </c>
    </row>
    <row r="656" spans="7:12" x14ac:dyDescent="0.25">
      <c r="G656">
        <v>10649</v>
      </c>
      <c r="H656" s="2">
        <v>42230.930532407408</v>
      </c>
      <c r="I656" t="s">
        <v>7</v>
      </c>
      <c r="J656" t="s">
        <v>390</v>
      </c>
      <c r="K656" t="s">
        <v>235</v>
      </c>
      <c r="L656" s="6">
        <v>55462.720000000001</v>
      </c>
    </row>
    <row r="657" spans="7:12" x14ac:dyDescent="0.25">
      <c r="G657">
        <v>10650</v>
      </c>
      <c r="H657" s="2">
        <v>42254.010451388887</v>
      </c>
      <c r="I657" t="s">
        <v>35</v>
      </c>
      <c r="J657" t="s">
        <v>391</v>
      </c>
      <c r="K657" t="s">
        <v>334</v>
      </c>
      <c r="L657" s="6">
        <v>74266.5</v>
      </c>
    </row>
    <row r="658" spans="7:12" x14ac:dyDescent="0.25">
      <c r="G658">
        <v>10651</v>
      </c>
      <c r="H658" s="2">
        <v>42050.199930555558</v>
      </c>
      <c r="I658" t="s">
        <v>7</v>
      </c>
      <c r="J658" t="s">
        <v>390</v>
      </c>
      <c r="K658" t="s">
        <v>297</v>
      </c>
      <c r="L658" s="6">
        <v>40219.68</v>
      </c>
    </row>
    <row r="659" spans="7:12" x14ac:dyDescent="0.25">
      <c r="G659">
        <v>10652</v>
      </c>
      <c r="H659" s="2">
        <v>42107.087650462963</v>
      </c>
      <c r="I659" t="s">
        <v>52</v>
      </c>
      <c r="J659" t="s">
        <v>392</v>
      </c>
      <c r="K659" t="s">
        <v>295</v>
      </c>
      <c r="L659" s="6">
        <v>94288.07</v>
      </c>
    </row>
    <row r="660" spans="7:12" x14ac:dyDescent="0.25">
      <c r="G660">
        <v>10653</v>
      </c>
      <c r="H660" s="2">
        <v>42277.711840277778</v>
      </c>
      <c r="I660" t="s">
        <v>9</v>
      </c>
      <c r="J660" t="s">
        <v>390</v>
      </c>
      <c r="K660" t="s">
        <v>130</v>
      </c>
      <c r="L660" s="6">
        <v>41229.18</v>
      </c>
    </row>
    <row r="661" spans="7:12" x14ac:dyDescent="0.25">
      <c r="G661">
        <v>10654</v>
      </c>
      <c r="H661" s="2">
        <v>42303.412222222221</v>
      </c>
      <c r="I661" t="s">
        <v>17</v>
      </c>
      <c r="J661" t="s">
        <v>390</v>
      </c>
      <c r="K661" t="s">
        <v>119</v>
      </c>
      <c r="L661" s="6">
        <v>75103.64</v>
      </c>
    </row>
    <row r="662" spans="7:12" x14ac:dyDescent="0.25">
      <c r="G662">
        <v>10655</v>
      </c>
      <c r="H662" s="2">
        <v>42248.273159722223</v>
      </c>
      <c r="I662" t="s">
        <v>29</v>
      </c>
      <c r="J662" t="s">
        <v>391</v>
      </c>
      <c r="K662" t="s">
        <v>272</v>
      </c>
      <c r="L662" s="6">
        <v>56210.28</v>
      </c>
    </row>
    <row r="663" spans="7:12" x14ac:dyDescent="0.25">
      <c r="G663">
        <v>10656</v>
      </c>
      <c r="H663" s="2">
        <v>42336.301747685182</v>
      </c>
      <c r="I663" t="s">
        <v>15</v>
      </c>
      <c r="J663" t="s">
        <v>390</v>
      </c>
      <c r="K663" t="s">
        <v>6</v>
      </c>
      <c r="L663" s="6">
        <v>8690.3799999999992</v>
      </c>
    </row>
    <row r="664" spans="7:12" x14ac:dyDescent="0.25">
      <c r="G664">
        <v>10657</v>
      </c>
      <c r="H664" s="2">
        <v>42324.759872685187</v>
      </c>
      <c r="I664" t="s">
        <v>13</v>
      </c>
      <c r="J664" t="s">
        <v>390</v>
      </c>
      <c r="K664" t="s">
        <v>273</v>
      </c>
      <c r="L664" s="6">
        <v>66812.89</v>
      </c>
    </row>
    <row r="665" spans="7:12" x14ac:dyDescent="0.25">
      <c r="G665">
        <v>10658</v>
      </c>
      <c r="H665" s="2">
        <v>42228.273055555554</v>
      </c>
      <c r="I665" t="s">
        <v>40</v>
      </c>
      <c r="J665" t="s">
        <v>391</v>
      </c>
      <c r="K665" t="s">
        <v>212</v>
      </c>
      <c r="L665" s="6">
        <v>63424.68</v>
      </c>
    </row>
    <row r="666" spans="7:12" x14ac:dyDescent="0.25">
      <c r="G666">
        <v>10659</v>
      </c>
      <c r="H666" s="2">
        <v>42151.902395833335</v>
      </c>
      <c r="I666" t="s">
        <v>29</v>
      </c>
      <c r="J666" t="s">
        <v>391</v>
      </c>
      <c r="K666" t="s">
        <v>174</v>
      </c>
      <c r="L666" s="6">
        <v>59828.9</v>
      </c>
    </row>
    <row r="667" spans="7:12" x14ac:dyDescent="0.25">
      <c r="G667">
        <v>10660</v>
      </c>
      <c r="H667" s="2">
        <v>42119.482523148145</v>
      </c>
      <c r="I667" t="s">
        <v>17</v>
      </c>
      <c r="J667" t="s">
        <v>390</v>
      </c>
      <c r="K667" t="s">
        <v>275</v>
      </c>
      <c r="L667" s="6">
        <v>93475.14</v>
      </c>
    </row>
    <row r="668" spans="7:12" x14ac:dyDescent="0.25">
      <c r="G668">
        <v>10661</v>
      </c>
      <c r="H668" s="2">
        <v>42028.011122685188</v>
      </c>
      <c r="I668" t="s">
        <v>7</v>
      </c>
      <c r="J668" t="s">
        <v>390</v>
      </c>
      <c r="K668" t="s">
        <v>78</v>
      </c>
      <c r="L668" s="6">
        <v>64458.31</v>
      </c>
    </row>
    <row r="669" spans="7:12" x14ac:dyDescent="0.25">
      <c r="G669">
        <v>10662</v>
      </c>
      <c r="H669" s="2">
        <v>42073.797314814816</v>
      </c>
      <c r="I669" t="s">
        <v>20</v>
      </c>
      <c r="J669" t="s">
        <v>390</v>
      </c>
      <c r="K669" t="s">
        <v>232</v>
      </c>
      <c r="L669" s="6">
        <v>86006.7</v>
      </c>
    </row>
    <row r="670" spans="7:12" x14ac:dyDescent="0.25">
      <c r="G670">
        <v>10663</v>
      </c>
      <c r="H670" s="2">
        <v>42096.179097222222</v>
      </c>
      <c r="I670" t="s">
        <v>17</v>
      </c>
      <c r="J670" t="s">
        <v>390</v>
      </c>
      <c r="K670" t="s">
        <v>39</v>
      </c>
      <c r="L670" s="6">
        <v>40232.720000000001</v>
      </c>
    </row>
    <row r="671" spans="7:12" x14ac:dyDescent="0.25">
      <c r="G671">
        <v>10664</v>
      </c>
      <c r="H671" s="2">
        <v>42057.039710648147</v>
      </c>
      <c r="I671" t="s">
        <v>45</v>
      </c>
      <c r="J671" t="s">
        <v>392</v>
      </c>
      <c r="K671" t="s">
        <v>177</v>
      </c>
      <c r="L671" s="6">
        <v>6720.76</v>
      </c>
    </row>
    <row r="672" spans="7:12" x14ac:dyDescent="0.25">
      <c r="G672">
        <v>10665</v>
      </c>
      <c r="H672" s="2">
        <v>42273.540462962963</v>
      </c>
      <c r="I672" t="s">
        <v>23</v>
      </c>
      <c r="J672" t="s">
        <v>390</v>
      </c>
      <c r="K672" t="s">
        <v>211</v>
      </c>
      <c r="L672" s="6">
        <v>71531.13</v>
      </c>
    </row>
    <row r="673" spans="7:12" x14ac:dyDescent="0.25">
      <c r="G673">
        <v>10666</v>
      </c>
      <c r="H673" s="2">
        <v>42261.134780092594</v>
      </c>
      <c r="I673" t="s">
        <v>61</v>
      </c>
      <c r="J673" t="s">
        <v>392</v>
      </c>
      <c r="K673" t="s">
        <v>25</v>
      </c>
      <c r="L673" s="6">
        <v>95611.82</v>
      </c>
    </row>
    <row r="674" spans="7:12" x14ac:dyDescent="0.25">
      <c r="G674">
        <v>10667</v>
      </c>
      <c r="H674" s="2">
        <v>42257.891655092593</v>
      </c>
      <c r="I674" t="s">
        <v>40</v>
      </c>
      <c r="J674" t="s">
        <v>391</v>
      </c>
      <c r="K674" t="s">
        <v>21</v>
      </c>
      <c r="L674" s="6">
        <v>98315.69</v>
      </c>
    </row>
    <row r="675" spans="7:12" x14ac:dyDescent="0.25">
      <c r="G675">
        <v>10668</v>
      </c>
      <c r="H675" s="2">
        <v>42062.059861111113</v>
      </c>
      <c r="I675" t="s">
        <v>29</v>
      </c>
      <c r="J675" t="s">
        <v>391</v>
      </c>
      <c r="K675" t="s">
        <v>251</v>
      </c>
      <c r="L675" s="6">
        <v>69672.38</v>
      </c>
    </row>
    <row r="676" spans="7:12" x14ac:dyDescent="0.25">
      <c r="G676">
        <v>10669</v>
      </c>
      <c r="H676" s="2">
        <v>42270.572384259256</v>
      </c>
      <c r="I676" t="s">
        <v>38</v>
      </c>
      <c r="J676" t="s">
        <v>391</v>
      </c>
      <c r="K676" t="s">
        <v>90</v>
      </c>
      <c r="L676" s="6">
        <v>46054.39</v>
      </c>
    </row>
    <row r="677" spans="7:12" x14ac:dyDescent="0.25">
      <c r="G677">
        <v>10670</v>
      </c>
      <c r="H677" s="2">
        <v>42223.143090277779</v>
      </c>
      <c r="I677" t="s">
        <v>45</v>
      </c>
      <c r="J677" t="s">
        <v>392</v>
      </c>
      <c r="K677" t="s">
        <v>265</v>
      </c>
      <c r="L677" s="6">
        <v>81460.820000000007</v>
      </c>
    </row>
    <row r="678" spans="7:12" x14ac:dyDescent="0.25">
      <c r="G678">
        <v>10671</v>
      </c>
      <c r="H678" s="2">
        <v>42345.970532407409</v>
      </c>
      <c r="I678" t="s">
        <v>29</v>
      </c>
      <c r="J678" t="s">
        <v>391</v>
      </c>
      <c r="K678" t="s">
        <v>262</v>
      </c>
      <c r="L678" s="6">
        <v>39475.9</v>
      </c>
    </row>
    <row r="679" spans="7:12" x14ac:dyDescent="0.25">
      <c r="G679">
        <v>10672</v>
      </c>
      <c r="H679" s="2">
        <v>42061.61451388889</v>
      </c>
      <c r="I679" t="s">
        <v>15</v>
      </c>
      <c r="J679" t="s">
        <v>390</v>
      </c>
      <c r="K679" t="s">
        <v>329</v>
      </c>
      <c r="L679" s="6">
        <v>61429.06</v>
      </c>
    </row>
    <row r="680" spans="7:12" x14ac:dyDescent="0.25">
      <c r="G680">
        <v>10673</v>
      </c>
      <c r="H680" s="2">
        <v>42013.096365740741</v>
      </c>
      <c r="I680" t="s">
        <v>9</v>
      </c>
      <c r="J680" t="s">
        <v>390</v>
      </c>
      <c r="K680" t="s">
        <v>98</v>
      </c>
      <c r="L680" s="6">
        <v>76707.03</v>
      </c>
    </row>
    <row r="681" spans="7:12" x14ac:dyDescent="0.25">
      <c r="G681">
        <v>10674</v>
      </c>
      <c r="H681" s="2">
        <v>42200.745358796295</v>
      </c>
      <c r="I681" t="s">
        <v>23</v>
      </c>
      <c r="J681" t="s">
        <v>390</v>
      </c>
      <c r="K681" t="s">
        <v>262</v>
      </c>
      <c r="L681" s="6">
        <v>54658.12</v>
      </c>
    </row>
    <row r="682" spans="7:12" x14ac:dyDescent="0.25">
      <c r="G682">
        <v>10675</v>
      </c>
      <c r="H682" s="2">
        <v>42009.803773148145</v>
      </c>
      <c r="I682" t="s">
        <v>40</v>
      </c>
      <c r="J682" t="s">
        <v>391</v>
      </c>
      <c r="K682" t="s">
        <v>164</v>
      </c>
      <c r="L682" s="6">
        <v>65005.77</v>
      </c>
    </row>
    <row r="683" spans="7:12" x14ac:dyDescent="0.25">
      <c r="G683">
        <v>10676</v>
      </c>
      <c r="H683" s="2">
        <v>42155.168900462966</v>
      </c>
      <c r="I683" t="s">
        <v>7</v>
      </c>
      <c r="J683" t="s">
        <v>390</v>
      </c>
      <c r="K683" t="s">
        <v>246</v>
      </c>
      <c r="L683" s="6">
        <v>83859.87</v>
      </c>
    </row>
    <row r="684" spans="7:12" x14ac:dyDescent="0.25">
      <c r="G684">
        <v>10677</v>
      </c>
      <c r="H684" s="2">
        <v>42328.380949074075</v>
      </c>
      <c r="I684" t="s">
        <v>7</v>
      </c>
      <c r="J684" t="s">
        <v>390</v>
      </c>
      <c r="K684" t="s">
        <v>334</v>
      </c>
      <c r="L684" s="6">
        <v>9984.69</v>
      </c>
    </row>
    <row r="685" spans="7:12" x14ac:dyDescent="0.25">
      <c r="G685">
        <v>10678</v>
      </c>
      <c r="H685" s="2">
        <v>42046.206574074073</v>
      </c>
      <c r="I685" t="s">
        <v>52</v>
      </c>
      <c r="J685" t="s">
        <v>392</v>
      </c>
      <c r="K685" t="s">
        <v>212</v>
      </c>
      <c r="L685" s="6">
        <v>71701.72</v>
      </c>
    </row>
    <row r="686" spans="7:12" x14ac:dyDescent="0.25">
      <c r="G686">
        <v>10679</v>
      </c>
      <c r="H686" s="2">
        <v>42243.367002314815</v>
      </c>
      <c r="I686" t="s">
        <v>20</v>
      </c>
      <c r="J686" t="s">
        <v>390</v>
      </c>
      <c r="K686" t="s">
        <v>128</v>
      </c>
      <c r="L686" s="6">
        <v>18746.919999999998</v>
      </c>
    </row>
    <row r="687" spans="7:12" x14ac:dyDescent="0.25">
      <c r="G687">
        <v>10680</v>
      </c>
      <c r="H687" s="2">
        <v>42014.961678240739</v>
      </c>
      <c r="I687" t="s">
        <v>5</v>
      </c>
      <c r="J687" t="s">
        <v>390</v>
      </c>
      <c r="K687" t="s">
        <v>233</v>
      </c>
      <c r="L687" s="6">
        <v>29791.94</v>
      </c>
    </row>
    <row r="688" spans="7:12" x14ac:dyDescent="0.25">
      <c r="G688">
        <v>10681</v>
      </c>
      <c r="H688" s="2">
        <v>42038.685439814813</v>
      </c>
      <c r="I688" t="s">
        <v>40</v>
      </c>
      <c r="J688" t="s">
        <v>391</v>
      </c>
      <c r="K688" t="s">
        <v>297</v>
      </c>
      <c r="L688" s="6">
        <v>21246.1</v>
      </c>
    </row>
    <row r="689" spans="7:12" x14ac:dyDescent="0.25">
      <c r="G689">
        <v>10682</v>
      </c>
      <c r="H689" s="2">
        <v>42149.719502314816</v>
      </c>
      <c r="I689" t="s">
        <v>23</v>
      </c>
      <c r="J689" t="s">
        <v>390</v>
      </c>
      <c r="K689" t="s">
        <v>130</v>
      </c>
      <c r="L689" s="6">
        <v>5690.4</v>
      </c>
    </row>
    <row r="690" spans="7:12" x14ac:dyDescent="0.25">
      <c r="G690">
        <v>10683</v>
      </c>
      <c r="H690" s="2">
        <v>42132.945752314816</v>
      </c>
      <c r="I690" t="s">
        <v>26</v>
      </c>
      <c r="J690" t="s">
        <v>391</v>
      </c>
      <c r="K690" t="s">
        <v>207</v>
      </c>
      <c r="L690" s="6">
        <v>61432.95</v>
      </c>
    </row>
    <row r="691" spans="7:12" x14ac:dyDescent="0.25">
      <c r="G691">
        <v>10684</v>
      </c>
      <c r="H691" s="2">
        <v>42020.202511574076</v>
      </c>
      <c r="I691" t="s">
        <v>26</v>
      </c>
      <c r="J691" t="s">
        <v>391</v>
      </c>
      <c r="K691" t="s">
        <v>335</v>
      </c>
      <c r="L691" s="6">
        <v>20355.89</v>
      </c>
    </row>
    <row r="692" spans="7:12" x14ac:dyDescent="0.25">
      <c r="G692">
        <v>10685</v>
      </c>
      <c r="H692" s="2">
        <v>42227.587766203702</v>
      </c>
      <c r="I692" t="s">
        <v>20</v>
      </c>
      <c r="J692" t="s">
        <v>390</v>
      </c>
      <c r="K692" t="s">
        <v>217</v>
      </c>
      <c r="L692" s="6">
        <v>31587.91</v>
      </c>
    </row>
    <row r="693" spans="7:12" x14ac:dyDescent="0.25">
      <c r="G693">
        <v>10686</v>
      </c>
      <c r="H693" s="2">
        <v>42168.11414351852</v>
      </c>
      <c r="I693" t="s">
        <v>52</v>
      </c>
      <c r="J693" t="s">
        <v>392</v>
      </c>
      <c r="K693" t="s">
        <v>153</v>
      </c>
      <c r="L693" s="6">
        <v>77967.990000000005</v>
      </c>
    </row>
    <row r="694" spans="7:12" x14ac:dyDescent="0.25">
      <c r="G694">
        <v>10687</v>
      </c>
      <c r="H694" s="2">
        <v>42243.131145833337</v>
      </c>
      <c r="I694" t="s">
        <v>26</v>
      </c>
      <c r="J694" t="s">
        <v>391</v>
      </c>
      <c r="K694" t="s">
        <v>267</v>
      </c>
      <c r="L694" s="6">
        <v>24764.400000000001</v>
      </c>
    </row>
    <row r="695" spans="7:12" x14ac:dyDescent="0.25">
      <c r="G695">
        <v>10688</v>
      </c>
      <c r="H695" s="2">
        <v>42336.165266203701</v>
      </c>
      <c r="I695" t="s">
        <v>15</v>
      </c>
      <c r="J695" t="s">
        <v>390</v>
      </c>
      <c r="K695" t="s">
        <v>336</v>
      </c>
      <c r="L695" s="6">
        <v>78916.850000000006</v>
      </c>
    </row>
    <row r="696" spans="7:12" x14ac:dyDescent="0.25">
      <c r="G696">
        <v>10689</v>
      </c>
      <c r="H696" s="2">
        <v>42306.368113425924</v>
      </c>
      <c r="I696" t="s">
        <v>66</v>
      </c>
      <c r="J696" t="s">
        <v>392</v>
      </c>
      <c r="K696" t="s">
        <v>102</v>
      </c>
      <c r="L696" s="6">
        <v>26277.919999999998</v>
      </c>
    </row>
    <row r="697" spans="7:12" x14ac:dyDescent="0.25">
      <c r="G697">
        <v>10690</v>
      </c>
      <c r="H697" s="2">
        <v>42024.952291666668</v>
      </c>
      <c r="I697" t="s">
        <v>5</v>
      </c>
      <c r="J697" t="s">
        <v>390</v>
      </c>
      <c r="K697" t="s">
        <v>282</v>
      </c>
      <c r="L697" s="6">
        <v>3363.11</v>
      </c>
    </row>
    <row r="698" spans="7:12" x14ac:dyDescent="0.25">
      <c r="G698">
        <v>10691</v>
      </c>
      <c r="H698" s="2">
        <v>42066.410902777781</v>
      </c>
      <c r="I698" t="s">
        <v>29</v>
      </c>
      <c r="J698" t="s">
        <v>391</v>
      </c>
      <c r="K698" t="s">
        <v>337</v>
      </c>
      <c r="L698" s="6">
        <v>55152.29</v>
      </c>
    </row>
    <row r="699" spans="7:12" x14ac:dyDescent="0.25">
      <c r="G699">
        <v>10692</v>
      </c>
      <c r="H699" s="2">
        <v>42040.606249999997</v>
      </c>
      <c r="I699" t="s">
        <v>23</v>
      </c>
      <c r="J699" t="s">
        <v>390</v>
      </c>
      <c r="K699" t="s">
        <v>184</v>
      </c>
      <c r="L699" s="6">
        <v>93435.27</v>
      </c>
    </row>
    <row r="700" spans="7:12" x14ac:dyDescent="0.25">
      <c r="G700">
        <v>10693</v>
      </c>
      <c r="H700" s="2">
        <v>42323.993819444448</v>
      </c>
      <c r="I700" t="s">
        <v>35</v>
      </c>
      <c r="J700" t="s">
        <v>391</v>
      </c>
      <c r="K700" t="s">
        <v>284</v>
      </c>
      <c r="L700" s="6">
        <v>29341.75</v>
      </c>
    </row>
    <row r="701" spans="7:12" x14ac:dyDescent="0.25">
      <c r="G701">
        <v>10694</v>
      </c>
      <c r="H701" s="2">
        <v>42184.546284722222</v>
      </c>
      <c r="I701" t="s">
        <v>45</v>
      </c>
      <c r="J701" t="s">
        <v>392</v>
      </c>
      <c r="K701" t="s">
        <v>30</v>
      </c>
      <c r="L701" s="6">
        <v>28602.21</v>
      </c>
    </row>
    <row r="702" spans="7:12" x14ac:dyDescent="0.25">
      <c r="G702">
        <v>10695</v>
      </c>
      <c r="H702" s="2">
        <v>42302.099652777775</v>
      </c>
      <c r="I702" t="s">
        <v>9</v>
      </c>
      <c r="J702" t="s">
        <v>390</v>
      </c>
      <c r="K702" t="s">
        <v>172</v>
      </c>
      <c r="L702" s="6">
        <v>55037.26</v>
      </c>
    </row>
    <row r="703" spans="7:12" x14ac:dyDescent="0.25">
      <c r="G703">
        <v>10696</v>
      </c>
      <c r="H703" s="2">
        <v>42291.360081018516</v>
      </c>
      <c r="I703" t="s">
        <v>5</v>
      </c>
      <c r="J703" t="s">
        <v>390</v>
      </c>
      <c r="K703" t="s">
        <v>98</v>
      </c>
      <c r="L703" s="6">
        <v>33709.42</v>
      </c>
    </row>
    <row r="704" spans="7:12" x14ac:dyDescent="0.25">
      <c r="G704">
        <v>10697</v>
      </c>
      <c r="H704" s="2">
        <v>42111.198206018518</v>
      </c>
      <c r="I704" t="s">
        <v>66</v>
      </c>
      <c r="J704" t="s">
        <v>392</v>
      </c>
      <c r="K704" t="s">
        <v>279</v>
      </c>
      <c r="L704" s="6">
        <v>49917.83</v>
      </c>
    </row>
    <row r="705" spans="7:12" x14ac:dyDescent="0.25">
      <c r="G705">
        <v>10698</v>
      </c>
      <c r="H705" s="2">
        <v>42115.610300925924</v>
      </c>
      <c r="I705" t="s">
        <v>13</v>
      </c>
      <c r="J705" t="s">
        <v>390</v>
      </c>
      <c r="K705" t="s">
        <v>308</v>
      </c>
      <c r="L705" s="6">
        <v>59515.91</v>
      </c>
    </row>
    <row r="706" spans="7:12" x14ac:dyDescent="0.25">
      <c r="G706">
        <v>10699</v>
      </c>
      <c r="H706" s="2">
        <v>42095.967002314814</v>
      </c>
      <c r="I706" t="s">
        <v>35</v>
      </c>
      <c r="J706" t="s">
        <v>391</v>
      </c>
      <c r="K706" t="s">
        <v>338</v>
      </c>
      <c r="L706" s="6">
        <v>52569.279999999999</v>
      </c>
    </row>
    <row r="707" spans="7:12" x14ac:dyDescent="0.25">
      <c r="G707">
        <v>10700</v>
      </c>
      <c r="H707" s="2">
        <v>42060.614537037036</v>
      </c>
      <c r="I707" t="s">
        <v>13</v>
      </c>
      <c r="J707" t="s">
        <v>390</v>
      </c>
      <c r="K707" t="s">
        <v>339</v>
      </c>
      <c r="L707" s="6">
        <v>57173.63</v>
      </c>
    </row>
    <row r="708" spans="7:12" x14ac:dyDescent="0.25">
      <c r="G708">
        <v>10701</v>
      </c>
      <c r="H708" s="2">
        <v>42116.289641203701</v>
      </c>
      <c r="I708" t="s">
        <v>7</v>
      </c>
      <c r="J708" t="s">
        <v>390</v>
      </c>
      <c r="K708" t="s">
        <v>39</v>
      </c>
      <c r="L708" s="6">
        <v>1419.32</v>
      </c>
    </row>
    <row r="709" spans="7:12" x14ac:dyDescent="0.25">
      <c r="G709">
        <v>10702</v>
      </c>
      <c r="H709" s="2">
        <v>42106.467106481483</v>
      </c>
      <c r="I709" t="s">
        <v>7</v>
      </c>
      <c r="J709" t="s">
        <v>390</v>
      </c>
      <c r="K709" t="s">
        <v>218</v>
      </c>
      <c r="L709" s="6">
        <v>47445.919999999998</v>
      </c>
    </row>
    <row r="710" spans="7:12" x14ac:dyDescent="0.25">
      <c r="G710">
        <v>10703</v>
      </c>
      <c r="H710" s="2">
        <v>42088.185636574075</v>
      </c>
      <c r="I710" t="s">
        <v>45</v>
      </c>
      <c r="J710" t="s">
        <v>392</v>
      </c>
      <c r="K710" t="s">
        <v>124</v>
      </c>
      <c r="L710" s="6">
        <v>75530.33</v>
      </c>
    </row>
    <row r="711" spans="7:12" x14ac:dyDescent="0.25">
      <c r="G711">
        <v>10704</v>
      </c>
      <c r="H711" s="2">
        <v>42328.500613425924</v>
      </c>
      <c r="I711" t="s">
        <v>45</v>
      </c>
      <c r="J711" t="s">
        <v>392</v>
      </c>
      <c r="K711" t="s">
        <v>120</v>
      </c>
      <c r="L711" s="6">
        <v>26638.11</v>
      </c>
    </row>
    <row r="712" spans="7:12" x14ac:dyDescent="0.25">
      <c r="G712">
        <v>10705</v>
      </c>
      <c r="H712" s="2">
        <v>42089.465127314812</v>
      </c>
      <c r="I712" t="s">
        <v>26</v>
      </c>
      <c r="J712" t="s">
        <v>391</v>
      </c>
      <c r="K712" t="s">
        <v>134</v>
      </c>
      <c r="L712" s="6">
        <v>10517.49</v>
      </c>
    </row>
    <row r="713" spans="7:12" x14ac:dyDescent="0.25">
      <c r="G713">
        <v>10706</v>
      </c>
      <c r="H713" s="2">
        <v>42015.06355324074</v>
      </c>
      <c r="I713" t="s">
        <v>66</v>
      </c>
      <c r="J713" t="s">
        <v>392</v>
      </c>
      <c r="K713" t="s">
        <v>192</v>
      </c>
      <c r="L713" s="6">
        <v>26701.54</v>
      </c>
    </row>
    <row r="714" spans="7:12" x14ac:dyDescent="0.25">
      <c r="G714">
        <v>10707</v>
      </c>
      <c r="H714" s="2">
        <v>42074.501516203702</v>
      </c>
      <c r="I714" t="s">
        <v>15</v>
      </c>
      <c r="J714" t="s">
        <v>390</v>
      </c>
      <c r="K714" t="s">
        <v>340</v>
      </c>
      <c r="L714" s="6">
        <v>67898.64</v>
      </c>
    </row>
    <row r="715" spans="7:12" x14ac:dyDescent="0.25">
      <c r="G715">
        <v>10708</v>
      </c>
      <c r="H715" s="2">
        <v>42031.904641203706</v>
      </c>
      <c r="I715" t="s">
        <v>29</v>
      </c>
      <c r="J715" t="s">
        <v>391</v>
      </c>
      <c r="K715" t="s">
        <v>136</v>
      </c>
      <c r="L715" s="6">
        <v>93619.42</v>
      </c>
    </row>
    <row r="716" spans="7:12" x14ac:dyDescent="0.25">
      <c r="G716">
        <v>10709</v>
      </c>
      <c r="H716" s="2">
        <v>42078.370150462964</v>
      </c>
      <c r="I716" t="s">
        <v>61</v>
      </c>
      <c r="J716" t="s">
        <v>392</v>
      </c>
      <c r="K716" t="s">
        <v>341</v>
      </c>
      <c r="L716" s="6">
        <v>10430.049999999999</v>
      </c>
    </row>
    <row r="717" spans="7:12" x14ac:dyDescent="0.25">
      <c r="G717">
        <v>10710</v>
      </c>
      <c r="H717" s="2">
        <v>42125.607546296298</v>
      </c>
      <c r="I717" t="s">
        <v>26</v>
      </c>
      <c r="J717" t="s">
        <v>391</v>
      </c>
      <c r="K717" t="s">
        <v>75</v>
      </c>
      <c r="L717" s="6">
        <v>37831.629999999997</v>
      </c>
    </row>
    <row r="718" spans="7:12" x14ac:dyDescent="0.25">
      <c r="G718">
        <v>10711</v>
      </c>
      <c r="H718" s="2">
        <v>42063.362719907411</v>
      </c>
      <c r="I718" t="s">
        <v>7</v>
      </c>
      <c r="J718" t="s">
        <v>390</v>
      </c>
      <c r="K718" t="s">
        <v>251</v>
      </c>
      <c r="L718" s="6">
        <v>99569.7</v>
      </c>
    </row>
    <row r="719" spans="7:12" x14ac:dyDescent="0.25">
      <c r="G719">
        <v>10712</v>
      </c>
      <c r="H719" s="2">
        <v>42257.193333333336</v>
      </c>
      <c r="I719" t="s">
        <v>66</v>
      </c>
      <c r="J719" t="s">
        <v>392</v>
      </c>
      <c r="K719" t="s">
        <v>342</v>
      </c>
      <c r="L719" s="6">
        <v>99063.7</v>
      </c>
    </row>
    <row r="720" spans="7:12" x14ac:dyDescent="0.25">
      <c r="G720">
        <v>10713</v>
      </c>
      <c r="H720" s="2">
        <v>42357.969282407408</v>
      </c>
      <c r="I720" t="s">
        <v>17</v>
      </c>
      <c r="J720" t="s">
        <v>390</v>
      </c>
      <c r="K720" t="s">
        <v>101</v>
      </c>
      <c r="L720" s="6">
        <v>4749.54</v>
      </c>
    </row>
    <row r="721" spans="7:12" x14ac:dyDescent="0.25">
      <c r="G721">
        <v>10714</v>
      </c>
      <c r="H721" s="2">
        <v>42045.484479166669</v>
      </c>
      <c r="I721" t="s">
        <v>15</v>
      </c>
      <c r="J721" t="s">
        <v>390</v>
      </c>
      <c r="K721" t="s">
        <v>338</v>
      </c>
      <c r="L721" s="6">
        <v>34655.120000000003</v>
      </c>
    </row>
    <row r="722" spans="7:12" x14ac:dyDescent="0.25">
      <c r="G722">
        <v>10715</v>
      </c>
      <c r="H722" s="2">
        <v>42155.30773148148</v>
      </c>
      <c r="I722" t="s">
        <v>5</v>
      </c>
      <c r="J722" t="s">
        <v>390</v>
      </c>
      <c r="K722" t="s">
        <v>343</v>
      </c>
      <c r="L722" s="6">
        <v>37259.730000000003</v>
      </c>
    </row>
    <row r="723" spans="7:12" x14ac:dyDescent="0.25">
      <c r="G723">
        <v>10716</v>
      </c>
      <c r="H723" s="2">
        <v>42271.14234953704</v>
      </c>
      <c r="I723" t="s">
        <v>29</v>
      </c>
      <c r="J723" t="s">
        <v>391</v>
      </c>
      <c r="K723" t="s">
        <v>329</v>
      </c>
      <c r="L723" s="6">
        <v>47733.25</v>
      </c>
    </row>
    <row r="724" spans="7:12" x14ac:dyDescent="0.25">
      <c r="G724">
        <v>10717</v>
      </c>
      <c r="H724" s="2">
        <v>42320.591087962966</v>
      </c>
      <c r="I724" t="s">
        <v>23</v>
      </c>
      <c r="J724" t="s">
        <v>390</v>
      </c>
      <c r="K724" t="s">
        <v>102</v>
      </c>
      <c r="L724" s="6">
        <v>6314.05</v>
      </c>
    </row>
    <row r="725" spans="7:12" x14ac:dyDescent="0.25">
      <c r="G725">
        <v>10718</v>
      </c>
      <c r="H725" s="2">
        <v>42088.835173611114</v>
      </c>
      <c r="I725" t="s">
        <v>23</v>
      </c>
      <c r="J725" t="s">
        <v>390</v>
      </c>
      <c r="K725" t="s">
        <v>206</v>
      </c>
      <c r="L725" s="6">
        <v>8549.1299999999992</v>
      </c>
    </row>
    <row r="726" spans="7:12" x14ac:dyDescent="0.25">
      <c r="G726">
        <v>10719</v>
      </c>
      <c r="H726" s="2">
        <v>42343.361527777779</v>
      </c>
      <c r="I726" t="s">
        <v>40</v>
      </c>
      <c r="J726" t="s">
        <v>391</v>
      </c>
      <c r="K726" t="s">
        <v>204</v>
      </c>
      <c r="L726" s="6">
        <v>94613.84</v>
      </c>
    </row>
    <row r="727" spans="7:12" x14ac:dyDescent="0.25">
      <c r="G727">
        <v>10720</v>
      </c>
      <c r="H727" s="2">
        <v>42170.055520833332</v>
      </c>
      <c r="I727" t="s">
        <v>66</v>
      </c>
      <c r="J727" t="s">
        <v>392</v>
      </c>
      <c r="K727" t="s">
        <v>314</v>
      </c>
      <c r="L727" s="6">
        <v>18161.45</v>
      </c>
    </row>
    <row r="728" spans="7:12" x14ac:dyDescent="0.25">
      <c r="G728">
        <v>10721</v>
      </c>
      <c r="H728" s="2">
        <v>42310.170254629629</v>
      </c>
      <c r="I728" t="s">
        <v>40</v>
      </c>
      <c r="J728" t="s">
        <v>391</v>
      </c>
      <c r="K728" t="s">
        <v>315</v>
      </c>
      <c r="L728" s="6">
        <v>59673.2</v>
      </c>
    </row>
    <row r="729" spans="7:12" x14ac:dyDescent="0.25">
      <c r="G729">
        <v>10722</v>
      </c>
      <c r="H729" s="2">
        <v>42352.953923611109</v>
      </c>
      <c r="I729" t="s">
        <v>9</v>
      </c>
      <c r="J729" t="s">
        <v>390</v>
      </c>
      <c r="K729" t="s">
        <v>76</v>
      </c>
      <c r="L729" s="6">
        <v>75001.05</v>
      </c>
    </row>
    <row r="730" spans="7:12" x14ac:dyDescent="0.25">
      <c r="G730">
        <v>10723</v>
      </c>
      <c r="H730" s="2">
        <v>42056.841377314813</v>
      </c>
      <c r="I730" t="s">
        <v>26</v>
      </c>
      <c r="J730" t="s">
        <v>391</v>
      </c>
      <c r="K730" t="s">
        <v>344</v>
      </c>
      <c r="L730" s="6">
        <v>23266.91</v>
      </c>
    </row>
    <row r="731" spans="7:12" x14ac:dyDescent="0.25">
      <c r="G731">
        <v>10724</v>
      </c>
      <c r="H731" s="2">
        <v>42015.226886574077</v>
      </c>
      <c r="I731" t="s">
        <v>5</v>
      </c>
      <c r="J731" t="s">
        <v>390</v>
      </c>
      <c r="K731" t="s">
        <v>99</v>
      </c>
      <c r="L731" s="6">
        <v>13863.38</v>
      </c>
    </row>
    <row r="732" spans="7:12" x14ac:dyDescent="0.25">
      <c r="G732">
        <v>10725</v>
      </c>
      <c r="H732" s="2">
        <v>42365.226747685185</v>
      </c>
      <c r="I732" t="s">
        <v>9</v>
      </c>
      <c r="J732" t="s">
        <v>390</v>
      </c>
      <c r="K732" t="s">
        <v>298</v>
      </c>
      <c r="L732" s="6">
        <v>21209.45</v>
      </c>
    </row>
    <row r="733" spans="7:12" x14ac:dyDescent="0.25">
      <c r="G733">
        <v>10726</v>
      </c>
      <c r="H733" s="2">
        <v>42044.944363425922</v>
      </c>
      <c r="I733" t="s">
        <v>61</v>
      </c>
      <c r="J733" t="s">
        <v>392</v>
      </c>
      <c r="K733" t="s">
        <v>6</v>
      </c>
      <c r="L733" s="6">
        <v>72704.09</v>
      </c>
    </row>
    <row r="734" spans="7:12" x14ac:dyDescent="0.25">
      <c r="G734">
        <v>10727</v>
      </c>
      <c r="H734" s="2">
        <v>42086.086261574077</v>
      </c>
      <c r="I734" t="s">
        <v>17</v>
      </c>
      <c r="J734" t="s">
        <v>390</v>
      </c>
      <c r="K734" t="s">
        <v>208</v>
      </c>
      <c r="L734" s="6">
        <v>11023.3</v>
      </c>
    </row>
    <row r="735" spans="7:12" x14ac:dyDescent="0.25">
      <c r="G735">
        <v>10728</v>
      </c>
      <c r="H735" s="2">
        <v>42210.409861111111</v>
      </c>
      <c r="I735" t="s">
        <v>11</v>
      </c>
      <c r="J735" t="s">
        <v>390</v>
      </c>
      <c r="K735" t="s">
        <v>345</v>
      </c>
      <c r="L735" s="6">
        <v>17842.73</v>
      </c>
    </row>
    <row r="736" spans="7:12" x14ac:dyDescent="0.25">
      <c r="G736">
        <v>10729</v>
      </c>
      <c r="H736" s="2">
        <v>42245.914872685185</v>
      </c>
      <c r="I736" t="s">
        <v>66</v>
      </c>
      <c r="J736" t="s">
        <v>392</v>
      </c>
      <c r="K736" t="s">
        <v>192</v>
      </c>
      <c r="L736" s="6">
        <v>49920.83</v>
      </c>
    </row>
    <row r="737" spans="7:12" x14ac:dyDescent="0.25">
      <c r="G737">
        <v>10730</v>
      </c>
      <c r="H737" s="2">
        <v>42162.549189814818</v>
      </c>
      <c r="I737" t="s">
        <v>7</v>
      </c>
      <c r="J737" t="s">
        <v>390</v>
      </c>
      <c r="K737" t="s">
        <v>162</v>
      </c>
      <c r="L737" s="6">
        <v>57489.62</v>
      </c>
    </row>
    <row r="738" spans="7:12" x14ac:dyDescent="0.25">
      <c r="G738">
        <v>10731</v>
      </c>
      <c r="H738" s="2">
        <v>42274.227847222224</v>
      </c>
      <c r="I738" t="s">
        <v>29</v>
      </c>
      <c r="J738" t="s">
        <v>391</v>
      </c>
      <c r="K738" t="s">
        <v>201</v>
      </c>
      <c r="L738" s="6">
        <v>89730.6</v>
      </c>
    </row>
    <row r="739" spans="7:12" x14ac:dyDescent="0.25">
      <c r="G739">
        <v>10732</v>
      </c>
      <c r="H739" s="2">
        <v>42048.11136574074</v>
      </c>
      <c r="I739" t="s">
        <v>35</v>
      </c>
      <c r="J739" t="s">
        <v>391</v>
      </c>
      <c r="K739" t="s">
        <v>241</v>
      </c>
      <c r="L739" s="6">
        <v>69872.53</v>
      </c>
    </row>
    <row r="740" spans="7:12" x14ac:dyDescent="0.25">
      <c r="G740">
        <v>10733</v>
      </c>
      <c r="H740" s="2">
        <v>42162.820706018516</v>
      </c>
      <c r="I740" t="s">
        <v>26</v>
      </c>
      <c r="J740" t="s">
        <v>391</v>
      </c>
      <c r="K740" t="s">
        <v>346</v>
      </c>
      <c r="L740" s="6">
        <v>63831.71</v>
      </c>
    </row>
    <row r="741" spans="7:12" x14ac:dyDescent="0.25">
      <c r="G741">
        <v>10734</v>
      </c>
      <c r="H741" s="2">
        <v>42125.198460648149</v>
      </c>
      <c r="I741" t="s">
        <v>5</v>
      </c>
      <c r="J741" t="s">
        <v>390</v>
      </c>
      <c r="K741" t="s">
        <v>77</v>
      </c>
      <c r="L741" s="6">
        <v>88119.3</v>
      </c>
    </row>
    <row r="742" spans="7:12" x14ac:dyDescent="0.25">
      <c r="G742">
        <v>10735</v>
      </c>
      <c r="H742" s="2">
        <v>42358.558506944442</v>
      </c>
      <c r="I742" t="s">
        <v>7</v>
      </c>
      <c r="J742" t="s">
        <v>390</v>
      </c>
      <c r="K742" t="s">
        <v>291</v>
      </c>
      <c r="L742" s="6">
        <v>70748.539999999994</v>
      </c>
    </row>
    <row r="743" spans="7:12" x14ac:dyDescent="0.25">
      <c r="G743">
        <v>10736</v>
      </c>
      <c r="H743" s="2">
        <v>42018.435162037036</v>
      </c>
      <c r="I743" t="s">
        <v>38</v>
      </c>
      <c r="J743" t="s">
        <v>391</v>
      </c>
      <c r="K743" t="s">
        <v>347</v>
      </c>
      <c r="L743" s="6">
        <v>68404.490000000005</v>
      </c>
    </row>
    <row r="744" spans="7:12" x14ac:dyDescent="0.25">
      <c r="G744">
        <v>10737</v>
      </c>
      <c r="H744" s="2">
        <v>42165.122175925928</v>
      </c>
      <c r="I744" t="s">
        <v>23</v>
      </c>
      <c r="J744" t="s">
        <v>390</v>
      </c>
      <c r="K744" t="s">
        <v>282</v>
      </c>
      <c r="L744" s="6">
        <v>64884.02</v>
      </c>
    </row>
    <row r="745" spans="7:12" x14ac:dyDescent="0.25">
      <c r="G745">
        <v>10738</v>
      </c>
      <c r="H745" s="2">
        <v>42136.105254629627</v>
      </c>
      <c r="I745" t="s">
        <v>23</v>
      </c>
      <c r="J745" t="s">
        <v>390</v>
      </c>
      <c r="K745" t="s">
        <v>175</v>
      </c>
      <c r="L745" s="6">
        <v>62495.41</v>
      </c>
    </row>
    <row r="746" spans="7:12" x14ac:dyDescent="0.25">
      <c r="G746">
        <v>10739</v>
      </c>
      <c r="H746" s="2">
        <v>42114.177395833336</v>
      </c>
      <c r="I746" t="s">
        <v>11</v>
      </c>
      <c r="J746" t="s">
        <v>390</v>
      </c>
      <c r="K746" t="s">
        <v>348</v>
      </c>
      <c r="L746" s="6">
        <v>40560.94</v>
      </c>
    </row>
    <row r="747" spans="7:12" x14ac:dyDescent="0.25">
      <c r="G747">
        <v>10740</v>
      </c>
      <c r="H747" s="2">
        <v>42303.955810185187</v>
      </c>
      <c r="I747" t="s">
        <v>11</v>
      </c>
      <c r="J747" t="s">
        <v>390</v>
      </c>
      <c r="K747" t="s">
        <v>178</v>
      </c>
      <c r="L747" s="6">
        <v>96825.23</v>
      </c>
    </row>
    <row r="748" spans="7:12" x14ac:dyDescent="0.25">
      <c r="G748">
        <v>10741</v>
      </c>
      <c r="H748" s="2">
        <v>42049.528715277775</v>
      </c>
      <c r="I748" t="s">
        <v>5</v>
      </c>
      <c r="J748" t="s">
        <v>390</v>
      </c>
      <c r="K748" t="s">
        <v>240</v>
      </c>
      <c r="L748" s="6">
        <v>22151.47</v>
      </c>
    </row>
    <row r="749" spans="7:12" x14ac:dyDescent="0.25">
      <c r="G749">
        <v>10742</v>
      </c>
      <c r="H749" s="2">
        <v>42046.238171296296</v>
      </c>
      <c r="I749" t="s">
        <v>29</v>
      </c>
      <c r="J749" t="s">
        <v>391</v>
      </c>
      <c r="K749" t="s">
        <v>198</v>
      </c>
      <c r="L749" s="6">
        <v>63570.48</v>
      </c>
    </row>
    <row r="750" spans="7:12" x14ac:dyDescent="0.25">
      <c r="G750">
        <v>10743</v>
      </c>
      <c r="H750" s="2">
        <v>42229.301238425927</v>
      </c>
      <c r="I750" t="s">
        <v>52</v>
      </c>
      <c r="J750" t="s">
        <v>392</v>
      </c>
      <c r="K750" t="s">
        <v>176</v>
      </c>
      <c r="L750" s="6">
        <v>29762.71</v>
      </c>
    </row>
    <row r="751" spans="7:12" x14ac:dyDescent="0.25">
      <c r="G751">
        <v>10744</v>
      </c>
      <c r="H751" s="2">
        <v>42280.969525462962</v>
      </c>
      <c r="I751" t="s">
        <v>52</v>
      </c>
      <c r="J751" t="s">
        <v>392</v>
      </c>
      <c r="K751" t="s">
        <v>246</v>
      </c>
      <c r="L751" s="6">
        <v>33237.040000000001</v>
      </c>
    </row>
    <row r="752" spans="7:12" x14ac:dyDescent="0.25">
      <c r="G752">
        <v>10745</v>
      </c>
      <c r="H752" s="2">
        <v>42029.842349537037</v>
      </c>
      <c r="I752" t="s">
        <v>5</v>
      </c>
      <c r="J752" t="s">
        <v>390</v>
      </c>
      <c r="K752" t="s">
        <v>325</v>
      </c>
      <c r="L752" s="6">
        <v>89423.09</v>
      </c>
    </row>
    <row r="753" spans="7:12" x14ac:dyDescent="0.25">
      <c r="G753">
        <v>10746</v>
      </c>
      <c r="H753" s="2">
        <v>42363.836261574077</v>
      </c>
      <c r="I753" t="s">
        <v>61</v>
      </c>
      <c r="J753" t="s">
        <v>392</v>
      </c>
      <c r="K753" t="s">
        <v>16</v>
      </c>
      <c r="L753" s="6">
        <v>7722.81</v>
      </c>
    </row>
    <row r="754" spans="7:12" x14ac:dyDescent="0.25">
      <c r="G754">
        <v>10747</v>
      </c>
      <c r="H754" s="2">
        <v>42052.071550925924</v>
      </c>
      <c r="I754" t="s">
        <v>35</v>
      </c>
      <c r="J754" t="s">
        <v>391</v>
      </c>
      <c r="K754" t="s">
        <v>349</v>
      </c>
      <c r="L754" s="6">
        <v>83047.289999999994</v>
      </c>
    </row>
    <row r="755" spans="7:12" x14ac:dyDescent="0.25">
      <c r="G755">
        <v>10748</v>
      </c>
      <c r="H755" s="2">
        <v>42316.61613425926</v>
      </c>
      <c r="I755" t="s">
        <v>23</v>
      </c>
      <c r="J755" t="s">
        <v>390</v>
      </c>
      <c r="K755" t="s">
        <v>322</v>
      </c>
      <c r="L755" s="6">
        <v>91874.11</v>
      </c>
    </row>
    <row r="756" spans="7:12" x14ac:dyDescent="0.25">
      <c r="G756">
        <v>10749</v>
      </c>
      <c r="H756" s="2">
        <v>42104.872199074074</v>
      </c>
      <c r="I756" t="s">
        <v>40</v>
      </c>
      <c r="J756" t="s">
        <v>391</v>
      </c>
      <c r="K756" t="s">
        <v>350</v>
      </c>
      <c r="L756" s="6">
        <v>36852.04</v>
      </c>
    </row>
    <row r="757" spans="7:12" x14ac:dyDescent="0.25">
      <c r="G757">
        <v>10750</v>
      </c>
      <c r="H757" s="2">
        <v>42060.569097222222</v>
      </c>
      <c r="I757" t="s">
        <v>11</v>
      </c>
      <c r="J757" t="s">
        <v>390</v>
      </c>
      <c r="K757" t="s">
        <v>130</v>
      </c>
      <c r="L757" s="6">
        <v>77949.100000000006</v>
      </c>
    </row>
    <row r="758" spans="7:12" x14ac:dyDescent="0.25">
      <c r="G758">
        <v>10751</v>
      </c>
      <c r="H758" s="2">
        <v>42011.844039351854</v>
      </c>
      <c r="I758" t="s">
        <v>26</v>
      </c>
      <c r="J758" t="s">
        <v>391</v>
      </c>
      <c r="K758" t="s">
        <v>215</v>
      </c>
      <c r="L758" s="6">
        <v>63997.59</v>
      </c>
    </row>
    <row r="759" spans="7:12" x14ac:dyDescent="0.25">
      <c r="G759">
        <v>10752</v>
      </c>
      <c r="H759" s="2">
        <v>42157.871724537035</v>
      </c>
      <c r="I759" t="s">
        <v>38</v>
      </c>
      <c r="J759" t="s">
        <v>391</v>
      </c>
      <c r="K759" t="s">
        <v>75</v>
      </c>
      <c r="L759" s="6">
        <v>93401.32</v>
      </c>
    </row>
    <row r="760" spans="7:12" x14ac:dyDescent="0.25">
      <c r="G760">
        <v>10753</v>
      </c>
      <c r="H760" s="2">
        <v>42298.751712962963</v>
      </c>
      <c r="I760" t="s">
        <v>52</v>
      </c>
      <c r="J760" t="s">
        <v>392</v>
      </c>
      <c r="K760" t="s">
        <v>205</v>
      </c>
      <c r="L760" s="6">
        <v>27642.1</v>
      </c>
    </row>
    <row r="761" spans="7:12" x14ac:dyDescent="0.25">
      <c r="G761">
        <v>10754</v>
      </c>
      <c r="H761" s="2">
        <v>42245.78869212963</v>
      </c>
      <c r="I761" t="s">
        <v>40</v>
      </c>
      <c r="J761" t="s">
        <v>391</v>
      </c>
      <c r="K761" t="s">
        <v>90</v>
      </c>
      <c r="L761" s="6">
        <v>60889.26</v>
      </c>
    </row>
    <row r="762" spans="7:12" x14ac:dyDescent="0.25">
      <c r="G762">
        <v>10755</v>
      </c>
      <c r="H762" s="2">
        <v>42221.359178240738</v>
      </c>
      <c r="I762" t="s">
        <v>29</v>
      </c>
      <c r="J762" t="s">
        <v>391</v>
      </c>
      <c r="K762" t="s">
        <v>326</v>
      </c>
      <c r="L762" s="6">
        <v>48237.97</v>
      </c>
    </row>
    <row r="763" spans="7:12" x14ac:dyDescent="0.25">
      <c r="G763">
        <v>10756</v>
      </c>
      <c r="H763" s="2">
        <v>42007.679594907408</v>
      </c>
      <c r="I763" t="s">
        <v>26</v>
      </c>
      <c r="J763" t="s">
        <v>391</v>
      </c>
      <c r="K763" t="s">
        <v>97</v>
      </c>
      <c r="L763" s="6">
        <v>26676.22</v>
      </c>
    </row>
    <row r="764" spans="7:12" x14ac:dyDescent="0.25">
      <c r="G764">
        <v>10757</v>
      </c>
      <c r="H764" s="2">
        <v>42187.260405092595</v>
      </c>
      <c r="I764" t="s">
        <v>7</v>
      </c>
      <c r="J764" t="s">
        <v>390</v>
      </c>
      <c r="K764" t="s">
        <v>351</v>
      </c>
      <c r="L764" s="6">
        <v>6890.76</v>
      </c>
    </row>
    <row r="765" spans="7:12" x14ac:dyDescent="0.25">
      <c r="G765">
        <v>10758</v>
      </c>
      <c r="H765" s="2">
        <v>42043.164618055554</v>
      </c>
      <c r="I765" t="s">
        <v>45</v>
      </c>
      <c r="J765" t="s">
        <v>392</v>
      </c>
      <c r="K765" t="s">
        <v>189</v>
      </c>
      <c r="L765" s="6">
        <v>82989.460000000006</v>
      </c>
    </row>
    <row r="766" spans="7:12" x14ac:dyDescent="0.25">
      <c r="G766">
        <v>10759</v>
      </c>
      <c r="H766" s="2">
        <v>42176.354398148149</v>
      </c>
      <c r="I766" t="s">
        <v>7</v>
      </c>
      <c r="J766" t="s">
        <v>390</v>
      </c>
      <c r="K766" t="s">
        <v>105</v>
      </c>
      <c r="L766" s="6">
        <v>93058.99</v>
      </c>
    </row>
    <row r="767" spans="7:12" x14ac:dyDescent="0.25">
      <c r="G767">
        <v>10760</v>
      </c>
      <c r="H767" s="2">
        <v>42164.732731481483</v>
      </c>
      <c r="I767" t="s">
        <v>20</v>
      </c>
      <c r="J767" t="s">
        <v>390</v>
      </c>
      <c r="K767" t="s">
        <v>352</v>
      </c>
      <c r="L767" s="6">
        <v>64277.63</v>
      </c>
    </row>
    <row r="768" spans="7:12" x14ac:dyDescent="0.25">
      <c r="G768">
        <v>10761</v>
      </c>
      <c r="H768" s="2">
        <v>42074.953009259261</v>
      </c>
      <c r="I768" t="s">
        <v>38</v>
      </c>
      <c r="J768" t="s">
        <v>391</v>
      </c>
      <c r="K768" t="s">
        <v>194</v>
      </c>
      <c r="L768" s="6">
        <v>1468.64</v>
      </c>
    </row>
    <row r="769" spans="7:12" x14ac:dyDescent="0.25">
      <c r="G769">
        <v>10762</v>
      </c>
      <c r="H769" s="2">
        <v>42217.288414351853</v>
      </c>
      <c r="I769" t="s">
        <v>15</v>
      </c>
      <c r="J769" t="s">
        <v>390</v>
      </c>
      <c r="K769" t="s">
        <v>199</v>
      </c>
      <c r="L769" s="6">
        <v>47387.51</v>
      </c>
    </row>
    <row r="770" spans="7:12" x14ac:dyDescent="0.25">
      <c r="G770">
        <v>10763</v>
      </c>
      <c r="H770" s="2">
        <v>42098.312858796293</v>
      </c>
      <c r="I770" t="s">
        <v>66</v>
      </c>
      <c r="J770" t="s">
        <v>392</v>
      </c>
      <c r="K770" t="s">
        <v>333</v>
      </c>
      <c r="L770" s="6">
        <v>38580.449999999997</v>
      </c>
    </row>
    <row r="771" spans="7:12" x14ac:dyDescent="0.25">
      <c r="G771">
        <v>10764</v>
      </c>
      <c r="H771" s="2">
        <v>42162.851388888892</v>
      </c>
      <c r="I771" t="s">
        <v>15</v>
      </c>
      <c r="J771" t="s">
        <v>390</v>
      </c>
      <c r="K771" t="s">
        <v>115</v>
      </c>
      <c r="L771" s="6">
        <v>61114.18</v>
      </c>
    </row>
    <row r="772" spans="7:12" x14ac:dyDescent="0.25">
      <c r="G772">
        <v>10765</v>
      </c>
      <c r="H772" s="2">
        <v>42180.223414351851</v>
      </c>
      <c r="I772" t="s">
        <v>61</v>
      </c>
      <c r="J772" t="s">
        <v>392</v>
      </c>
      <c r="K772" t="s">
        <v>143</v>
      </c>
      <c r="L772" s="6">
        <v>69218.009999999995</v>
      </c>
    </row>
    <row r="773" spans="7:12" x14ac:dyDescent="0.25">
      <c r="G773">
        <v>10766</v>
      </c>
      <c r="H773" s="2">
        <v>42128.069849537038</v>
      </c>
      <c r="I773" t="s">
        <v>15</v>
      </c>
      <c r="J773" t="s">
        <v>390</v>
      </c>
      <c r="K773" t="s">
        <v>342</v>
      </c>
      <c r="L773" s="6">
        <v>54000.29</v>
      </c>
    </row>
    <row r="774" spans="7:12" x14ac:dyDescent="0.25">
      <c r="G774">
        <v>10767</v>
      </c>
      <c r="H774" s="2">
        <v>42197.235567129632</v>
      </c>
      <c r="I774" t="s">
        <v>17</v>
      </c>
      <c r="J774" t="s">
        <v>390</v>
      </c>
      <c r="K774" t="s">
        <v>330</v>
      </c>
      <c r="L774" s="6">
        <v>44289.58</v>
      </c>
    </row>
    <row r="775" spans="7:12" x14ac:dyDescent="0.25">
      <c r="G775">
        <v>10768</v>
      </c>
      <c r="H775" s="2">
        <v>42223.444895833331</v>
      </c>
      <c r="I775" t="s">
        <v>26</v>
      </c>
      <c r="J775" t="s">
        <v>391</v>
      </c>
      <c r="K775" t="s">
        <v>211</v>
      </c>
      <c r="L775" s="6">
        <v>51320.87</v>
      </c>
    </row>
    <row r="776" spans="7:12" x14ac:dyDescent="0.25">
      <c r="G776">
        <v>10769</v>
      </c>
      <c r="H776" s="2">
        <v>42044.558194444442</v>
      </c>
      <c r="I776" t="s">
        <v>35</v>
      </c>
      <c r="J776" t="s">
        <v>391</v>
      </c>
      <c r="K776" t="s">
        <v>327</v>
      </c>
      <c r="L776" s="6">
        <v>68433.100000000006</v>
      </c>
    </row>
    <row r="777" spans="7:12" x14ac:dyDescent="0.25">
      <c r="G777">
        <v>10770</v>
      </c>
      <c r="H777" s="2">
        <v>42159.476180555554</v>
      </c>
      <c r="I777" t="s">
        <v>61</v>
      </c>
      <c r="J777" t="s">
        <v>392</v>
      </c>
      <c r="K777" t="s">
        <v>353</v>
      </c>
      <c r="L777" s="6">
        <v>28555.8</v>
      </c>
    </row>
    <row r="778" spans="7:12" x14ac:dyDescent="0.25">
      <c r="G778">
        <v>10771</v>
      </c>
      <c r="H778" s="2">
        <v>42215.281377314815</v>
      </c>
      <c r="I778" t="s">
        <v>23</v>
      </c>
      <c r="J778" t="s">
        <v>390</v>
      </c>
      <c r="K778" t="s">
        <v>157</v>
      </c>
      <c r="L778" s="6">
        <v>19948.12</v>
      </c>
    </row>
    <row r="779" spans="7:12" x14ac:dyDescent="0.25">
      <c r="G779">
        <v>10772</v>
      </c>
      <c r="H779" s="2">
        <v>42323.824525462966</v>
      </c>
      <c r="I779" t="s">
        <v>52</v>
      </c>
      <c r="J779" t="s">
        <v>392</v>
      </c>
      <c r="K779" t="s">
        <v>85</v>
      </c>
      <c r="L779" s="6">
        <v>27353.63</v>
      </c>
    </row>
    <row r="780" spans="7:12" x14ac:dyDescent="0.25">
      <c r="G780">
        <v>10773</v>
      </c>
      <c r="H780" s="2">
        <v>42215.236076388886</v>
      </c>
      <c r="I780" t="s">
        <v>66</v>
      </c>
      <c r="J780" t="s">
        <v>392</v>
      </c>
      <c r="K780" t="s">
        <v>106</v>
      </c>
      <c r="L780" s="6">
        <v>8530.58</v>
      </c>
    </row>
    <row r="781" spans="7:12" x14ac:dyDescent="0.25">
      <c r="G781">
        <v>10774</v>
      </c>
      <c r="H781" s="2">
        <v>42157.152083333334</v>
      </c>
      <c r="I781" t="s">
        <v>23</v>
      </c>
      <c r="J781" t="s">
        <v>390</v>
      </c>
      <c r="K781" t="s">
        <v>119</v>
      </c>
      <c r="L781" s="6">
        <v>28467.15</v>
      </c>
    </row>
    <row r="782" spans="7:12" x14ac:dyDescent="0.25">
      <c r="G782">
        <v>10775</v>
      </c>
      <c r="H782" s="2">
        <v>42124.643437500003</v>
      </c>
      <c r="I782" t="s">
        <v>61</v>
      </c>
      <c r="J782" t="s">
        <v>392</v>
      </c>
      <c r="K782" t="s">
        <v>128</v>
      </c>
      <c r="L782" s="6">
        <v>56275.01</v>
      </c>
    </row>
    <row r="783" spans="7:12" x14ac:dyDescent="0.25">
      <c r="G783">
        <v>10776</v>
      </c>
      <c r="H783" s="2">
        <v>42235.810914351852</v>
      </c>
      <c r="I783" t="s">
        <v>13</v>
      </c>
      <c r="J783" t="s">
        <v>390</v>
      </c>
      <c r="K783" t="s">
        <v>354</v>
      </c>
      <c r="L783" s="6">
        <v>8360.02</v>
      </c>
    </row>
    <row r="784" spans="7:12" x14ac:dyDescent="0.25">
      <c r="G784">
        <v>10777</v>
      </c>
      <c r="H784" s="2">
        <v>42187.786180555559</v>
      </c>
      <c r="I784" t="s">
        <v>11</v>
      </c>
      <c r="J784" t="s">
        <v>390</v>
      </c>
      <c r="K784" t="s">
        <v>30</v>
      </c>
      <c r="L784" s="6">
        <v>89138.77</v>
      </c>
    </row>
    <row r="785" spans="7:12" x14ac:dyDescent="0.25">
      <c r="G785">
        <v>10778</v>
      </c>
      <c r="H785" s="2">
        <v>42170.822094907409</v>
      </c>
      <c r="I785" t="s">
        <v>35</v>
      </c>
      <c r="J785" t="s">
        <v>391</v>
      </c>
      <c r="K785" t="s">
        <v>255</v>
      </c>
      <c r="L785" s="6">
        <v>46601.25</v>
      </c>
    </row>
    <row r="786" spans="7:12" x14ac:dyDescent="0.25">
      <c r="G786">
        <v>10779</v>
      </c>
      <c r="H786" s="2">
        <v>42318.292268518519</v>
      </c>
      <c r="I786" t="s">
        <v>52</v>
      </c>
      <c r="J786" t="s">
        <v>392</v>
      </c>
      <c r="K786" t="s">
        <v>282</v>
      </c>
      <c r="L786" s="6">
        <v>86234.27</v>
      </c>
    </row>
    <row r="787" spans="7:12" x14ac:dyDescent="0.25">
      <c r="G787">
        <v>10780</v>
      </c>
      <c r="H787" s="2">
        <v>42025.169027777774</v>
      </c>
      <c r="I787" t="s">
        <v>52</v>
      </c>
      <c r="J787" t="s">
        <v>392</v>
      </c>
      <c r="K787" t="s">
        <v>139</v>
      </c>
      <c r="L787" s="6">
        <v>55510.25</v>
      </c>
    </row>
    <row r="788" spans="7:12" x14ac:dyDescent="0.25">
      <c r="G788">
        <v>10781</v>
      </c>
      <c r="H788" s="2">
        <v>42120.292013888888</v>
      </c>
      <c r="I788" t="s">
        <v>26</v>
      </c>
      <c r="J788" t="s">
        <v>391</v>
      </c>
      <c r="K788" t="s">
        <v>355</v>
      </c>
      <c r="L788" s="6">
        <v>94189.62</v>
      </c>
    </row>
    <row r="789" spans="7:12" x14ac:dyDescent="0.25">
      <c r="G789">
        <v>10782</v>
      </c>
      <c r="H789" s="2">
        <v>42199.313391203701</v>
      </c>
      <c r="I789" t="s">
        <v>26</v>
      </c>
      <c r="J789" t="s">
        <v>391</v>
      </c>
      <c r="K789" t="s">
        <v>128</v>
      </c>
      <c r="L789" s="6">
        <v>69407.48</v>
      </c>
    </row>
    <row r="790" spans="7:12" x14ac:dyDescent="0.25">
      <c r="G790">
        <v>10783</v>
      </c>
      <c r="H790" s="2">
        <v>42189.997731481482</v>
      </c>
      <c r="I790" t="s">
        <v>61</v>
      </c>
      <c r="J790" t="s">
        <v>392</v>
      </c>
      <c r="K790" t="s">
        <v>300</v>
      </c>
      <c r="L790" s="6">
        <v>98261.21</v>
      </c>
    </row>
    <row r="791" spans="7:12" x14ac:dyDescent="0.25">
      <c r="G791">
        <v>10784</v>
      </c>
      <c r="H791" s="2">
        <v>42046.753831018519</v>
      </c>
      <c r="I791" t="s">
        <v>15</v>
      </c>
      <c r="J791" t="s">
        <v>390</v>
      </c>
      <c r="K791" t="s">
        <v>49</v>
      </c>
      <c r="L791" s="6">
        <v>26011.81</v>
      </c>
    </row>
    <row r="792" spans="7:12" x14ac:dyDescent="0.25">
      <c r="G792">
        <v>10785</v>
      </c>
      <c r="H792" s="2">
        <v>42259.756215277775</v>
      </c>
      <c r="I792" t="s">
        <v>45</v>
      </c>
      <c r="J792" t="s">
        <v>392</v>
      </c>
      <c r="K792" t="s">
        <v>221</v>
      </c>
      <c r="L792" s="6">
        <v>38082.46</v>
      </c>
    </row>
    <row r="793" spans="7:12" x14ac:dyDescent="0.25">
      <c r="G793">
        <v>10786</v>
      </c>
      <c r="H793" s="2">
        <v>42025.324467592596</v>
      </c>
      <c r="I793" t="s">
        <v>5</v>
      </c>
      <c r="J793" t="s">
        <v>390</v>
      </c>
      <c r="K793" t="s">
        <v>352</v>
      </c>
      <c r="L793" s="6">
        <v>7368.73</v>
      </c>
    </row>
    <row r="794" spans="7:12" x14ac:dyDescent="0.25">
      <c r="G794">
        <v>10787</v>
      </c>
      <c r="H794" s="2">
        <v>42274.999618055554</v>
      </c>
      <c r="I794" t="s">
        <v>11</v>
      </c>
      <c r="J794" t="s">
        <v>390</v>
      </c>
      <c r="K794" t="s">
        <v>201</v>
      </c>
      <c r="L794" s="6">
        <v>80203.740000000005</v>
      </c>
    </row>
    <row r="795" spans="7:12" x14ac:dyDescent="0.25">
      <c r="G795">
        <v>10788</v>
      </c>
      <c r="H795" s="2">
        <v>42322.271319444444</v>
      </c>
      <c r="I795" t="s">
        <v>66</v>
      </c>
      <c r="J795" t="s">
        <v>392</v>
      </c>
      <c r="K795" t="s">
        <v>128</v>
      </c>
      <c r="L795" s="6">
        <v>18506.05</v>
      </c>
    </row>
    <row r="796" spans="7:12" x14ac:dyDescent="0.25">
      <c r="G796">
        <v>10789</v>
      </c>
      <c r="H796" s="2">
        <v>42157.507951388892</v>
      </c>
      <c r="I796" t="s">
        <v>35</v>
      </c>
      <c r="J796" t="s">
        <v>391</v>
      </c>
      <c r="K796" t="s">
        <v>326</v>
      </c>
      <c r="L796" s="6">
        <v>49375.96</v>
      </c>
    </row>
    <row r="797" spans="7:12" x14ac:dyDescent="0.25">
      <c r="G797">
        <v>10790</v>
      </c>
      <c r="H797" s="2">
        <v>42365.936307870368</v>
      </c>
      <c r="I797" t="s">
        <v>7</v>
      </c>
      <c r="J797" t="s">
        <v>390</v>
      </c>
      <c r="K797" t="s">
        <v>249</v>
      </c>
      <c r="L797" s="6">
        <v>7067.87</v>
      </c>
    </row>
    <row r="798" spans="7:12" x14ac:dyDescent="0.25">
      <c r="G798">
        <v>10791</v>
      </c>
      <c r="H798" s="2">
        <v>42267.297384259262</v>
      </c>
      <c r="I798" t="s">
        <v>15</v>
      </c>
      <c r="J798" t="s">
        <v>390</v>
      </c>
      <c r="K798" t="s">
        <v>62</v>
      </c>
      <c r="L798" s="6">
        <v>51133.88</v>
      </c>
    </row>
    <row r="799" spans="7:12" x14ac:dyDescent="0.25">
      <c r="G799">
        <v>10792</v>
      </c>
      <c r="H799" s="2">
        <v>42296.979768518519</v>
      </c>
      <c r="I799" t="s">
        <v>26</v>
      </c>
      <c r="J799" t="s">
        <v>391</v>
      </c>
      <c r="K799" t="s">
        <v>96</v>
      </c>
      <c r="L799" s="6">
        <v>17618.64</v>
      </c>
    </row>
    <row r="800" spans="7:12" x14ac:dyDescent="0.25">
      <c r="G800">
        <v>10793</v>
      </c>
      <c r="H800" s="2">
        <v>42363.791238425925</v>
      </c>
      <c r="I800" t="s">
        <v>66</v>
      </c>
      <c r="J800" t="s">
        <v>392</v>
      </c>
      <c r="K800" t="s">
        <v>280</v>
      </c>
      <c r="L800" s="6">
        <v>58344.2</v>
      </c>
    </row>
    <row r="801" spans="7:12" x14ac:dyDescent="0.25">
      <c r="G801">
        <v>10794</v>
      </c>
      <c r="H801" s="2">
        <v>42220.088159722225</v>
      </c>
      <c r="I801" t="s">
        <v>45</v>
      </c>
      <c r="J801" t="s">
        <v>392</v>
      </c>
      <c r="K801" t="s">
        <v>349</v>
      </c>
      <c r="L801" s="6">
        <v>71262.38</v>
      </c>
    </row>
    <row r="802" spans="7:12" x14ac:dyDescent="0.25">
      <c r="G802">
        <v>10795</v>
      </c>
      <c r="H802" s="2">
        <v>42172.314444444448</v>
      </c>
      <c r="I802" t="s">
        <v>9</v>
      </c>
      <c r="J802" t="s">
        <v>390</v>
      </c>
      <c r="K802" t="s">
        <v>219</v>
      </c>
      <c r="L802" s="6">
        <v>44711.7</v>
      </c>
    </row>
    <row r="803" spans="7:12" x14ac:dyDescent="0.25">
      <c r="G803">
        <v>10796</v>
      </c>
      <c r="H803" s="2">
        <v>42308.440613425926</v>
      </c>
      <c r="I803" t="s">
        <v>17</v>
      </c>
      <c r="J803" t="s">
        <v>390</v>
      </c>
      <c r="K803" t="s">
        <v>124</v>
      </c>
      <c r="L803" s="6">
        <v>68955.710000000006</v>
      </c>
    </row>
    <row r="804" spans="7:12" x14ac:dyDescent="0.25">
      <c r="G804">
        <v>10797</v>
      </c>
      <c r="H804" s="2">
        <v>42158.443888888891</v>
      </c>
      <c r="I804" t="s">
        <v>20</v>
      </c>
      <c r="J804" t="s">
        <v>390</v>
      </c>
      <c r="K804" t="s">
        <v>57</v>
      </c>
      <c r="L804" s="6">
        <v>11675.86</v>
      </c>
    </row>
    <row r="805" spans="7:12" x14ac:dyDescent="0.25">
      <c r="G805">
        <v>10798</v>
      </c>
      <c r="H805" s="2">
        <v>42172.683506944442</v>
      </c>
      <c r="I805" t="s">
        <v>23</v>
      </c>
      <c r="J805" t="s">
        <v>390</v>
      </c>
      <c r="K805" t="s">
        <v>42</v>
      </c>
      <c r="L805" s="6">
        <v>66242.3</v>
      </c>
    </row>
    <row r="806" spans="7:12" x14ac:dyDescent="0.25">
      <c r="G806">
        <v>10799</v>
      </c>
      <c r="H806" s="2">
        <v>42106.326192129629</v>
      </c>
      <c r="I806" t="s">
        <v>13</v>
      </c>
      <c r="J806" t="s">
        <v>390</v>
      </c>
      <c r="K806" t="s">
        <v>202</v>
      </c>
      <c r="L806" s="6">
        <v>38935.15</v>
      </c>
    </row>
    <row r="807" spans="7:12" x14ac:dyDescent="0.25">
      <c r="G807">
        <v>10800</v>
      </c>
      <c r="H807" s="2">
        <v>42083.051053240742</v>
      </c>
      <c r="I807" t="s">
        <v>11</v>
      </c>
      <c r="J807" t="s">
        <v>390</v>
      </c>
      <c r="K807" t="s">
        <v>307</v>
      </c>
      <c r="L807" s="6">
        <v>90845.69</v>
      </c>
    </row>
    <row r="808" spans="7:12" x14ac:dyDescent="0.25">
      <c r="G808">
        <v>10801</v>
      </c>
      <c r="H808" s="2">
        <v>42246.088888888888</v>
      </c>
      <c r="I808" t="s">
        <v>11</v>
      </c>
      <c r="J808" t="s">
        <v>390</v>
      </c>
      <c r="K808" t="s">
        <v>329</v>
      </c>
      <c r="L808" s="6">
        <v>26749.119999999999</v>
      </c>
    </row>
    <row r="809" spans="7:12" x14ac:dyDescent="0.25">
      <c r="G809">
        <v>10802</v>
      </c>
      <c r="H809" s="2">
        <v>42006.176527777781</v>
      </c>
      <c r="I809" t="s">
        <v>23</v>
      </c>
      <c r="J809" t="s">
        <v>390</v>
      </c>
      <c r="K809" t="s">
        <v>27</v>
      </c>
      <c r="L809" s="6">
        <v>44755.28</v>
      </c>
    </row>
    <row r="810" spans="7:12" x14ac:dyDescent="0.25">
      <c r="G810">
        <v>10803</v>
      </c>
      <c r="H810" s="2">
        <v>42057.996886574074</v>
      </c>
      <c r="I810" t="s">
        <v>7</v>
      </c>
      <c r="J810" t="s">
        <v>390</v>
      </c>
      <c r="K810" t="s">
        <v>321</v>
      </c>
      <c r="L810" s="6">
        <v>92699.32</v>
      </c>
    </row>
    <row r="811" spans="7:12" x14ac:dyDescent="0.25">
      <c r="G811">
        <v>10804</v>
      </c>
      <c r="H811" s="2">
        <v>42228.907199074078</v>
      </c>
      <c r="I811" t="s">
        <v>20</v>
      </c>
      <c r="J811" t="s">
        <v>390</v>
      </c>
      <c r="K811" t="s">
        <v>217</v>
      </c>
      <c r="L811" s="6">
        <v>35657.730000000003</v>
      </c>
    </row>
    <row r="812" spans="7:12" x14ac:dyDescent="0.25">
      <c r="G812">
        <v>10805</v>
      </c>
      <c r="H812" s="2">
        <v>42355.907500000001</v>
      </c>
      <c r="I812" t="s">
        <v>7</v>
      </c>
      <c r="J812" t="s">
        <v>390</v>
      </c>
      <c r="K812" t="s">
        <v>356</v>
      </c>
      <c r="L812" s="6">
        <v>54613.71</v>
      </c>
    </row>
    <row r="813" spans="7:12" x14ac:dyDescent="0.25">
      <c r="G813">
        <v>10806</v>
      </c>
      <c r="H813" s="2">
        <v>42198.452928240738</v>
      </c>
      <c r="I813" t="s">
        <v>15</v>
      </c>
      <c r="J813" t="s">
        <v>390</v>
      </c>
      <c r="K813" t="s">
        <v>311</v>
      </c>
      <c r="L813" s="6">
        <v>13049.22</v>
      </c>
    </row>
    <row r="814" spans="7:12" x14ac:dyDescent="0.25">
      <c r="G814">
        <v>10807</v>
      </c>
      <c r="H814" s="2">
        <v>42293.729074074072</v>
      </c>
      <c r="I814" t="s">
        <v>23</v>
      </c>
      <c r="J814" t="s">
        <v>390</v>
      </c>
      <c r="K814" t="s">
        <v>168</v>
      </c>
      <c r="L814" s="6">
        <v>13842.52</v>
      </c>
    </row>
    <row r="815" spans="7:12" x14ac:dyDescent="0.25">
      <c r="G815">
        <v>10808</v>
      </c>
      <c r="H815" s="2">
        <v>42055.85533564815</v>
      </c>
      <c r="I815" t="s">
        <v>17</v>
      </c>
      <c r="J815" t="s">
        <v>390</v>
      </c>
      <c r="K815" t="s">
        <v>205</v>
      </c>
      <c r="L815" s="6">
        <v>87037.4</v>
      </c>
    </row>
    <row r="816" spans="7:12" x14ac:dyDescent="0.25">
      <c r="G816">
        <v>10809</v>
      </c>
      <c r="H816" s="2">
        <v>42212.536238425928</v>
      </c>
      <c r="I816" t="s">
        <v>15</v>
      </c>
      <c r="J816" t="s">
        <v>390</v>
      </c>
      <c r="K816" t="s">
        <v>128</v>
      </c>
      <c r="L816" s="6">
        <v>83378.7</v>
      </c>
    </row>
    <row r="817" spans="7:12" x14ac:dyDescent="0.25">
      <c r="G817">
        <v>10810</v>
      </c>
      <c r="H817" s="2">
        <v>42023.644270833334</v>
      </c>
      <c r="I817" t="s">
        <v>15</v>
      </c>
      <c r="J817" t="s">
        <v>390</v>
      </c>
      <c r="K817" t="s">
        <v>357</v>
      </c>
      <c r="L817" s="6">
        <v>35650.46</v>
      </c>
    </row>
    <row r="818" spans="7:12" x14ac:dyDescent="0.25">
      <c r="G818">
        <v>10811</v>
      </c>
      <c r="H818" s="2">
        <v>42259.672071759262</v>
      </c>
      <c r="I818" t="s">
        <v>15</v>
      </c>
      <c r="J818" t="s">
        <v>390</v>
      </c>
      <c r="K818" t="s">
        <v>149</v>
      </c>
      <c r="L818" s="6">
        <v>53743.19</v>
      </c>
    </row>
    <row r="819" spans="7:12" x14ac:dyDescent="0.25">
      <c r="G819">
        <v>10812</v>
      </c>
      <c r="H819" s="2">
        <v>42343.511319444442</v>
      </c>
      <c r="I819" t="s">
        <v>29</v>
      </c>
      <c r="J819" t="s">
        <v>391</v>
      </c>
      <c r="K819" t="s">
        <v>22</v>
      </c>
      <c r="L819" s="6">
        <v>78917.289999999994</v>
      </c>
    </row>
    <row r="820" spans="7:12" x14ac:dyDescent="0.25">
      <c r="G820">
        <v>10813</v>
      </c>
      <c r="H820" s="2">
        <v>42175.951631944445</v>
      </c>
      <c r="I820" t="s">
        <v>17</v>
      </c>
      <c r="J820" t="s">
        <v>390</v>
      </c>
      <c r="K820" t="s">
        <v>214</v>
      </c>
      <c r="L820" s="6">
        <v>64910.45</v>
      </c>
    </row>
    <row r="821" spans="7:12" x14ac:dyDescent="0.25">
      <c r="G821">
        <v>10814</v>
      </c>
      <c r="H821" s="2">
        <v>42320.803587962961</v>
      </c>
      <c r="I821" t="s">
        <v>5</v>
      </c>
      <c r="J821" t="s">
        <v>390</v>
      </c>
      <c r="K821" t="s">
        <v>207</v>
      </c>
      <c r="L821" s="6">
        <v>96591.32</v>
      </c>
    </row>
    <row r="822" spans="7:12" x14ac:dyDescent="0.25">
      <c r="G822">
        <v>10815</v>
      </c>
      <c r="H822" s="2">
        <v>42109.874479166669</v>
      </c>
      <c r="I822" t="s">
        <v>17</v>
      </c>
      <c r="J822" t="s">
        <v>390</v>
      </c>
      <c r="K822" t="s">
        <v>332</v>
      </c>
      <c r="L822" s="6">
        <v>63763.19</v>
      </c>
    </row>
    <row r="823" spans="7:12" x14ac:dyDescent="0.25">
      <c r="G823">
        <v>10816</v>
      </c>
      <c r="H823" s="2">
        <v>42166.072002314817</v>
      </c>
      <c r="I823" t="s">
        <v>20</v>
      </c>
      <c r="J823" t="s">
        <v>390</v>
      </c>
      <c r="K823" t="s">
        <v>242</v>
      </c>
      <c r="L823" s="6">
        <v>73678.210000000006</v>
      </c>
    </row>
    <row r="824" spans="7:12" x14ac:dyDescent="0.25">
      <c r="G824">
        <v>10817</v>
      </c>
      <c r="H824" s="2">
        <v>42249.544999999998</v>
      </c>
      <c r="I824" t="s">
        <v>13</v>
      </c>
      <c r="J824" t="s">
        <v>390</v>
      </c>
      <c r="K824" t="s">
        <v>358</v>
      </c>
      <c r="L824" s="6">
        <v>84449.600000000006</v>
      </c>
    </row>
    <row r="825" spans="7:12" x14ac:dyDescent="0.25">
      <c r="G825">
        <v>10818</v>
      </c>
      <c r="H825" s="2">
        <v>42204.107546296298</v>
      </c>
      <c r="I825" t="s">
        <v>7</v>
      </c>
      <c r="J825" t="s">
        <v>390</v>
      </c>
      <c r="K825" t="s">
        <v>163</v>
      </c>
      <c r="L825" s="6">
        <v>22997.09</v>
      </c>
    </row>
    <row r="826" spans="7:12" x14ac:dyDescent="0.25">
      <c r="G826">
        <v>10819</v>
      </c>
      <c r="H826" s="2">
        <v>42259.177106481482</v>
      </c>
      <c r="I826" t="s">
        <v>35</v>
      </c>
      <c r="J826" t="s">
        <v>391</v>
      </c>
      <c r="K826" t="s">
        <v>252</v>
      </c>
      <c r="L826" s="6">
        <v>53303.75</v>
      </c>
    </row>
    <row r="827" spans="7:12" x14ac:dyDescent="0.25">
      <c r="G827">
        <v>10820</v>
      </c>
      <c r="H827" s="2">
        <v>42091.701886574076</v>
      </c>
      <c r="I827" t="s">
        <v>45</v>
      </c>
      <c r="J827" t="s">
        <v>392</v>
      </c>
      <c r="K827" t="s">
        <v>359</v>
      </c>
      <c r="L827" s="6">
        <v>43369.71</v>
      </c>
    </row>
    <row r="828" spans="7:12" x14ac:dyDescent="0.25">
      <c r="G828">
        <v>10821</v>
      </c>
      <c r="H828" s="2">
        <v>42219.223101851851</v>
      </c>
      <c r="I828" t="s">
        <v>52</v>
      </c>
      <c r="J828" t="s">
        <v>392</v>
      </c>
      <c r="K828" t="s">
        <v>36</v>
      </c>
      <c r="L828" s="6">
        <v>51675.93</v>
      </c>
    </row>
    <row r="829" spans="7:12" x14ac:dyDescent="0.25">
      <c r="G829">
        <v>10822</v>
      </c>
      <c r="H829" s="2">
        <v>42334.290555555555</v>
      </c>
      <c r="I829" t="s">
        <v>26</v>
      </c>
      <c r="J829" t="s">
        <v>391</v>
      </c>
      <c r="K829" t="s">
        <v>348</v>
      </c>
      <c r="L829" s="6">
        <v>76716.05</v>
      </c>
    </row>
    <row r="830" spans="7:12" x14ac:dyDescent="0.25">
      <c r="G830">
        <v>10823</v>
      </c>
      <c r="H830" s="2">
        <v>42083.360115740739</v>
      </c>
      <c r="I830" t="s">
        <v>38</v>
      </c>
      <c r="J830" t="s">
        <v>391</v>
      </c>
      <c r="K830" t="s">
        <v>144</v>
      </c>
      <c r="L830" s="6">
        <v>20446.13</v>
      </c>
    </row>
    <row r="831" spans="7:12" x14ac:dyDescent="0.25">
      <c r="G831">
        <v>10824</v>
      </c>
      <c r="H831" s="2">
        <v>42154.770624999997</v>
      </c>
      <c r="I831" t="s">
        <v>45</v>
      </c>
      <c r="J831" t="s">
        <v>392</v>
      </c>
      <c r="K831" t="s">
        <v>297</v>
      </c>
      <c r="L831" s="6">
        <v>93010.62</v>
      </c>
    </row>
    <row r="832" spans="7:12" x14ac:dyDescent="0.25">
      <c r="G832">
        <v>10825</v>
      </c>
      <c r="H832" s="2">
        <v>42328.828055555554</v>
      </c>
      <c r="I832" t="s">
        <v>23</v>
      </c>
      <c r="J832" t="s">
        <v>390</v>
      </c>
      <c r="K832" t="s">
        <v>138</v>
      </c>
      <c r="L832" s="6">
        <v>95248.92</v>
      </c>
    </row>
    <row r="833" spans="7:12" x14ac:dyDescent="0.25">
      <c r="G833">
        <v>10826</v>
      </c>
      <c r="H833" s="2">
        <v>42199.190798611111</v>
      </c>
      <c r="I833" t="s">
        <v>35</v>
      </c>
      <c r="J833" t="s">
        <v>391</v>
      </c>
      <c r="K833" t="s">
        <v>360</v>
      </c>
      <c r="L833" s="6">
        <v>42577.43</v>
      </c>
    </row>
    <row r="834" spans="7:12" x14ac:dyDescent="0.25">
      <c r="G834">
        <v>10827</v>
      </c>
      <c r="H834" s="2">
        <v>42131.842939814815</v>
      </c>
      <c r="I834" t="s">
        <v>13</v>
      </c>
      <c r="J834" t="s">
        <v>390</v>
      </c>
      <c r="K834" t="s">
        <v>188</v>
      </c>
      <c r="L834" s="6">
        <v>42789.09</v>
      </c>
    </row>
    <row r="835" spans="7:12" x14ac:dyDescent="0.25">
      <c r="G835">
        <v>10828</v>
      </c>
      <c r="H835" s="2">
        <v>42165.628912037035</v>
      </c>
      <c r="I835" t="s">
        <v>35</v>
      </c>
      <c r="J835" t="s">
        <v>391</v>
      </c>
      <c r="K835" t="s">
        <v>106</v>
      </c>
      <c r="L835" s="6">
        <v>42049.79</v>
      </c>
    </row>
    <row r="836" spans="7:12" x14ac:dyDescent="0.25">
      <c r="G836">
        <v>10829</v>
      </c>
      <c r="H836" s="2">
        <v>42063.821180555555</v>
      </c>
      <c r="I836" t="s">
        <v>29</v>
      </c>
      <c r="J836" t="s">
        <v>391</v>
      </c>
      <c r="K836" t="s">
        <v>215</v>
      </c>
      <c r="L836" s="6">
        <v>28537.85</v>
      </c>
    </row>
    <row r="837" spans="7:12" x14ac:dyDescent="0.25">
      <c r="G837">
        <v>10830</v>
      </c>
      <c r="H837" s="2">
        <v>42130.974942129629</v>
      </c>
      <c r="I837" t="s">
        <v>52</v>
      </c>
      <c r="J837" t="s">
        <v>392</v>
      </c>
      <c r="K837" t="s">
        <v>212</v>
      </c>
      <c r="L837" s="6">
        <v>7973.37</v>
      </c>
    </row>
    <row r="838" spans="7:12" x14ac:dyDescent="0.25">
      <c r="G838">
        <v>10831</v>
      </c>
      <c r="H838" s="2">
        <v>42261.352858796294</v>
      </c>
      <c r="I838" t="s">
        <v>38</v>
      </c>
      <c r="J838" t="s">
        <v>391</v>
      </c>
      <c r="K838" t="s">
        <v>167</v>
      </c>
      <c r="L838" s="6">
        <v>53669.18</v>
      </c>
    </row>
    <row r="839" spans="7:12" x14ac:dyDescent="0.25">
      <c r="G839">
        <v>10832</v>
      </c>
      <c r="H839" s="2">
        <v>42050.49763888889</v>
      </c>
      <c r="I839" t="s">
        <v>13</v>
      </c>
      <c r="J839" t="s">
        <v>390</v>
      </c>
      <c r="K839" t="s">
        <v>151</v>
      </c>
      <c r="L839" s="6">
        <v>88309.119999999995</v>
      </c>
    </row>
    <row r="840" spans="7:12" x14ac:dyDescent="0.25">
      <c r="G840">
        <v>10833</v>
      </c>
      <c r="H840" s="2">
        <v>42051.249386574076</v>
      </c>
      <c r="I840" t="s">
        <v>11</v>
      </c>
      <c r="J840" t="s">
        <v>390</v>
      </c>
      <c r="K840" t="s">
        <v>59</v>
      </c>
      <c r="L840" s="6">
        <v>49463.07</v>
      </c>
    </row>
    <row r="841" spans="7:12" x14ac:dyDescent="0.25">
      <c r="G841">
        <v>10834</v>
      </c>
      <c r="H841" s="2">
        <v>42332.536817129629</v>
      </c>
      <c r="I841" t="s">
        <v>66</v>
      </c>
      <c r="J841" t="s">
        <v>392</v>
      </c>
      <c r="K841" t="s">
        <v>316</v>
      </c>
      <c r="L841" s="6">
        <v>40393.25</v>
      </c>
    </row>
    <row r="842" spans="7:12" x14ac:dyDescent="0.25">
      <c r="G842">
        <v>10835</v>
      </c>
      <c r="H842" s="2">
        <v>42084.03974537037</v>
      </c>
      <c r="I842" t="s">
        <v>15</v>
      </c>
      <c r="J842" t="s">
        <v>390</v>
      </c>
      <c r="K842" t="s">
        <v>361</v>
      </c>
      <c r="L842" s="6">
        <v>13721.81</v>
      </c>
    </row>
    <row r="843" spans="7:12" x14ac:dyDescent="0.25">
      <c r="G843">
        <v>10836</v>
      </c>
      <c r="H843" s="2">
        <v>42332.444837962961</v>
      </c>
      <c r="I843" t="s">
        <v>26</v>
      </c>
      <c r="J843" t="s">
        <v>391</v>
      </c>
      <c r="K843" t="s">
        <v>322</v>
      </c>
      <c r="L843" s="6">
        <v>27616.42</v>
      </c>
    </row>
    <row r="844" spans="7:12" x14ac:dyDescent="0.25">
      <c r="G844">
        <v>10837</v>
      </c>
      <c r="H844" s="2">
        <v>42227.05096064815</v>
      </c>
      <c r="I844" t="s">
        <v>35</v>
      </c>
      <c r="J844" t="s">
        <v>391</v>
      </c>
      <c r="K844" t="s">
        <v>130</v>
      </c>
      <c r="L844" s="6">
        <v>55714.89</v>
      </c>
    </row>
    <row r="845" spans="7:12" x14ac:dyDescent="0.25">
      <c r="G845">
        <v>10838</v>
      </c>
      <c r="H845" s="2">
        <v>42056.70648148148</v>
      </c>
      <c r="I845" t="s">
        <v>20</v>
      </c>
      <c r="J845" t="s">
        <v>390</v>
      </c>
      <c r="K845" t="s">
        <v>341</v>
      </c>
      <c r="L845" s="6">
        <v>28585.4</v>
      </c>
    </row>
    <row r="846" spans="7:12" x14ac:dyDescent="0.25">
      <c r="G846">
        <v>10839</v>
      </c>
      <c r="H846" s="2">
        <v>42329.207175925927</v>
      </c>
      <c r="I846" t="s">
        <v>13</v>
      </c>
      <c r="J846" t="s">
        <v>390</v>
      </c>
      <c r="K846" t="s">
        <v>279</v>
      </c>
      <c r="L846" s="6">
        <v>68107.679999999993</v>
      </c>
    </row>
    <row r="847" spans="7:12" x14ac:dyDescent="0.25">
      <c r="G847">
        <v>10840</v>
      </c>
      <c r="H847" s="2">
        <v>42062.065358796295</v>
      </c>
      <c r="I847" t="s">
        <v>5</v>
      </c>
      <c r="J847" t="s">
        <v>390</v>
      </c>
      <c r="K847" t="s">
        <v>326</v>
      </c>
      <c r="L847" s="6">
        <v>17909.939999999999</v>
      </c>
    </row>
    <row r="848" spans="7:12" x14ac:dyDescent="0.25">
      <c r="G848">
        <v>10841</v>
      </c>
      <c r="H848" s="2">
        <v>42233.244097222225</v>
      </c>
      <c r="I848" t="s">
        <v>17</v>
      </c>
      <c r="J848" t="s">
        <v>390</v>
      </c>
      <c r="K848" t="s">
        <v>225</v>
      </c>
      <c r="L848" s="6">
        <v>91404.85</v>
      </c>
    </row>
    <row r="849" spans="7:12" x14ac:dyDescent="0.25">
      <c r="G849">
        <v>10842</v>
      </c>
      <c r="H849" s="2">
        <v>42175.694363425922</v>
      </c>
      <c r="I849" t="s">
        <v>40</v>
      </c>
      <c r="J849" t="s">
        <v>391</v>
      </c>
      <c r="K849" t="s">
        <v>197</v>
      </c>
      <c r="L849" s="6">
        <v>76984.240000000005</v>
      </c>
    </row>
    <row r="850" spans="7:12" x14ac:dyDescent="0.25">
      <c r="G850">
        <v>10843</v>
      </c>
      <c r="H850" s="2">
        <v>42310.570868055554</v>
      </c>
      <c r="I850" t="s">
        <v>17</v>
      </c>
      <c r="J850" t="s">
        <v>390</v>
      </c>
      <c r="K850" t="s">
        <v>169</v>
      </c>
      <c r="L850" s="6">
        <v>68425.009999999995</v>
      </c>
    </row>
    <row r="851" spans="7:12" x14ac:dyDescent="0.25">
      <c r="G851">
        <v>10844</v>
      </c>
      <c r="H851" s="2">
        <v>42119.137037037035</v>
      </c>
      <c r="I851" t="s">
        <v>66</v>
      </c>
      <c r="J851" t="s">
        <v>392</v>
      </c>
      <c r="K851" t="s">
        <v>209</v>
      </c>
      <c r="L851" s="6">
        <v>61380.800000000003</v>
      </c>
    </row>
    <row r="852" spans="7:12" x14ac:dyDescent="0.25">
      <c r="G852">
        <v>10845</v>
      </c>
      <c r="H852" s="2">
        <v>42284.54546296296</v>
      </c>
      <c r="I852" t="s">
        <v>9</v>
      </c>
      <c r="J852" t="s">
        <v>390</v>
      </c>
      <c r="K852" t="s">
        <v>73</v>
      </c>
      <c r="L852" s="6">
        <v>69022.399999999994</v>
      </c>
    </row>
    <row r="853" spans="7:12" x14ac:dyDescent="0.25">
      <c r="G853">
        <v>10846</v>
      </c>
      <c r="H853" s="2">
        <v>42257.058599537035</v>
      </c>
      <c r="I853" t="s">
        <v>35</v>
      </c>
      <c r="J853" t="s">
        <v>391</v>
      </c>
      <c r="K853" t="s">
        <v>305</v>
      </c>
      <c r="L853" s="6">
        <v>23319.51</v>
      </c>
    </row>
    <row r="854" spans="7:12" x14ac:dyDescent="0.25">
      <c r="G854">
        <v>10847</v>
      </c>
      <c r="H854" s="2">
        <v>42279.297627314816</v>
      </c>
      <c r="I854" t="s">
        <v>13</v>
      </c>
      <c r="J854" t="s">
        <v>390</v>
      </c>
      <c r="K854" t="s">
        <v>50</v>
      </c>
      <c r="L854" s="6">
        <v>22803.79</v>
      </c>
    </row>
    <row r="855" spans="7:12" x14ac:dyDescent="0.25">
      <c r="G855">
        <v>10848</v>
      </c>
      <c r="H855" s="2">
        <v>42363.193703703706</v>
      </c>
      <c r="I855" t="s">
        <v>13</v>
      </c>
      <c r="J855" t="s">
        <v>390</v>
      </c>
      <c r="K855" t="s">
        <v>250</v>
      </c>
      <c r="L855" s="6">
        <v>18076.330000000002</v>
      </c>
    </row>
    <row r="856" spans="7:12" x14ac:dyDescent="0.25">
      <c r="G856">
        <v>10849</v>
      </c>
      <c r="H856" s="2">
        <v>42257.544270833336</v>
      </c>
      <c r="I856" t="s">
        <v>23</v>
      </c>
      <c r="J856" t="s">
        <v>390</v>
      </c>
      <c r="K856" t="s">
        <v>362</v>
      </c>
      <c r="L856" s="6">
        <v>84704.07</v>
      </c>
    </row>
    <row r="857" spans="7:12" x14ac:dyDescent="0.25">
      <c r="G857">
        <v>10850</v>
      </c>
      <c r="H857" s="2">
        <v>42106.660196759258</v>
      </c>
      <c r="I857" t="s">
        <v>15</v>
      </c>
      <c r="J857" t="s">
        <v>390</v>
      </c>
      <c r="K857" t="s">
        <v>350</v>
      </c>
      <c r="L857" s="6">
        <v>59556.639999999999</v>
      </c>
    </row>
    <row r="858" spans="7:12" x14ac:dyDescent="0.25">
      <c r="G858">
        <v>10851</v>
      </c>
      <c r="H858" s="2">
        <v>42359.724386574075</v>
      </c>
      <c r="I858" t="s">
        <v>29</v>
      </c>
      <c r="J858" t="s">
        <v>391</v>
      </c>
      <c r="K858" t="s">
        <v>105</v>
      </c>
      <c r="L858" s="6">
        <v>97076.19</v>
      </c>
    </row>
    <row r="859" spans="7:12" x14ac:dyDescent="0.25">
      <c r="G859">
        <v>10852</v>
      </c>
      <c r="H859" s="2">
        <v>42363.302291666667</v>
      </c>
      <c r="I859" t="s">
        <v>20</v>
      </c>
      <c r="J859" t="s">
        <v>390</v>
      </c>
      <c r="K859" t="s">
        <v>277</v>
      </c>
      <c r="L859" s="6">
        <v>7222.04</v>
      </c>
    </row>
    <row r="860" spans="7:12" x14ac:dyDescent="0.25">
      <c r="G860">
        <v>10853</v>
      </c>
      <c r="H860" s="2">
        <v>42072.415636574071</v>
      </c>
      <c r="I860" t="s">
        <v>17</v>
      </c>
      <c r="J860" t="s">
        <v>390</v>
      </c>
      <c r="K860" t="s">
        <v>224</v>
      </c>
      <c r="L860" s="6">
        <v>84445.57</v>
      </c>
    </row>
    <row r="861" spans="7:12" x14ac:dyDescent="0.25">
      <c r="G861">
        <v>10854</v>
      </c>
      <c r="H861" s="2">
        <v>42153.420266203706</v>
      </c>
      <c r="I861" t="s">
        <v>45</v>
      </c>
      <c r="J861" t="s">
        <v>392</v>
      </c>
      <c r="K861" t="s">
        <v>62</v>
      </c>
      <c r="L861" s="6">
        <v>25486.15</v>
      </c>
    </row>
    <row r="862" spans="7:12" x14ac:dyDescent="0.25">
      <c r="G862">
        <v>10855</v>
      </c>
      <c r="H862" s="2">
        <v>42028.383067129631</v>
      </c>
      <c r="I862" t="s">
        <v>17</v>
      </c>
      <c r="J862" t="s">
        <v>390</v>
      </c>
      <c r="K862" t="s">
        <v>259</v>
      </c>
      <c r="L862" s="6">
        <v>13713.14</v>
      </c>
    </row>
    <row r="863" spans="7:12" x14ac:dyDescent="0.25">
      <c r="G863">
        <v>10856</v>
      </c>
      <c r="H863" s="2">
        <v>42148.248611111114</v>
      </c>
      <c r="I863" t="s">
        <v>52</v>
      </c>
      <c r="J863" t="s">
        <v>392</v>
      </c>
      <c r="K863" t="s">
        <v>296</v>
      </c>
      <c r="L863" s="6">
        <v>16988.32</v>
      </c>
    </row>
    <row r="864" spans="7:12" x14ac:dyDescent="0.25">
      <c r="G864">
        <v>10857</v>
      </c>
      <c r="H864" s="2">
        <v>42112.282777777778</v>
      </c>
      <c r="I864" t="s">
        <v>52</v>
      </c>
      <c r="J864" t="s">
        <v>392</v>
      </c>
      <c r="K864" t="s">
        <v>180</v>
      </c>
      <c r="L864" s="6">
        <v>9348.16</v>
      </c>
    </row>
    <row r="865" spans="7:12" x14ac:dyDescent="0.25">
      <c r="G865">
        <v>10858</v>
      </c>
      <c r="H865" s="2">
        <v>42152.148032407407</v>
      </c>
      <c r="I865" t="s">
        <v>61</v>
      </c>
      <c r="J865" t="s">
        <v>392</v>
      </c>
      <c r="K865" t="s">
        <v>136</v>
      </c>
      <c r="L865" s="6">
        <v>48512.12</v>
      </c>
    </row>
    <row r="866" spans="7:12" x14ac:dyDescent="0.25">
      <c r="G866">
        <v>10859</v>
      </c>
      <c r="H866" s="2">
        <v>42125.043414351851</v>
      </c>
      <c r="I866" t="s">
        <v>5</v>
      </c>
      <c r="J866" t="s">
        <v>390</v>
      </c>
      <c r="K866" t="s">
        <v>121</v>
      </c>
      <c r="L866" s="6">
        <v>94796.29</v>
      </c>
    </row>
    <row r="867" spans="7:12" x14ac:dyDescent="0.25">
      <c r="G867">
        <v>10860</v>
      </c>
      <c r="H867" s="2">
        <v>42193.712164351855</v>
      </c>
      <c r="I867" t="s">
        <v>17</v>
      </c>
      <c r="J867" t="s">
        <v>390</v>
      </c>
      <c r="K867" t="s">
        <v>249</v>
      </c>
      <c r="L867" s="6">
        <v>72127.649999999994</v>
      </c>
    </row>
    <row r="868" spans="7:12" x14ac:dyDescent="0.25">
      <c r="G868">
        <v>10861</v>
      </c>
      <c r="H868" s="2">
        <v>42350.552627314813</v>
      </c>
      <c r="I868" t="s">
        <v>29</v>
      </c>
      <c r="J868" t="s">
        <v>391</v>
      </c>
      <c r="K868" t="s">
        <v>68</v>
      </c>
      <c r="L868" s="6">
        <v>35329.629999999997</v>
      </c>
    </row>
    <row r="869" spans="7:12" x14ac:dyDescent="0.25">
      <c r="G869">
        <v>10862</v>
      </c>
      <c r="H869" s="2">
        <v>42286.071342592593</v>
      </c>
      <c r="I869" t="s">
        <v>5</v>
      </c>
      <c r="J869" t="s">
        <v>390</v>
      </c>
      <c r="K869" t="s">
        <v>130</v>
      </c>
      <c r="L869" s="6">
        <v>1113.28</v>
      </c>
    </row>
    <row r="870" spans="7:12" x14ac:dyDescent="0.25">
      <c r="G870">
        <v>10863</v>
      </c>
      <c r="H870" s="2">
        <v>42201.211053240739</v>
      </c>
      <c r="I870" t="s">
        <v>52</v>
      </c>
      <c r="J870" t="s">
        <v>392</v>
      </c>
      <c r="K870" t="s">
        <v>166</v>
      </c>
      <c r="L870" s="6">
        <v>64170.9</v>
      </c>
    </row>
    <row r="871" spans="7:12" x14ac:dyDescent="0.25">
      <c r="G871">
        <v>10864</v>
      </c>
      <c r="H871" s="2">
        <v>42143.635879629626</v>
      </c>
      <c r="I871" t="s">
        <v>23</v>
      </c>
      <c r="J871" t="s">
        <v>390</v>
      </c>
      <c r="K871" t="s">
        <v>155</v>
      </c>
      <c r="L871" s="6">
        <v>49826.67</v>
      </c>
    </row>
    <row r="872" spans="7:12" x14ac:dyDescent="0.25">
      <c r="G872">
        <v>10865</v>
      </c>
      <c r="H872" s="2">
        <v>42183.118333333332</v>
      </c>
      <c r="I872" t="s">
        <v>66</v>
      </c>
      <c r="J872" t="s">
        <v>392</v>
      </c>
      <c r="K872" t="s">
        <v>47</v>
      </c>
      <c r="L872" s="6">
        <v>72940.55</v>
      </c>
    </row>
    <row r="873" spans="7:12" x14ac:dyDescent="0.25">
      <c r="G873">
        <v>10866</v>
      </c>
      <c r="H873" s="2">
        <v>42326.587523148148</v>
      </c>
      <c r="I873" t="s">
        <v>26</v>
      </c>
      <c r="J873" t="s">
        <v>391</v>
      </c>
      <c r="K873" t="s">
        <v>363</v>
      </c>
      <c r="L873" s="6">
        <v>81961.460000000006</v>
      </c>
    </row>
    <row r="874" spans="7:12" x14ac:dyDescent="0.25">
      <c r="G874">
        <v>10867</v>
      </c>
      <c r="H874" s="2">
        <v>42106.549293981479</v>
      </c>
      <c r="I874" t="s">
        <v>38</v>
      </c>
      <c r="J874" t="s">
        <v>391</v>
      </c>
      <c r="K874" t="s">
        <v>189</v>
      </c>
      <c r="L874" s="6">
        <v>23818.51</v>
      </c>
    </row>
    <row r="875" spans="7:12" x14ac:dyDescent="0.25">
      <c r="G875">
        <v>10868</v>
      </c>
      <c r="H875" s="2">
        <v>42155.1721875</v>
      </c>
      <c r="I875" t="s">
        <v>52</v>
      </c>
      <c r="J875" t="s">
        <v>392</v>
      </c>
      <c r="K875" t="s">
        <v>216</v>
      </c>
      <c r="L875" s="6">
        <v>70273.27</v>
      </c>
    </row>
    <row r="876" spans="7:12" x14ac:dyDescent="0.25">
      <c r="G876">
        <v>10869</v>
      </c>
      <c r="H876" s="2">
        <v>42136.90247685185</v>
      </c>
      <c r="I876" t="s">
        <v>52</v>
      </c>
      <c r="J876" t="s">
        <v>392</v>
      </c>
      <c r="K876" t="s">
        <v>25</v>
      </c>
      <c r="L876" s="6">
        <v>48276.3</v>
      </c>
    </row>
    <row r="877" spans="7:12" x14ac:dyDescent="0.25">
      <c r="G877">
        <v>10870</v>
      </c>
      <c r="H877" s="2">
        <v>42205.568148148152</v>
      </c>
      <c r="I877" t="s">
        <v>7</v>
      </c>
      <c r="J877" t="s">
        <v>390</v>
      </c>
      <c r="K877" t="s">
        <v>122</v>
      </c>
      <c r="L877" s="6">
        <v>19116.63</v>
      </c>
    </row>
    <row r="878" spans="7:12" x14ac:dyDescent="0.25">
      <c r="G878">
        <v>10871</v>
      </c>
      <c r="H878" s="2">
        <v>42063.542534722219</v>
      </c>
      <c r="I878" t="s">
        <v>35</v>
      </c>
      <c r="J878" t="s">
        <v>391</v>
      </c>
      <c r="K878" t="s">
        <v>331</v>
      </c>
      <c r="L878" s="6">
        <v>2802.06</v>
      </c>
    </row>
    <row r="879" spans="7:12" x14ac:dyDescent="0.25">
      <c r="G879">
        <v>10872</v>
      </c>
      <c r="H879" s="2">
        <v>42110.389907407407</v>
      </c>
      <c r="I879" t="s">
        <v>23</v>
      </c>
      <c r="J879" t="s">
        <v>390</v>
      </c>
      <c r="K879" t="s">
        <v>141</v>
      </c>
      <c r="L879" s="6">
        <v>90947.88</v>
      </c>
    </row>
    <row r="880" spans="7:12" x14ac:dyDescent="0.25">
      <c r="G880">
        <v>10873</v>
      </c>
      <c r="H880" s="2">
        <v>42319.835532407407</v>
      </c>
      <c r="I880" t="s">
        <v>23</v>
      </c>
      <c r="J880" t="s">
        <v>390</v>
      </c>
      <c r="K880" t="s">
        <v>216</v>
      </c>
      <c r="L880" s="6">
        <v>44417.279999999999</v>
      </c>
    </row>
    <row r="881" spans="7:12" x14ac:dyDescent="0.25">
      <c r="G881">
        <v>10874</v>
      </c>
      <c r="H881" s="2">
        <v>42228.816365740742</v>
      </c>
      <c r="I881" t="s">
        <v>11</v>
      </c>
      <c r="J881" t="s">
        <v>390</v>
      </c>
      <c r="K881" t="s">
        <v>193</v>
      </c>
      <c r="L881" s="6">
        <v>78516.39</v>
      </c>
    </row>
    <row r="882" spans="7:12" x14ac:dyDescent="0.25">
      <c r="G882">
        <v>10875</v>
      </c>
      <c r="H882" s="2">
        <v>42014.298703703702</v>
      </c>
      <c r="I882" t="s">
        <v>29</v>
      </c>
      <c r="J882" t="s">
        <v>391</v>
      </c>
      <c r="K882" t="s">
        <v>157</v>
      </c>
      <c r="L882" s="6">
        <v>11375.94</v>
      </c>
    </row>
    <row r="883" spans="7:12" x14ac:dyDescent="0.25">
      <c r="G883">
        <v>10876</v>
      </c>
      <c r="H883" s="2">
        <v>42081.444513888891</v>
      </c>
      <c r="I883" t="s">
        <v>13</v>
      </c>
      <c r="J883" t="s">
        <v>390</v>
      </c>
      <c r="K883" t="s">
        <v>214</v>
      </c>
      <c r="L883" s="6">
        <v>70872.460000000006</v>
      </c>
    </row>
    <row r="884" spans="7:12" x14ac:dyDescent="0.25">
      <c r="G884">
        <v>10877</v>
      </c>
      <c r="H884" s="2">
        <v>42208.917083333334</v>
      </c>
      <c r="I884" t="s">
        <v>35</v>
      </c>
      <c r="J884" t="s">
        <v>391</v>
      </c>
      <c r="K884" t="s">
        <v>18</v>
      </c>
      <c r="L884" s="6">
        <v>46706.13</v>
      </c>
    </row>
    <row r="885" spans="7:12" x14ac:dyDescent="0.25">
      <c r="G885">
        <v>10878</v>
      </c>
      <c r="H885" s="2">
        <v>42115.323055555556</v>
      </c>
      <c r="I885" t="s">
        <v>13</v>
      </c>
      <c r="J885" t="s">
        <v>390</v>
      </c>
      <c r="K885" t="s">
        <v>279</v>
      </c>
      <c r="L885" s="6">
        <v>62417.23</v>
      </c>
    </row>
    <row r="886" spans="7:12" x14ac:dyDescent="0.25">
      <c r="G886">
        <v>10879</v>
      </c>
      <c r="H886" s="2">
        <v>42284.23778935185</v>
      </c>
      <c r="I886" t="s">
        <v>15</v>
      </c>
      <c r="J886" t="s">
        <v>390</v>
      </c>
      <c r="K886" t="s">
        <v>228</v>
      </c>
      <c r="L886" s="6">
        <v>78314.36</v>
      </c>
    </row>
    <row r="887" spans="7:12" x14ac:dyDescent="0.25">
      <c r="G887">
        <v>10880</v>
      </c>
      <c r="H887" s="2">
        <v>42026.418090277781</v>
      </c>
      <c r="I887" t="s">
        <v>29</v>
      </c>
      <c r="J887" t="s">
        <v>391</v>
      </c>
      <c r="K887" t="s">
        <v>200</v>
      </c>
      <c r="L887" s="6">
        <v>45412.76</v>
      </c>
    </row>
    <row r="888" spans="7:12" x14ac:dyDescent="0.25">
      <c r="G888">
        <v>10881</v>
      </c>
      <c r="H888" s="2">
        <v>42224.689108796294</v>
      </c>
      <c r="I888" t="s">
        <v>40</v>
      </c>
      <c r="J888" t="s">
        <v>391</v>
      </c>
      <c r="K888" t="s">
        <v>197</v>
      </c>
      <c r="L888" s="6">
        <v>16807.490000000002</v>
      </c>
    </row>
    <row r="889" spans="7:12" x14ac:dyDescent="0.25">
      <c r="G889">
        <v>10882</v>
      </c>
      <c r="H889" s="2">
        <v>42010.285810185182</v>
      </c>
      <c r="I889" t="s">
        <v>35</v>
      </c>
      <c r="J889" t="s">
        <v>391</v>
      </c>
      <c r="K889" t="s">
        <v>31</v>
      </c>
      <c r="L889" s="6">
        <v>86254.68</v>
      </c>
    </row>
    <row r="890" spans="7:12" x14ac:dyDescent="0.25">
      <c r="G890">
        <v>10883</v>
      </c>
      <c r="H890" s="2">
        <v>42247.249652777777</v>
      </c>
      <c r="I890" t="s">
        <v>40</v>
      </c>
      <c r="J890" t="s">
        <v>391</v>
      </c>
      <c r="K890" t="s">
        <v>99</v>
      </c>
      <c r="L890" s="6">
        <v>85105.73</v>
      </c>
    </row>
    <row r="891" spans="7:12" x14ac:dyDescent="0.25">
      <c r="G891">
        <v>10884</v>
      </c>
      <c r="H891" s="2">
        <v>42300.786446759259</v>
      </c>
      <c r="I891" t="s">
        <v>23</v>
      </c>
      <c r="J891" t="s">
        <v>390</v>
      </c>
      <c r="K891" t="s">
        <v>181</v>
      </c>
      <c r="L891" s="6">
        <v>31428.66</v>
      </c>
    </row>
    <row r="892" spans="7:12" x14ac:dyDescent="0.25">
      <c r="G892">
        <v>10885</v>
      </c>
      <c r="H892" s="2">
        <v>42336.121504629627</v>
      </c>
      <c r="I892" t="s">
        <v>15</v>
      </c>
      <c r="J892" t="s">
        <v>390</v>
      </c>
      <c r="K892" t="s">
        <v>113</v>
      </c>
      <c r="L892" s="6">
        <v>42072.38</v>
      </c>
    </row>
    <row r="893" spans="7:12" x14ac:dyDescent="0.25">
      <c r="G893">
        <v>10886</v>
      </c>
      <c r="H893" s="2">
        <v>42175.040960648148</v>
      </c>
      <c r="I893" t="s">
        <v>17</v>
      </c>
      <c r="J893" t="s">
        <v>390</v>
      </c>
      <c r="K893" t="s">
        <v>253</v>
      </c>
      <c r="L893" s="6">
        <v>56161.74</v>
      </c>
    </row>
    <row r="894" spans="7:12" x14ac:dyDescent="0.25">
      <c r="G894">
        <v>10887</v>
      </c>
      <c r="H894" s="2">
        <v>42222.952453703707</v>
      </c>
      <c r="I894" t="s">
        <v>66</v>
      </c>
      <c r="J894" t="s">
        <v>392</v>
      </c>
      <c r="K894" t="s">
        <v>364</v>
      </c>
      <c r="L894" s="6">
        <v>15815.16</v>
      </c>
    </row>
    <row r="895" spans="7:12" x14ac:dyDescent="0.25">
      <c r="G895">
        <v>10888</v>
      </c>
      <c r="H895" s="2">
        <v>42322.968958333331</v>
      </c>
      <c r="I895" t="s">
        <v>52</v>
      </c>
      <c r="J895" t="s">
        <v>392</v>
      </c>
      <c r="K895" t="s">
        <v>222</v>
      </c>
      <c r="L895" s="6">
        <v>50694.22</v>
      </c>
    </row>
    <row r="896" spans="7:12" x14ac:dyDescent="0.25">
      <c r="G896">
        <v>10889</v>
      </c>
      <c r="H896" s="2">
        <v>42048.295115740744</v>
      </c>
      <c r="I896" t="s">
        <v>7</v>
      </c>
      <c r="J896" t="s">
        <v>390</v>
      </c>
      <c r="K896" t="s">
        <v>206</v>
      </c>
      <c r="L896" s="6">
        <v>38288.949999999997</v>
      </c>
    </row>
    <row r="897" spans="7:12" x14ac:dyDescent="0.25">
      <c r="G897">
        <v>10890</v>
      </c>
      <c r="H897" s="2">
        <v>42006.052268518521</v>
      </c>
      <c r="I897" t="s">
        <v>35</v>
      </c>
      <c r="J897" t="s">
        <v>391</v>
      </c>
      <c r="K897" t="s">
        <v>229</v>
      </c>
      <c r="L897" s="6">
        <v>87767.42</v>
      </c>
    </row>
    <row r="898" spans="7:12" x14ac:dyDescent="0.25">
      <c r="G898">
        <v>10891</v>
      </c>
      <c r="H898" s="2">
        <v>42161.587881944448</v>
      </c>
      <c r="I898" t="s">
        <v>13</v>
      </c>
      <c r="J898" t="s">
        <v>390</v>
      </c>
      <c r="K898" t="s">
        <v>239</v>
      </c>
      <c r="L898" s="6">
        <v>74328.81</v>
      </c>
    </row>
    <row r="899" spans="7:12" x14ac:dyDescent="0.25">
      <c r="G899">
        <v>10892</v>
      </c>
      <c r="H899" s="2">
        <v>42327.522013888891</v>
      </c>
      <c r="I899" t="s">
        <v>20</v>
      </c>
      <c r="J899" t="s">
        <v>390</v>
      </c>
      <c r="K899" t="s">
        <v>37</v>
      </c>
      <c r="L899" s="6">
        <v>40119.56</v>
      </c>
    </row>
    <row r="900" spans="7:12" x14ac:dyDescent="0.25">
      <c r="G900">
        <v>10893</v>
      </c>
      <c r="H900" s="2">
        <v>42302.019490740742</v>
      </c>
      <c r="I900" t="s">
        <v>9</v>
      </c>
      <c r="J900" t="s">
        <v>390</v>
      </c>
      <c r="K900" t="s">
        <v>194</v>
      </c>
      <c r="L900" s="6">
        <v>87566.77</v>
      </c>
    </row>
    <row r="901" spans="7:12" x14ac:dyDescent="0.25">
      <c r="G901">
        <v>10894</v>
      </c>
      <c r="H901" s="2">
        <v>42117.391805555555</v>
      </c>
      <c r="I901" t="s">
        <v>11</v>
      </c>
      <c r="J901" t="s">
        <v>390</v>
      </c>
      <c r="K901" t="s">
        <v>36</v>
      </c>
      <c r="L901" s="6">
        <v>12076.88</v>
      </c>
    </row>
    <row r="902" spans="7:12" x14ac:dyDescent="0.25">
      <c r="G902">
        <v>10895</v>
      </c>
      <c r="H902" s="2">
        <v>42114.103530092594</v>
      </c>
      <c r="I902" t="s">
        <v>40</v>
      </c>
      <c r="J902" t="s">
        <v>391</v>
      </c>
      <c r="K902" t="s">
        <v>121</v>
      </c>
      <c r="L902" s="6">
        <v>9713.09</v>
      </c>
    </row>
    <row r="903" spans="7:12" x14ac:dyDescent="0.25">
      <c r="G903">
        <v>10896</v>
      </c>
      <c r="H903" s="2">
        <v>42111.5940162037</v>
      </c>
      <c r="I903" t="s">
        <v>20</v>
      </c>
      <c r="J903" t="s">
        <v>390</v>
      </c>
      <c r="K903" t="s">
        <v>365</v>
      </c>
      <c r="L903" s="6">
        <v>1314.79</v>
      </c>
    </row>
    <row r="904" spans="7:12" x14ac:dyDescent="0.25">
      <c r="G904">
        <v>10897</v>
      </c>
      <c r="H904" s="2">
        <v>42207.512013888889</v>
      </c>
      <c r="I904" t="s">
        <v>61</v>
      </c>
      <c r="J904" t="s">
        <v>392</v>
      </c>
      <c r="K904" t="s">
        <v>153</v>
      </c>
      <c r="L904" s="6">
        <v>60449.71</v>
      </c>
    </row>
    <row r="905" spans="7:12" x14ac:dyDescent="0.25">
      <c r="G905">
        <v>10898</v>
      </c>
      <c r="H905" s="2">
        <v>42020.428263888891</v>
      </c>
      <c r="I905" t="s">
        <v>52</v>
      </c>
      <c r="J905" t="s">
        <v>392</v>
      </c>
      <c r="K905" t="s">
        <v>363</v>
      </c>
      <c r="L905" s="6">
        <v>46465.56</v>
      </c>
    </row>
    <row r="906" spans="7:12" x14ac:dyDescent="0.25">
      <c r="G906">
        <v>10899</v>
      </c>
      <c r="H906" s="2">
        <v>42085.120358796295</v>
      </c>
      <c r="I906" t="s">
        <v>38</v>
      </c>
      <c r="J906" t="s">
        <v>391</v>
      </c>
      <c r="K906" t="s">
        <v>182</v>
      </c>
      <c r="L906" s="6">
        <v>20367.669999999998</v>
      </c>
    </row>
    <row r="907" spans="7:12" x14ac:dyDescent="0.25">
      <c r="G907">
        <v>10900</v>
      </c>
      <c r="H907" s="2">
        <v>42272.801365740743</v>
      </c>
      <c r="I907" t="s">
        <v>5</v>
      </c>
      <c r="J907" t="s">
        <v>390</v>
      </c>
      <c r="K907" t="s">
        <v>68</v>
      </c>
      <c r="L907" s="6">
        <v>49439.99</v>
      </c>
    </row>
    <row r="908" spans="7:12" x14ac:dyDescent="0.25">
      <c r="G908">
        <v>10901</v>
      </c>
      <c r="H908" s="2">
        <v>42051.22216435185</v>
      </c>
      <c r="I908" t="s">
        <v>40</v>
      </c>
      <c r="J908" t="s">
        <v>391</v>
      </c>
      <c r="K908" t="s">
        <v>202</v>
      </c>
      <c r="L908" s="6">
        <v>29440.400000000001</v>
      </c>
    </row>
    <row r="909" spans="7:12" x14ac:dyDescent="0.25">
      <c r="G909">
        <v>10902</v>
      </c>
      <c r="H909" s="2">
        <v>42090.809386574074</v>
      </c>
      <c r="I909" t="s">
        <v>61</v>
      </c>
      <c r="J909" t="s">
        <v>392</v>
      </c>
      <c r="K909" t="s">
        <v>158</v>
      </c>
      <c r="L909" s="6">
        <v>90733.9</v>
      </c>
    </row>
    <row r="910" spans="7:12" x14ac:dyDescent="0.25">
      <c r="G910">
        <v>10903</v>
      </c>
      <c r="H910" s="2">
        <v>42122.078043981484</v>
      </c>
      <c r="I910" t="s">
        <v>29</v>
      </c>
      <c r="J910" t="s">
        <v>391</v>
      </c>
      <c r="K910" t="s">
        <v>91</v>
      </c>
      <c r="L910" s="6">
        <v>13103.28</v>
      </c>
    </row>
    <row r="911" spans="7:12" x14ac:dyDescent="0.25">
      <c r="G911">
        <v>10904</v>
      </c>
      <c r="H911" s="2">
        <v>42126.303784722222</v>
      </c>
      <c r="I911" t="s">
        <v>38</v>
      </c>
      <c r="J911" t="s">
        <v>391</v>
      </c>
      <c r="K911" t="s">
        <v>286</v>
      </c>
      <c r="L911" s="6">
        <v>62744.19</v>
      </c>
    </row>
    <row r="912" spans="7:12" x14ac:dyDescent="0.25">
      <c r="G912">
        <v>10905</v>
      </c>
      <c r="H912" s="2">
        <v>42328.969074074077</v>
      </c>
      <c r="I912" t="s">
        <v>15</v>
      </c>
      <c r="J912" t="s">
        <v>390</v>
      </c>
      <c r="K912" t="s">
        <v>294</v>
      </c>
      <c r="L912" s="6">
        <v>18241.02</v>
      </c>
    </row>
    <row r="913" spans="7:12" x14ac:dyDescent="0.25">
      <c r="G913">
        <v>10906</v>
      </c>
      <c r="H913" s="2">
        <v>42259.747245370374</v>
      </c>
      <c r="I913" t="s">
        <v>40</v>
      </c>
      <c r="J913" t="s">
        <v>391</v>
      </c>
      <c r="K913" t="s">
        <v>352</v>
      </c>
      <c r="L913" s="6">
        <v>56390.49</v>
      </c>
    </row>
    <row r="914" spans="7:12" x14ac:dyDescent="0.25">
      <c r="G914">
        <v>10907</v>
      </c>
      <c r="H914" s="2">
        <v>42201.66510416667</v>
      </c>
      <c r="I914" t="s">
        <v>17</v>
      </c>
      <c r="J914" t="s">
        <v>390</v>
      </c>
      <c r="K914" t="s">
        <v>290</v>
      </c>
      <c r="L914" s="6">
        <v>31057.89</v>
      </c>
    </row>
    <row r="915" spans="7:12" x14ac:dyDescent="0.25">
      <c r="G915">
        <v>10908</v>
      </c>
      <c r="H915" s="2">
        <v>42058.736631944441</v>
      </c>
      <c r="I915" t="s">
        <v>52</v>
      </c>
      <c r="J915" t="s">
        <v>392</v>
      </c>
      <c r="K915" t="s">
        <v>254</v>
      </c>
      <c r="L915" s="6">
        <v>43627.65</v>
      </c>
    </row>
    <row r="916" spans="7:12" x14ac:dyDescent="0.25">
      <c r="G916">
        <v>10909</v>
      </c>
      <c r="H916" s="2">
        <v>42045.771874999999</v>
      </c>
      <c r="I916" t="s">
        <v>5</v>
      </c>
      <c r="J916" t="s">
        <v>390</v>
      </c>
      <c r="K916" t="s">
        <v>69</v>
      </c>
      <c r="L916" s="6">
        <v>66940.67</v>
      </c>
    </row>
    <row r="917" spans="7:12" x14ac:dyDescent="0.25">
      <c r="G917">
        <v>10910</v>
      </c>
      <c r="H917" s="2">
        <v>42027.001481481479</v>
      </c>
      <c r="I917" t="s">
        <v>20</v>
      </c>
      <c r="J917" t="s">
        <v>390</v>
      </c>
      <c r="K917" t="s">
        <v>124</v>
      </c>
      <c r="L917" s="6">
        <v>70653.919999999998</v>
      </c>
    </row>
    <row r="918" spans="7:12" x14ac:dyDescent="0.25">
      <c r="G918">
        <v>10911</v>
      </c>
      <c r="H918" s="2">
        <v>42314.607951388891</v>
      </c>
      <c r="I918" t="s">
        <v>23</v>
      </c>
      <c r="J918" t="s">
        <v>390</v>
      </c>
      <c r="K918" t="s">
        <v>215</v>
      </c>
      <c r="L918" s="6">
        <v>19046.12</v>
      </c>
    </row>
    <row r="919" spans="7:12" x14ac:dyDescent="0.25">
      <c r="G919">
        <v>10912</v>
      </c>
      <c r="H919" s="2">
        <v>42248.667708333334</v>
      </c>
      <c r="I919" t="s">
        <v>13</v>
      </c>
      <c r="J919" t="s">
        <v>390</v>
      </c>
      <c r="K919" t="s">
        <v>33</v>
      </c>
      <c r="L919" s="6">
        <v>48333.82</v>
      </c>
    </row>
    <row r="920" spans="7:12" x14ac:dyDescent="0.25">
      <c r="G920">
        <v>10913</v>
      </c>
      <c r="H920" s="2">
        <v>42275.489560185182</v>
      </c>
      <c r="I920" t="s">
        <v>9</v>
      </c>
      <c r="J920" t="s">
        <v>390</v>
      </c>
      <c r="K920" t="s">
        <v>290</v>
      </c>
      <c r="L920" s="6">
        <v>98264.16</v>
      </c>
    </row>
    <row r="921" spans="7:12" x14ac:dyDescent="0.25">
      <c r="G921">
        <v>10914</v>
      </c>
      <c r="H921" s="2">
        <v>42344.972870370373</v>
      </c>
      <c r="I921" t="s">
        <v>26</v>
      </c>
      <c r="J921" t="s">
        <v>391</v>
      </c>
      <c r="K921" t="s">
        <v>362</v>
      </c>
      <c r="L921" s="6">
        <v>91741.46</v>
      </c>
    </row>
    <row r="922" spans="7:12" x14ac:dyDescent="0.25">
      <c r="G922">
        <v>10915</v>
      </c>
      <c r="H922" s="2">
        <v>42085.05678240741</v>
      </c>
      <c r="I922" t="s">
        <v>40</v>
      </c>
      <c r="J922" t="s">
        <v>391</v>
      </c>
      <c r="K922" t="s">
        <v>188</v>
      </c>
      <c r="L922" s="6">
        <v>74190.67</v>
      </c>
    </row>
    <row r="923" spans="7:12" x14ac:dyDescent="0.25">
      <c r="G923">
        <v>10916</v>
      </c>
      <c r="H923" s="2">
        <v>42318.750057870369</v>
      </c>
      <c r="I923" t="s">
        <v>26</v>
      </c>
      <c r="J923" t="s">
        <v>391</v>
      </c>
      <c r="K923" t="s">
        <v>10</v>
      </c>
      <c r="L923" s="6">
        <v>4982.1099999999997</v>
      </c>
    </row>
    <row r="924" spans="7:12" x14ac:dyDescent="0.25">
      <c r="G924">
        <v>10917</v>
      </c>
      <c r="H924" s="2">
        <v>42059.25136574074</v>
      </c>
      <c r="I924" t="s">
        <v>52</v>
      </c>
      <c r="J924" t="s">
        <v>392</v>
      </c>
      <c r="K924" t="s">
        <v>357</v>
      </c>
      <c r="L924" s="6">
        <v>85898.42</v>
      </c>
    </row>
    <row r="925" spans="7:12" x14ac:dyDescent="0.25">
      <c r="G925">
        <v>10918</v>
      </c>
      <c r="H925" s="2">
        <v>42228.075416666667</v>
      </c>
      <c r="I925" t="s">
        <v>35</v>
      </c>
      <c r="J925" t="s">
        <v>391</v>
      </c>
      <c r="K925" t="s">
        <v>25</v>
      </c>
      <c r="L925" s="6">
        <v>88059.39</v>
      </c>
    </row>
    <row r="926" spans="7:12" x14ac:dyDescent="0.25">
      <c r="G926">
        <v>10919</v>
      </c>
      <c r="H926" s="2">
        <v>42059.733553240738</v>
      </c>
      <c r="I926" t="s">
        <v>35</v>
      </c>
      <c r="J926" t="s">
        <v>391</v>
      </c>
      <c r="K926" t="s">
        <v>366</v>
      </c>
      <c r="L926" s="6">
        <v>68567.69</v>
      </c>
    </row>
    <row r="927" spans="7:12" x14ac:dyDescent="0.25">
      <c r="G927">
        <v>10920</v>
      </c>
      <c r="H927" s="2">
        <v>42122.726863425924</v>
      </c>
      <c r="I927" t="s">
        <v>38</v>
      </c>
      <c r="J927" t="s">
        <v>391</v>
      </c>
      <c r="K927" t="s">
        <v>367</v>
      </c>
      <c r="L927" s="6">
        <v>57405.63</v>
      </c>
    </row>
    <row r="928" spans="7:12" x14ac:dyDescent="0.25">
      <c r="G928">
        <v>10921</v>
      </c>
      <c r="H928" s="2">
        <v>42172.931504629632</v>
      </c>
      <c r="I928" t="s">
        <v>38</v>
      </c>
      <c r="J928" t="s">
        <v>391</v>
      </c>
      <c r="K928" t="s">
        <v>62</v>
      </c>
      <c r="L928" s="6">
        <v>91025.21</v>
      </c>
    </row>
    <row r="929" spans="7:12" x14ac:dyDescent="0.25">
      <c r="G929">
        <v>10922</v>
      </c>
      <c r="H929" s="2">
        <v>42354.491006944445</v>
      </c>
      <c r="I929" t="s">
        <v>23</v>
      </c>
      <c r="J929" t="s">
        <v>390</v>
      </c>
      <c r="K929" t="s">
        <v>351</v>
      </c>
      <c r="L929" s="6">
        <v>97980.58</v>
      </c>
    </row>
    <row r="930" spans="7:12" x14ac:dyDescent="0.25">
      <c r="G930">
        <v>10923</v>
      </c>
      <c r="H930" s="2">
        <v>42202.122777777775</v>
      </c>
      <c r="I930" t="s">
        <v>5</v>
      </c>
      <c r="J930" t="s">
        <v>390</v>
      </c>
      <c r="K930" t="s">
        <v>57</v>
      </c>
      <c r="L930" s="6">
        <v>34020.379999999997</v>
      </c>
    </row>
    <row r="931" spans="7:12" x14ac:dyDescent="0.25">
      <c r="G931">
        <v>10924</v>
      </c>
      <c r="H931" s="2">
        <v>42105.721898148149</v>
      </c>
      <c r="I931" t="s">
        <v>35</v>
      </c>
      <c r="J931" t="s">
        <v>391</v>
      </c>
      <c r="K931" t="s">
        <v>339</v>
      </c>
      <c r="L931" s="6">
        <v>77250.259999999995</v>
      </c>
    </row>
    <row r="932" spans="7:12" x14ac:dyDescent="0.25">
      <c r="G932">
        <v>10925</v>
      </c>
      <c r="H932" s="2">
        <v>42127.819687499999</v>
      </c>
      <c r="I932" t="s">
        <v>17</v>
      </c>
      <c r="J932" t="s">
        <v>390</v>
      </c>
      <c r="K932" t="s">
        <v>172</v>
      </c>
      <c r="L932" s="6">
        <v>41094.79</v>
      </c>
    </row>
    <row r="933" spans="7:12" x14ac:dyDescent="0.25">
      <c r="G933">
        <v>10926</v>
      </c>
      <c r="H933" s="2">
        <v>42217.7112037037</v>
      </c>
      <c r="I933" t="s">
        <v>17</v>
      </c>
      <c r="J933" t="s">
        <v>390</v>
      </c>
      <c r="K933" t="s">
        <v>6</v>
      </c>
      <c r="L933" s="6">
        <v>5555.35</v>
      </c>
    </row>
    <row r="934" spans="7:12" x14ac:dyDescent="0.25">
      <c r="G934">
        <v>10927</v>
      </c>
      <c r="H934" s="2">
        <v>42122.878865740742</v>
      </c>
      <c r="I934" t="s">
        <v>23</v>
      </c>
      <c r="J934" t="s">
        <v>390</v>
      </c>
      <c r="K934" t="s">
        <v>215</v>
      </c>
      <c r="L934" s="6">
        <v>59135.21</v>
      </c>
    </row>
    <row r="935" spans="7:12" x14ac:dyDescent="0.25">
      <c r="G935">
        <v>10928</v>
      </c>
      <c r="H935" s="2">
        <v>42347.179583333331</v>
      </c>
      <c r="I935" t="s">
        <v>5</v>
      </c>
      <c r="J935" t="s">
        <v>390</v>
      </c>
      <c r="K935" t="s">
        <v>339</v>
      </c>
      <c r="L935" s="6">
        <v>31066.95</v>
      </c>
    </row>
    <row r="936" spans="7:12" x14ac:dyDescent="0.25">
      <c r="G936">
        <v>10929</v>
      </c>
      <c r="H936" s="2">
        <v>42131.164004629631</v>
      </c>
      <c r="I936" t="s">
        <v>38</v>
      </c>
      <c r="J936" t="s">
        <v>391</v>
      </c>
      <c r="K936" t="s">
        <v>261</v>
      </c>
      <c r="L936" s="6">
        <v>70436.11</v>
      </c>
    </row>
    <row r="937" spans="7:12" x14ac:dyDescent="0.25">
      <c r="G937">
        <v>10930</v>
      </c>
      <c r="H937" s="2">
        <v>42305.771423611113</v>
      </c>
      <c r="I937" t="s">
        <v>35</v>
      </c>
      <c r="J937" t="s">
        <v>391</v>
      </c>
      <c r="K937" t="s">
        <v>251</v>
      </c>
      <c r="L937" s="6">
        <v>39520.699999999997</v>
      </c>
    </row>
    <row r="938" spans="7:12" x14ac:dyDescent="0.25">
      <c r="G938">
        <v>10931</v>
      </c>
      <c r="H938" s="2">
        <v>42141.36446759259</v>
      </c>
      <c r="I938" t="s">
        <v>45</v>
      </c>
      <c r="J938" t="s">
        <v>392</v>
      </c>
      <c r="K938" t="s">
        <v>319</v>
      </c>
      <c r="L938" s="6">
        <v>53014.13</v>
      </c>
    </row>
    <row r="939" spans="7:12" x14ac:dyDescent="0.25">
      <c r="G939">
        <v>10932</v>
      </c>
      <c r="H939" s="2">
        <v>42338.081400462965</v>
      </c>
      <c r="I939" t="s">
        <v>26</v>
      </c>
      <c r="J939" t="s">
        <v>391</v>
      </c>
      <c r="K939" t="s">
        <v>33</v>
      </c>
      <c r="L939" s="6">
        <v>96782.83</v>
      </c>
    </row>
    <row r="940" spans="7:12" x14ac:dyDescent="0.25">
      <c r="G940">
        <v>10933</v>
      </c>
      <c r="H940" s="2">
        <v>42043.549120370371</v>
      </c>
      <c r="I940" t="s">
        <v>66</v>
      </c>
      <c r="J940" t="s">
        <v>392</v>
      </c>
      <c r="K940" t="s">
        <v>230</v>
      </c>
      <c r="L940" s="6">
        <v>95905.29</v>
      </c>
    </row>
    <row r="941" spans="7:12" x14ac:dyDescent="0.25">
      <c r="G941">
        <v>10934</v>
      </c>
      <c r="H941" s="2">
        <v>42064.659525462965</v>
      </c>
      <c r="I941" t="s">
        <v>66</v>
      </c>
      <c r="J941" t="s">
        <v>392</v>
      </c>
      <c r="K941" t="s">
        <v>194</v>
      </c>
      <c r="L941" s="6">
        <v>51343.64</v>
      </c>
    </row>
    <row r="942" spans="7:12" x14ac:dyDescent="0.25">
      <c r="G942">
        <v>10935</v>
      </c>
      <c r="H942" s="2">
        <v>42328.741527777776</v>
      </c>
      <c r="I942" t="s">
        <v>29</v>
      </c>
      <c r="J942" t="s">
        <v>391</v>
      </c>
      <c r="K942" t="s">
        <v>368</v>
      </c>
      <c r="L942" s="6">
        <v>40606.550000000003</v>
      </c>
    </row>
    <row r="943" spans="7:12" x14ac:dyDescent="0.25">
      <c r="G943">
        <v>10936</v>
      </c>
      <c r="H943" s="2">
        <v>42261.098877314813</v>
      </c>
      <c r="I943" t="s">
        <v>5</v>
      </c>
      <c r="J943" t="s">
        <v>390</v>
      </c>
      <c r="K943" t="s">
        <v>329</v>
      </c>
      <c r="L943" s="6">
        <v>73383.149999999994</v>
      </c>
    </row>
    <row r="944" spans="7:12" x14ac:dyDescent="0.25">
      <c r="G944">
        <v>10937</v>
      </c>
      <c r="H944" s="2">
        <v>42268.786238425928</v>
      </c>
      <c r="I944" t="s">
        <v>7</v>
      </c>
      <c r="J944" t="s">
        <v>390</v>
      </c>
      <c r="K944" t="s">
        <v>304</v>
      </c>
      <c r="L944" s="6">
        <v>68636.820000000007</v>
      </c>
    </row>
    <row r="945" spans="7:12" x14ac:dyDescent="0.25">
      <c r="G945">
        <v>10938</v>
      </c>
      <c r="H945" s="2">
        <v>42149.739305555559</v>
      </c>
      <c r="I945" t="s">
        <v>15</v>
      </c>
      <c r="J945" t="s">
        <v>390</v>
      </c>
      <c r="K945" t="s">
        <v>116</v>
      </c>
      <c r="L945" s="6">
        <v>15858.24</v>
      </c>
    </row>
    <row r="946" spans="7:12" x14ac:dyDescent="0.25">
      <c r="G946">
        <v>10939</v>
      </c>
      <c r="H946" s="2">
        <v>42311.8984837963</v>
      </c>
      <c r="I946" t="s">
        <v>7</v>
      </c>
      <c r="J946" t="s">
        <v>390</v>
      </c>
      <c r="K946" t="s">
        <v>227</v>
      </c>
      <c r="L946" s="6">
        <v>49739.06</v>
      </c>
    </row>
    <row r="947" spans="7:12" x14ac:dyDescent="0.25">
      <c r="G947">
        <v>10940</v>
      </c>
      <c r="H947" s="2">
        <v>42347.277604166666</v>
      </c>
      <c r="I947" t="s">
        <v>5</v>
      </c>
      <c r="J947" t="s">
        <v>390</v>
      </c>
      <c r="K947" t="s">
        <v>350</v>
      </c>
      <c r="L947" s="6">
        <v>23509.45</v>
      </c>
    </row>
    <row r="948" spans="7:12" x14ac:dyDescent="0.25">
      <c r="G948">
        <v>10941</v>
      </c>
      <c r="H948" s="2">
        <v>42121.986655092594</v>
      </c>
      <c r="I948" t="s">
        <v>61</v>
      </c>
      <c r="J948" t="s">
        <v>392</v>
      </c>
      <c r="K948" t="s">
        <v>53</v>
      </c>
      <c r="L948" s="6">
        <v>50459.31</v>
      </c>
    </row>
    <row r="949" spans="7:12" x14ac:dyDescent="0.25">
      <c r="G949">
        <v>10942</v>
      </c>
      <c r="H949" s="2">
        <v>42308.718043981484</v>
      </c>
      <c r="I949" t="s">
        <v>5</v>
      </c>
      <c r="J949" t="s">
        <v>390</v>
      </c>
      <c r="K949" t="s">
        <v>179</v>
      </c>
      <c r="L949" s="6">
        <v>34058.89</v>
      </c>
    </row>
    <row r="950" spans="7:12" x14ac:dyDescent="0.25">
      <c r="G950">
        <v>10943</v>
      </c>
      <c r="H950" s="2">
        <v>42112.108495370368</v>
      </c>
      <c r="I950" t="s">
        <v>20</v>
      </c>
      <c r="J950" t="s">
        <v>390</v>
      </c>
      <c r="K950" t="s">
        <v>311</v>
      </c>
      <c r="L950" s="6">
        <v>17069.47</v>
      </c>
    </row>
    <row r="951" spans="7:12" x14ac:dyDescent="0.25">
      <c r="G951">
        <v>10944</v>
      </c>
      <c r="H951" s="2">
        <v>42037.924907407411</v>
      </c>
      <c r="I951" t="s">
        <v>61</v>
      </c>
      <c r="J951" t="s">
        <v>392</v>
      </c>
      <c r="K951" t="s">
        <v>186</v>
      </c>
      <c r="L951" s="6">
        <v>65215.63</v>
      </c>
    </row>
    <row r="952" spans="7:12" x14ac:dyDescent="0.25">
      <c r="G952">
        <v>10945</v>
      </c>
      <c r="H952" s="2">
        <v>42166.468344907407</v>
      </c>
      <c r="I952" t="s">
        <v>29</v>
      </c>
      <c r="J952" t="s">
        <v>391</v>
      </c>
      <c r="K952" t="s">
        <v>16</v>
      </c>
      <c r="L952" s="6">
        <v>49609.73</v>
      </c>
    </row>
    <row r="953" spans="7:12" x14ac:dyDescent="0.25">
      <c r="G953">
        <v>10946</v>
      </c>
      <c r="H953" s="2">
        <v>42101.899270833332</v>
      </c>
      <c r="I953" t="s">
        <v>66</v>
      </c>
      <c r="J953" t="s">
        <v>392</v>
      </c>
      <c r="K953" t="s">
        <v>44</v>
      </c>
      <c r="L953" s="6">
        <v>31258.44</v>
      </c>
    </row>
    <row r="954" spans="7:12" x14ac:dyDescent="0.25">
      <c r="G954">
        <v>10947</v>
      </c>
      <c r="H954" s="2">
        <v>42249.693472222221</v>
      </c>
      <c r="I954" t="s">
        <v>9</v>
      </c>
      <c r="J954" t="s">
        <v>390</v>
      </c>
      <c r="K954" t="s">
        <v>39</v>
      </c>
      <c r="L954" s="6">
        <v>87902.53</v>
      </c>
    </row>
    <row r="955" spans="7:12" x14ac:dyDescent="0.25">
      <c r="G955">
        <v>10948</v>
      </c>
      <c r="H955" s="2">
        <v>42319.092824074076</v>
      </c>
      <c r="I955" t="s">
        <v>45</v>
      </c>
      <c r="J955" t="s">
        <v>392</v>
      </c>
      <c r="K955" t="s">
        <v>258</v>
      </c>
      <c r="L955" s="6">
        <v>6761.42</v>
      </c>
    </row>
    <row r="956" spans="7:12" x14ac:dyDescent="0.25">
      <c r="G956">
        <v>10949</v>
      </c>
      <c r="H956" s="2">
        <v>42048.830787037034</v>
      </c>
      <c r="I956" t="s">
        <v>29</v>
      </c>
      <c r="J956" t="s">
        <v>391</v>
      </c>
      <c r="K956" t="s">
        <v>16</v>
      </c>
      <c r="L956" s="6">
        <v>61592.06</v>
      </c>
    </row>
    <row r="957" spans="7:12" x14ac:dyDescent="0.25">
      <c r="G957">
        <v>10950</v>
      </c>
      <c r="H957" s="2">
        <v>42357.91070601852</v>
      </c>
      <c r="I957" t="s">
        <v>7</v>
      </c>
      <c r="J957" t="s">
        <v>390</v>
      </c>
      <c r="K957" t="s">
        <v>322</v>
      </c>
      <c r="L957" s="6">
        <v>75140.2</v>
      </c>
    </row>
    <row r="958" spans="7:12" x14ac:dyDescent="0.25">
      <c r="G958">
        <v>10951</v>
      </c>
      <c r="H958" s="2">
        <v>42078.964513888888</v>
      </c>
      <c r="I958" t="s">
        <v>17</v>
      </c>
      <c r="J958" t="s">
        <v>390</v>
      </c>
      <c r="K958" t="s">
        <v>369</v>
      </c>
      <c r="L958" s="6">
        <v>72566.77</v>
      </c>
    </row>
    <row r="959" spans="7:12" x14ac:dyDescent="0.25">
      <c r="G959">
        <v>10952</v>
      </c>
      <c r="H959" s="2">
        <v>42203.317615740743</v>
      </c>
      <c r="I959" t="s">
        <v>29</v>
      </c>
      <c r="J959" t="s">
        <v>391</v>
      </c>
      <c r="K959" t="s">
        <v>187</v>
      </c>
      <c r="L959" s="6">
        <v>6415.8</v>
      </c>
    </row>
    <row r="960" spans="7:12" x14ac:dyDescent="0.25">
      <c r="G960">
        <v>10953</v>
      </c>
      <c r="H960" s="2">
        <v>42275.128275462965</v>
      </c>
      <c r="I960" t="s">
        <v>38</v>
      </c>
      <c r="J960" t="s">
        <v>391</v>
      </c>
      <c r="K960" t="s">
        <v>211</v>
      </c>
      <c r="L960" s="6">
        <v>30871.439999999999</v>
      </c>
    </row>
    <row r="961" spans="7:12" x14ac:dyDescent="0.25">
      <c r="G961">
        <v>10954</v>
      </c>
      <c r="H961" s="2">
        <v>42032.422685185185</v>
      </c>
      <c r="I961" t="s">
        <v>38</v>
      </c>
      <c r="J961" t="s">
        <v>391</v>
      </c>
      <c r="K961" t="s">
        <v>370</v>
      </c>
      <c r="L961" s="6">
        <v>37246.980000000003</v>
      </c>
    </row>
    <row r="962" spans="7:12" x14ac:dyDescent="0.25">
      <c r="G962">
        <v>10955</v>
      </c>
      <c r="H962" s="2">
        <v>42123.237615740742</v>
      </c>
      <c r="I962" t="s">
        <v>7</v>
      </c>
      <c r="J962" t="s">
        <v>390</v>
      </c>
      <c r="K962" t="s">
        <v>206</v>
      </c>
      <c r="L962" s="6">
        <v>38586.03</v>
      </c>
    </row>
    <row r="963" spans="7:12" x14ac:dyDescent="0.25">
      <c r="G963">
        <v>10956</v>
      </c>
      <c r="H963" s="2">
        <v>42314.091168981482</v>
      </c>
      <c r="I963" t="s">
        <v>40</v>
      </c>
      <c r="J963" t="s">
        <v>391</v>
      </c>
      <c r="K963" t="s">
        <v>76</v>
      </c>
      <c r="L963" s="6">
        <v>46341.35</v>
      </c>
    </row>
    <row r="964" spans="7:12" x14ac:dyDescent="0.25">
      <c r="G964">
        <v>10957</v>
      </c>
      <c r="H964" s="2">
        <v>42067.660277777781</v>
      </c>
      <c r="I964" t="s">
        <v>9</v>
      </c>
      <c r="J964" t="s">
        <v>390</v>
      </c>
      <c r="K964" t="s">
        <v>218</v>
      </c>
      <c r="L964" s="6">
        <v>80598.05</v>
      </c>
    </row>
    <row r="965" spans="7:12" x14ac:dyDescent="0.25">
      <c r="G965">
        <v>10958</v>
      </c>
      <c r="H965" s="2">
        <v>42239.080821759257</v>
      </c>
      <c r="I965" t="s">
        <v>5</v>
      </c>
      <c r="J965" t="s">
        <v>390</v>
      </c>
      <c r="K965" t="s">
        <v>83</v>
      </c>
      <c r="L965" s="6">
        <v>77387.429999999993</v>
      </c>
    </row>
    <row r="966" spans="7:12" x14ac:dyDescent="0.25">
      <c r="G966">
        <v>10959</v>
      </c>
      <c r="H966" s="2">
        <v>42038.763182870367</v>
      </c>
      <c r="I966" t="s">
        <v>7</v>
      </c>
      <c r="J966" t="s">
        <v>390</v>
      </c>
      <c r="K966" t="s">
        <v>132</v>
      </c>
      <c r="L966" s="6">
        <v>39284.839999999997</v>
      </c>
    </row>
    <row r="967" spans="7:12" x14ac:dyDescent="0.25">
      <c r="G967">
        <v>10960</v>
      </c>
      <c r="H967" s="2">
        <v>42177.200219907405</v>
      </c>
      <c r="I967" t="s">
        <v>45</v>
      </c>
      <c r="J967" t="s">
        <v>392</v>
      </c>
      <c r="K967" t="s">
        <v>44</v>
      </c>
      <c r="L967" s="6">
        <v>51124.88</v>
      </c>
    </row>
    <row r="968" spans="7:12" x14ac:dyDescent="0.25">
      <c r="G968">
        <v>10961</v>
      </c>
      <c r="H968" s="2">
        <v>42108.457314814812</v>
      </c>
      <c r="I968" t="s">
        <v>7</v>
      </c>
      <c r="J968" t="s">
        <v>390</v>
      </c>
      <c r="K968" t="s">
        <v>84</v>
      </c>
      <c r="L968" s="6">
        <v>87985.91</v>
      </c>
    </row>
    <row r="969" spans="7:12" x14ac:dyDescent="0.25">
      <c r="G969">
        <v>10962</v>
      </c>
      <c r="H969" s="2">
        <v>42191.324456018519</v>
      </c>
      <c r="I969" t="s">
        <v>61</v>
      </c>
      <c r="J969" t="s">
        <v>392</v>
      </c>
      <c r="K969" t="s">
        <v>345</v>
      </c>
      <c r="L969" s="6">
        <v>76893.820000000007</v>
      </c>
    </row>
    <row r="970" spans="7:12" x14ac:dyDescent="0.25">
      <c r="G970">
        <v>10963</v>
      </c>
      <c r="H970" s="2">
        <v>42077.869722222225</v>
      </c>
      <c r="I970" t="s">
        <v>11</v>
      </c>
      <c r="J970" t="s">
        <v>390</v>
      </c>
      <c r="K970" t="s">
        <v>101</v>
      </c>
      <c r="L970" s="6">
        <v>71634.31</v>
      </c>
    </row>
    <row r="971" spans="7:12" x14ac:dyDescent="0.25">
      <c r="G971">
        <v>10964</v>
      </c>
      <c r="H971" s="2">
        <v>42351.827962962961</v>
      </c>
      <c r="I971" t="s">
        <v>40</v>
      </c>
      <c r="J971" t="s">
        <v>391</v>
      </c>
      <c r="K971" t="s">
        <v>271</v>
      </c>
      <c r="L971" s="6">
        <v>30577.71</v>
      </c>
    </row>
    <row r="972" spans="7:12" x14ac:dyDescent="0.25">
      <c r="G972">
        <v>10965</v>
      </c>
      <c r="H972" s="2">
        <v>42124.542025462964</v>
      </c>
      <c r="I972" t="s">
        <v>35</v>
      </c>
      <c r="J972" t="s">
        <v>391</v>
      </c>
      <c r="K972" t="s">
        <v>301</v>
      </c>
      <c r="L972" s="6">
        <v>84453.26</v>
      </c>
    </row>
    <row r="973" spans="7:12" x14ac:dyDescent="0.25">
      <c r="G973">
        <v>10966</v>
      </c>
      <c r="H973" s="2">
        <v>42279.759664351855</v>
      </c>
      <c r="I973" t="s">
        <v>40</v>
      </c>
      <c r="J973" t="s">
        <v>391</v>
      </c>
      <c r="K973" t="s">
        <v>56</v>
      </c>
      <c r="L973" s="6">
        <v>2104.34</v>
      </c>
    </row>
    <row r="974" spans="7:12" x14ac:dyDescent="0.25">
      <c r="G974">
        <v>10967</v>
      </c>
      <c r="H974" s="2">
        <v>42042.766365740739</v>
      </c>
      <c r="I974" t="s">
        <v>11</v>
      </c>
      <c r="J974" t="s">
        <v>390</v>
      </c>
      <c r="K974" t="s">
        <v>285</v>
      </c>
      <c r="L974" s="6">
        <v>19551.990000000002</v>
      </c>
    </row>
    <row r="975" spans="7:12" x14ac:dyDescent="0.25">
      <c r="G975">
        <v>10968</v>
      </c>
      <c r="H975" s="2">
        <v>42267.298275462963</v>
      </c>
      <c r="I975" t="s">
        <v>66</v>
      </c>
      <c r="J975" t="s">
        <v>392</v>
      </c>
      <c r="K975" t="s">
        <v>209</v>
      </c>
      <c r="L975" s="6">
        <v>70787.88</v>
      </c>
    </row>
    <row r="976" spans="7:12" x14ac:dyDescent="0.25">
      <c r="G976">
        <v>10969</v>
      </c>
      <c r="H976" s="2">
        <v>42060.725358796299</v>
      </c>
      <c r="I976" t="s">
        <v>15</v>
      </c>
      <c r="J976" t="s">
        <v>390</v>
      </c>
      <c r="K976" t="s">
        <v>19</v>
      </c>
      <c r="L976" s="6">
        <v>88948.77</v>
      </c>
    </row>
    <row r="977" spans="7:12" x14ac:dyDescent="0.25">
      <c r="G977">
        <v>10970</v>
      </c>
      <c r="H977" s="2">
        <v>42315.40042824074</v>
      </c>
      <c r="I977" t="s">
        <v>40</v>
      </c>
      <c r="J977" t="s">
        <v>391</v>
      </c>
      <c r="K977" t="s">
        <v>250</v>
      </c>
      <c r="L977" s="6">
        <v>11569.32</v>
      </c>
    </row>
    <row r="978" spans="7:12" x14ac:dyDescent="0.25">
      <c r="G978">
        <v>10971</v>
      </c>
      <c r="H978" s="2">
        <v>42276.793263888889</v>
      </c>
      <c r="I978" t="s">
        <v>15</v>
      </c>
      <c r="J978" t="s">
        <v>390</v>
      </c>
      <c r="K978" t="s">
        <v>229</v>
      </c>
      <c r="L978" s="6">
        <v>47135.49</v>
      </c>
    </row>
    <row r="979" spans="7:12" x14ac:dyDescent="0.25">
      <c r="G979">
        <v>10972</v>
      </c>
      <c r="H979" s="2">
        <v>42035.672997685186</v>
      </c>
      <c r="I979" t="s">
        <v>66</v>
      </c>
      <c r="J979" t="s">
        <v>392</v>
      </c>
      <c r="K979" t="s">
        <v>311</v>
      </c>
      <c r="L979" s="6">
        <v>9593.0499999999993</v>
      </c>
    </row>
    <row r="980" spans="7:12" x14ac:dyDescent="0.25">
      <c r="G980">
        <v>10973</v>
      </c>
      <c r="H980" s="2">
        <v>42227.030162037037</v>
      </c>
      <c r="I980" t="s">
        <v>13</v>
      </c>
      <c r="J980" t="s">
        <v>390</v>
      </c>
      <c r="K980" t="s">
        <v>301</v>
      </c>
      <c r="L980" s="6">
        <v>69054.75</v>
      </c>
    </row>
    <row r="981" spans="7:12" x14ac:dyDescent="0.25">
      <c r="G981">
        <v>10974</v>
      </c>
      <c r="H981" s="2">
        <v>42141.513703703706</v>
      </c>
      <c r="I981" t="s">
        <v>11</v>
      </c>
      <c r="J981" t="s">
        <v>390</v>
      </c>
      <c r="K981" t="s">
        <v>261</v>
      </c>
      <c r="L981" s="6">
        <v>19669.349999999999</v>
      </c>
    </row>
    <row r="982" spans="7:12" x14ac:dyDescent="0.25">
      <c r="G982">
        <v>10975</v>
      </c>
      <c r="H982" s="2">
        <v>42178.17627314815</v>
      </c>
      <c r="I982" t="s">
        <v>11</v>
      </c>
      <c r="J982" t="s">
        <v>390</v>
      </c>
      <c r="K982" t="s">
        <v>298</v>
      </c>
      <c r="L982" s="6">
        <v>39806.75</v>
      </c>
    </row>
    <row r="983" spans="7:12" x14ac:dyDescent="0.25">
      <c r="G983">
        <v>10976</v>
      </c>
      <c r="H983" s="2">
        <v>42048.127291666664</v>
      </c>
      <c r="I983" t="s">
        <v>52</v>
      </c>
      <c r="J983" t="s">
        <v>392</v>
      </c>
      <c r="K983" t="s">
        <v>233</v>
      </c>
      <c r="L983" s="6">
        <v>58725.39</v>
      </c>
    </row>
    <row r="984" spans="7:12" x14ac:dyDescent="0.25">
      <c r="G984">
        <v>10977</v>
      </c>
      <c r="H984" s="2">
        <v>42257.05300925926</v>
      </c>
      <c r="I984" t="s">
        <v>5</v>
      </c>
      <c r="J984" t="s">
        <v>390</v>
      </c>
      <c r="K984" t="s">
        <v>107</v>
      </c>
      <c r="L984" s="6">
        <v>72211.360000000001</v>
      </c>
    </row>
    <row r="985" spans="7:12" x14ac:dyDescent="0.25">
      <c r="G985">
        <v>10978</v>
      </c>
      <c r="H985" s="2">
        <v>42213.012384259258</v>
      </c>
      <c r="I985" t="s">
        <v>5</v>
      </c>
      <c r="J985" t="s">
        <v>390</v>
      </c>
      <c r="K985" t="s">
        <v>65</v>
      </c>
      <c r="L985" s="6">
        <v>44299.43</v>
      </c>
    </row>
    <row r="986" spans="7:12" x14ac:dyDescent="0.25">
      <c r="G986">
        <v>10979</v>
      </c>
      <c r="H986" s="2">
        <v>42079.976736111108</v>
      </c>
      <c r="I986" t="s">
        <v>20</v>
      </c>
      <c r="J986" t="s">
        <v>390</v>
      </c>
      <c r="K986" t="s">
        <v>98</v>
      </c>
      <c r="L986" s="6">
        <v>10115.74</v>
      </c>
    </row>
    <row r="987" spans="7:12" x14ac:dyDescent="0.25">
      <c r="G987">
        <v>10980</v>
      </c>
      <c r="H987" s="2">
        <v>42343.5856712963</v>
      </c>
      <c r="I987" t="s">
        <v>11</v>
      </c>
      <c r="J987" t="s">
        <v>390</v>
      </c>
      <c r="K987" t="s">
        <v>42</v>
      </c>
      <c r="L987" s="6">
        <v>83414.94</v>
      </c>
    </row>
    <row r="988" spans="7:12" x14ac:dyDescent="0.25">
      <c r="G988">
        <v>10981</v>
      </c>
      <c r="H988" s="2">
        <v>42135.07403935185</v>
      </c>
      <c r="I988" t="s">
        <v>38</v>
      </c>
      <c r="J988" t="s">
        <v>391</v>
      </c>
      <c r="K988" t="s">
        <v>203</v>
      </c>
      <c r="L988" s="6">
        <v>86684.1</v>
      </c>
    </row>
    <row r="989" spans="7:12" x14ac:dyDescent="0.25">
      <c r="G989">
        <v>10982</v>
      </c>
      <c r="H989" s="2">
        <v>42136.074456018519</v>
      </c>
      <c r="I989" t="s">
        <v>29</v>
      </c>
      <c r="J989" t="s">
        <v>391</v>
      </c>
      <c r="K989" t="s">
        <v>203</v>
      </c>
      <c r="L989" s="6">
        <v>56061.17</v>
      </c>
    </row>
    <row r="990" spans="7:12" x14ac:dyDescent="0.25">
      <c r="G990">
        <v>10983</v>
      </c>
      <c r="H990" s="2">
        <v>42197.412951388891</v>
      </c>
      <c r="I990" t="s">
        <v>13</v>
      </c>
      <c r="J990" t="s">
        <v>390</v>
      </c>
      <c r="K990" t="s">
        <v>364</v>
      </c>
      <c r="L990" s="6">
        <v>34349.339999999997</v>
      </c>
    </row>
    <row r="991" spans="7:12" x14ac:dyDescent="0.25">
      <c r="G991">
        <v>10984</v>
      </c>
      <c r="H991" s="2">
        <v>42100.757951388892</v>
      </c>
      <c r="I991" t="s">
        <v>52</v>
      </c>
      <c r="J991" t="s">
        <v>392</v>
      </c>
      <c r="K991" t="s">
        <v>197</v>
      </c>
      <c r="L991" s="6">
        <v>37396.57</v>
      </c>
    </row>
    <row r="992" spans="7:12" x14ac:dyDescent="0.25">
      <c r="G992">
        <v>10985</v>
      </c>
      <c r="H992" s="2">
        <v>42319.262372685182</v>
      </c>
      <c r="I992" t="s">
        <v>38</v>
      </c>
      <c r="J992" t="s">
        <v>391</v>
      </c>
      <c r="K992" t="s">
        <v>291</v>
      </c>
      <c r="L992" s="6">
        <v>80934.17</v>
      </c>
    </row>
    <row r="993" spans="7:12" x14ac:dyDescent="0.25">
      <c r="G993">
        <v>10986</v>
      </c>
      <c r="H993" s="2">
        <v>42225.163495370369</v>
      </c>
      <c r="I993" t="s">
        <v>52</v>
      </c>
      <c r="J993" t="s">
        <v>392</v>
      </c>
      <c r="K993" t="s">
        <v>371</v>
      </c>
      <c r="L993" s="6">
        <v>19880.37</v>
      </c>
    </row>
    <row r="994" spans="7:12" x14ac:dyDescent="0.25">
      <c r="G994">
        <v>10987</v>
      </c>
      <c r="H994" s="2">
        <v>42163.231261574074</v>
      </c>
      <c r="I994" t="s">
        <v>26</v>
      </c>
      <c r="J994" t="s">
        <v>391</v>
      </c>
      <c r="K994" t="s">
        <v>353</v>
      </c>
      <c r="L994" s="6">
        <v>91863.5</v>
      </c>
    </row>
    <row r="995" spans="7:12" x14ac:dyDescent="0.25">
      <c r="G995">
        <v>10988</v>
      </c>
      <c r="H995" s="2">
        <v>42027.446759259263</v>
      </c>
      <c r="I995" t="s">
        <v>5</v>
      </c>
      <c r="J995" t="s">
        <v>390</v>
      </c>
      <c r="K995" t="s">
        <v>173</v>
      </c>
      <c r="L995" s="6">
        <v>53314.99</v>
      </c>
    </row>
    <row r="996" spans="7:12" x14ac:dyDescent="0.25">
      <c r="G996">
        <v>10989</v>
      </c>
      <c r="H996" s="2">
        <v>42346.154502314814</v>
      </c>
      <c r="I996" t="s">
        <v>5</v>
      </c>
      <c r="J996" t="s">
        <v>390</v>
      </c>
      <c r="K996" t="s">
        <v>258</v>
      </c>
      <c r="L996" s="6">
        <v>50157.57</v>
      </c>
    </row>
    <row r="997" spans="7:12" x14ac:dyDescent="0.25">
      <c r="G997">
        <v>10990</v>
      </c>
      <c r="H997" s="2">
        <v>42359.843877314815</v>
      </c>
      <c r="I997" t="s">
        <v>35</v>
      </c>
      <c r="J997" t="s">
        <v>391</v>
      </c>
      <c r="K997" t="s">
        <v>250</v>
      </c>
      <c r="L997" s="6">
        <v>73110.33</v>
      </c>
    </row>
    <row r="998" spans="7:12" x14ac:dyDescent="0.25">
      <c r="G998">
        <v>10991</v>
      </c>
      <c r="H998" s="2">
        <v>42165.991724537038</v>
      </c>
      <c r="I998" t="s">
        <v>7</v>
      </c>
      <c r="J998" t="s">
        <v>390</v>
      </c>
      <c r="K998" t="s">
        <v>303</v>
      </c>
      <c r="L998" s="6">
        <v>6270.01</v>
      </c>
    </row>
    <row r="999" spans="7:12" x14ac:dyDescent="0.25">
      <c r="G999">
        <v>10992</v>
      </c>
      <c r="H999" s="2">
        <v>42205.770925925928</v>
      </c>
      <c r="I999" t="s">
        <v>45</v>
      </c>
      <c r="J999" t="s">
        <v>392</v>
      </c>
      <c r="K999" t="s">
        <v>291</v>
      </c>
      <c r="L999" s="6">
        <v>47255.12</v>
      </c>
    </row>
    <row r="1000" spans="7:12" x14ac:dyDescent="0.25">
      <c r="G1000">
        <v>10993</v>
      </c>
      <c r="H1000" s="2">
        <v>42279.390740740739</v>
      </c>
      <c r="I1000" t="s">
        <v>23</v>
      </c>
      <c r="J1000" t="s">
        <v>390</v>
      </c>
      <c r="K1000" t="s">
        <v>298</v>
      </c>
      <c r="L1000" s="6">
        <v>50029.43</v>
      </c>
    </row>
    <row r="1001" spans="7:12" x14ac:dyDescent="0.25">
      <c r="G1001">
        <v>10994</v>
      </c>
      <c r="H1001" s="2">
        <v>42353.763854166667</v>
      </c>
      <c r="I1001" t="s">
        <v>45</v>
      </c>
      <c r="J1001" t="s">
        <v>392</v>
      </c>
      <c r="K1001" t="s">
        <v>160</v>
      </c>
      <c r="L1001" s="6">
        <v>28739.79</v>
      </c>
    </row>
    <row r="1002" spans="7:12" x14ac:dyDescent="0.25">
      <c r="G1002">
        <v>10995</v>
      </c>
      <c r="H1002" s="2">
        <v>42127.213506944441</v>
      </c>
      <c r="I1002" t="s">
        <v>35</v>
      </c>
      <c r="J1002" t="s">
        <v>391</v>
      </c>
      <c r="K1002" t="s">
        <v>167</v>
      </c>
      <c r="L1002" s="6">
        <v>47315.47</v>
      </c>
    </row>
    <row r="1003" spans="7:12" x14ac:dyDescent="0.25">
      <c r="G1003">
        <v>10996</v>
      </c>
      <c r="H1003" s="2">
        <v>42009.290173611109</v>
      </c>
      <c r="I1003" t="s">
        <v>11</v>
      </c>
      <c r="J1003" t="s">
        <v>390</v>
      </c>
      <c r="K1003" t="s">
        <v>187</v>
      </c>
      <c r="L1003" s="6">
        <v>57298.31</v>
      </c>
    </row>
    <row r="1004" spans="7:12" x14ac:dyDescent="0.25">
      <c r="G1004">
        <v>10997</v>
      </c>
      <c r="H1004" s="2">
        <v>42154.006215277775</v>
      </c>
      <c r="I1004" t="s">
        <v>13</v>
      </c>
      <c r="J1004" t="s">
        <v>390</v>
      </c>
      <c r="K1004" t="s">
        <v>93</v>
      </c>
      <c r="L1004" s="6">
        <v>29765.75</v>
      </c>
    </row>
    <row r="1005" spans="7:12" x14ac:dyDescent="0.25">
      <c r="G1005">
        <v>10998</v>
      </c>
      <c r="H1005" s="2">
        <v>42355.913622685184</v>
      </c>
      <c r="I1005" t="s">
        <v>66</v>
      </c>
      <c r="J1005" t="s">
        <v>392</v>
      </c>
      <c r="K1005" t="s">
        <v>307</v>
      </c>
      <c r="L1005" s="6">
        <v>73080.679999999993</v>
      </c>
    </row>
    <row r="1006" spans="7:12" x14ac:dyDescent="0.25">
      <c r="G1006">
        <v>10999</v>
      </c>
      <c r="H1006" s="2">
        <v>42140.343981481485</v>
      </c>
      <c r="I1006" t="s">
        <v>40</v>
      </c>
      <c r="J1006" t="s">
        <v>391</v>
      </c>
      <c r="K1006" t="s">
        <v>172</v>
      </c>
      <c r="L1006" s="6">
        <v>97978.11</v>
      </c>
    </row>
    <row r="1007" spans="7:12" x14ac:dyDescent="0.25">
      <c r="G1007">
        <v>11000</v>
      </c>
      <c r="H1007" s="2">
        <v>42089.397870370369</v>
      </c>
      <c r="I1007" t="s">
        <v>66</v>
      </c>
      <c r="J1007" t="s">
        <v>392</v>
      </c>
      <c r="K1007" t="s">
        <v>198</v>
      </c>
      <c r="L1007" s="6">
        <v>20539.52</v>
      </c>
    </row>
    <row r="1008" spans="7:12" x14ac:dyDescent="0.25">
      <c r="G1008" t="s">
        <v>379</v>
      </c>
      <c r="K1008">
        <f>SUBTOTAL(109,tblSales37[Customer])</f>
        <v>0</v>
      </c>
      <c r="L1008" s="9">
        <f>SUBTOTAL(109,tblSales37[Sales])</f>
        <v>51518536.260000087</v>
      </c>
    </row>
    <row r="1025" spans="20:20" x14ac:dyDescent="0.25">
      <c r="T1025" s="10"/>
    </row>
  </sheetData>
  <pageMargins left="0.7" right="0.7" top="0.75" bottom="0.75" header="0.3" footer="0.3"/>
  <pageSetup orientation="portrait" r:id="rId1"/>
  <drawing r:id="rId2"/>
  <tableParts count="2">
    <tablePart r:id="rId3"/>
    <tablePart r:id="rId4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3FF9D-7EAC-4760-859A-9F6385E96DE1}">
  <sheetPr codeName="Sheet4">
    <tabColor theme="3"/>
  </sheetPr>
  <dimension ref="A1:B8"/>
  <sheetViews>
    <sheetView workbookViewId="0">
      <selection activeCell="A2" sqref="A2"/>
    </sheetView>
  </sheetViews>
  <sheetFormatPr defaultRowHeight="15" x14ac:dyDescent="0.25"/>
  <cols>
    <col min="1" max="1" width="40.85546875" customWidth="1"/>
    <col min="2" max="2" width="78.28515625" bestFit="1" customWidth="1"/>
  </cols>
  <sheetData>
    <row r="1" spans="1:2" x14ac:dyDescent="0.25">
      <c r="A1" s="1" t="s">
        <v>399</v>
      </c>
    </row>
    <row r="2" spans="1:2" x14ac:dyDescent="0.25">
      <c r="A2" s="1"/>
    </row>
    <row r="3" spans="1:2" x14ac:dyDescent="0.25">
      <c r="A3" t="s">
        <v>397</v>
      </c>
      <c r="B3" s="8" t="s">
        <v>378</v>
      </c>
    </row>
    <row r="4" spans="1:2" x14ac:dyDescent="0.25">
      <c r="A4" t="s">
        <v>400</v>
      </c>
      <c r="B4" s="8" t="s">
        <v>403</v>
      </c>
    </row>
    <row r="5" spans="1:2" x14ac:dyDescent="0.25">
      <c r="A5" t="s">
        <v>401</v>
      </c>
      <c r="B5" s="8" t="s">
        <v>404</v>
      </c>
    </row>
    <row r="6" spans="1:2" x14ac:dyDescent="0.25">
      <c r="A6" t="s">
        <v>402</v>
      </c>
      <c r="B6" s="8" t="s">
        <v>405</v>
      </c>
    </row>
    <row r="8" spans="1:2" x14ac:dyDescent="0.25">
      <c r="A8" t="s">
        <v>406</v>
      </c>
      <c r="B8" s="8" t="s">
        <v>398</v>
      </c>
    </row>
  </sheetData>
  <hyperlinks>
    <hyperlink ref="B3" r:id="rId1" xr:uid="{60BCF3D5-BBE6-4BDC-9FDA-B2F34252C6C7}"/>
    <hyperlink ref="B8" r:id="rId2" xr:uid="{4DA5311F-AA3E-417D-A7D0-2E528EA8556B}"/>
    <hyperlink ref="B4" r:id="rId3" xr:uid="{279BE1CC-C4E4-4C69-B828-C7D4444F020F}"/>
    <hyperlink ref="B5" r:id="rId4" xr:uid="{676356F5-7936-4F08-957F-7A8063CA2638}"/>
    <hyperlink ref="B6" r:id="rId5" xr:uid="{2484266C-187D-406F-A9A9-1149A66F11B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Welcome</vt:lpstr>
      <vt:lpstr>Challenge</vt:lpstr>
      <vt:lpstr>Array Formulas &gt;&gt;</vt:lpstr>
      <vt:lpstr>Array Formulas</vt:lpstr>
      <vt:lpstr>VLOOKUP MIN IF</vt:lpstr>
      <vt:lpstr>INDEX MIN IF</vt:lpstr>
      <vt:lpstr>LOOKUP MIN IF</vt:lpstr>
      <vt:lpstr>Non-Array Formulas &gt;&gt;</vt:lpstr>
      <vt:lpstr>AGGREGATE</vt:lpstr>
      <vt:lpstr>MINIFS Helper Col</vt:lpstr>
      <vt:lpstr>MINIFS</vt:lpstr>
      <vt:lpstr>COUNTIFS</vt:lpstr>
      <vt:lpstr>Bonus &gt;&gt;</vt:lpstr>
      <vt:lpstr>AGGREGATE Multiple Criteria</vt:lpstr>
      <vt:lpstr>AGGREGATE by Region</vt:lpstr>
      <vt:lpstr>Resources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Remarie Coronel</cp:lastModifiedBy>
  <dcterms:created xsi:type="dcterms:W3CDTF">2018-03-14T21:00:52Z</dcterms:created>
  <dcterms:modified xsi:type="dcterms:W3CDTF">2023-06-05T08:36:56Z</dcterms:modified>
</cp:coreProperties>
</file>