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remar\Downloads\"/>
    </mc:Choice>
  </mc:AlternateContent>
  <xr:revisionPtr revIDLastSave="0" documentId="13_ncr:1_{911329BD-F3EC-4F8F-ADAE-917807F29D75}" xr6:coauthVersionLast="47" xr6:coauthVersionMax="47" xr10:uidLastSave="{00000000-0000-0000-0000-000000000000}"/>
  <bookViews>
    <workbookView xWindow="-120" yWindow="-120" windowWidth="24240" windowHeight="13020" firstSheet="1" activeTab="1" xr2:uid="{BF1D2B40-C227-4AEB-AE43-009C77CECAD4}"/>
  </bookViews>
  <sheets>
    <sheet name="Overview" sheetId="2" state="hidden" r:id="rId1"/>
    <sheet name="Welcome" sheetId="8" r:id="rId2"/>
    <sheet name="Dashboard" sheetId="6" r:id="rId3"/>
    <sheet name="Calc" sheetId="5" r:id="rId4"/>
    <sheet name="Shapes" sheetId="7" r:id="rId5"/>
    <sheet name="Data" sheetId="1" r:id="rId6"/>
    <sheet name="Employees" sheetId="4" r:id="rId7"/>
    <sheet name="Source" sheetId="3" r:id="rId8"/>
  </sheets>
  <definedNames>
    <definedName name="rngFirework">INDEX(Shapes!$A$1:$A$2,Calc!$K$8)</definedName>
    <definedName name="rngStormCloud">INDEX(Shapes!$B$1:$B$2,Calc!$K$8)</definedName>
    <definedName name="Slicer_Department">#N/A</definedName>
  </definedNames>
  <calcPr calcId="191029"/>
  <pivotCaches>
    <pivotCache cacheId="18" r:id="rId9"/>
  </pivotCaches>
  <extLst>
    <ext xmlns:x14="http://schemas.microsoft.com/office/spreadsheetml/2009/9/main" uri="{BBE1A952-AA13-448e-AADC-164F8A28A991}">
      <x14:slicerCaches>
        <x14:slicerCache r:id="rId10"/>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 i="1" l="1"/>
  <c r="D3" i="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G2" i="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F2" i="1"/>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C2" i="1"/>
  <c r="E2" i="1" s="1"/>
  <c r="C3" i="1"/>
  <c r="E3" i="1" s="1"/>
  <c r="C4" i="1"/>
  <c r="E4" i="1" s="1"/>
  <c r="C5" i="1"/>
  <c r="E5" i="1" s="1"/>
  <c r="C6" i="1"/>
  <c r="E6" i="1" s="1"/>
  <c r="C7" i="1"/>
  <c r="E7" i="1" s="1"/>
  <c r="C8" i="1"/>
  <c r="E8" i="1" s="1"/>
  <c r="C9" i="1"/>
  <c r="E9" i="1" s="1"/>
  <c r="C10" i="1"/>
  <c r="E10" i="1" s="1"/>
  <c r="C11" i="1"/>
  <c r="E11" i="1" s="1"/>
  <c r="C12" i="1"/>
  <c r="E12" i="1" s="1"/>
  <c r="C13" i="1"/>
  <c r="E13" i="1" s="1"/>
  <c r="C14" i="1"/>
  <c r="E14" i="1" s="1"/>
  <c r="C15" i="1"/>
  <c r="E15" i="1" s="1"/>
  <c r="C16" i="1"/>
  <c r="E16" i="1" s="1"/>
  <c r="C17" i="1"/>
  <c r="E17" i="1" s="1"/>
  <c r="C18" i="1"/>
  <c r="E18" i="1" s="1"/>
  <c r="C19" i="1"/>
  <c r="E19" i="1" s="1"/>
  <c r="C20" i="1"/>
  <c r="E20" i="1" s="1"/>
  <c r="C21" i="1"/>
  <c r="E21" i="1" s="1"/>
  <c r="C22" i="1"/>
  <c r="E22" i="1" s="1"/>
  <c r="C23" i="1"/>
  <c r="E23" i="1" s="1"/>
  <c r="C24" i="1"/>
  <c r="E24" i="1" s="1"/>
  <c r="C25" i="1"/>
  <c r="E25" i="1" s="1"/>
  <c r="C26" i="1"/>
  <c r="E26" i="1" s="1"/>
  <c r="C27" i="1"/>
  <c r="E27" i="1" s="1"/>
  <c r="C28" i="1"/>
  <c r="E28" i="1" s="1"/>
  <c r="C29" i="1"/>
  <c r="E29" i="1" s="1"/>
  <c r="C30" i="1"/>
  <c r="E30" i="1" s="1"/>
  <c r="C31" i="1"/>
  <c r="E31" i="1" s="1"/>
  <c r="C32" i="1"/>
  <c r="E32" i="1" s="1"/>
  <c r="C33" i="1"/>
  <c r="E33" i="1" s="1"/>
  <c r="C34" i="1"/>
  <c r="E34" i="1" s="1"/>
  <c r="C35" i="1"/>
  <c r="E35" i="1" s="1"/>
  <c r="C36" i="1"/>
  <c r="E36" i="1" s="1"/>
  <c r="C37" i="1"/>
  <c r="E37" i="1" s="1"/>
  <c r="C38" i="1"/>
  <c r="E38" i="1" s="1"/>
  <c r="C39" i="1"/>
  <c r="E39" i="1" s="1"/>
  <c r="C40" i="1"/>
  <c r="E40" i="1" s="1"/>
  <c r="C41" i="1"/>
  <c r="E41" i="1" s="1"/>
  <c r="C42" i="1"/>
  <c r="E42" i="1" s="1"/>
  <c r="C43" i="1"/>
  <c r="E43" i="1" s="1"/>
  <c r="C44" i="1"/>
  <c r="E44" i="1" s="1"/>
  <c r="C45" i="1"/>
  <c r="E45" i="1" s="1"/>
  <c r="C46" i="1"/>
  <c r="E46" i="1" s="1"/>
  <c r="C47" i="1"/>
  <c r="E47" i="1" s="1"/>
  <c r="C48" i="1"/>
  <c r="E48" i="1" s="1"/>
  <c r="C49" i="1"/>
  <c r="E49" i="1" s="1"/>
  <c r="C50" i="1"/>
  <c r="E50" i="1" s="1"/>
  <c r="C51" i="1"/>
  <c r="E51" i="1" s="1"/>
  <c r="C52" i="1"/>
  <c r="E52" i="1" s="1"/>
  <c r="C53" i="1"/>
  <c r="E53" i="1" s="1"/>
  <c r="C54" i="1"/>
  <c r="E54" i="1" s="1"/>
  <c r="C55" i="1"/>
  <c r="E55" i="1" s="1"/>
  <c r="C56" i="1"/>
  <c r="E56" i="1" s="1"/>
  <c r="C57" i="1"/>
  <c r="E57" i="1" s="1"/>
  <c r="C58" i="1"/>
  <c r="E58" i="1" s="1"/>
  <c r="C59" i="1"/>
  <c r="E59" i="1" s="1"/>
  <c r="C60" i="1"/>
  <c r="E60" i="1" s="1"/>
  <c r="C61" i="1"/>
  <c r="E61" i="1" s="1"/>
  <c r="C62" i="1"/>
  <c r="E62" i="1" s="1"/>
  <c r="C63" i="1"/>
  <c r="E63" i="1" s="1"/>
  <c r="C64" i="1"/>
  <c r="E64" i="1" s="1"/>
  <c r="C65" i="1"/>
  <c r="E65" i="1" s="1"/>
  <c r="C66" i="1"/>
  <c r="E66" i="1" s="1"/>
  <c r="C67" i="1"/>
  <c r="E67" i="1" s="1"/>
  <c r="C68" i="1"/>
  <c r="E68" i="1" s="1"/>
  <c r="C69" i="1"/>
  <c r="E69" i="1" s="1"/>
  <c r="C70" i="1"/>
  <c r="E70" i="1" s="1"/>
  <c r="C71" i="1"/>
  <c r="E71" i="1" s="1"/>
  <c r="C72" i="1"/>
  <c r="E72" i="1" s="1"/>
  <c r="C73" i="1"/>
  <c r="E73" i="1" s="1"/>
  <c r="C74" i="1"/>
  <c r="E74" i="1" s="1"/>
  <c r="C75" i="1"/>
  <c r="E75" i="1" s="1"/>
  <c r="C76" i="1"/>
  <c r="E76" i="1" s="1"/>
  <c r="C77" i="1"/>
  <c r="E77" i="1" s="1"/>
  <c r="C78" i="1"/>
  <c r="E78" i="1" s="1"/>
  <c r="C79" i="1"/>
  <c r="E79" i="1" s="1"/>
  <c r="C80" i="1"/>
  <c r="E80" i="1" s="1"/>
  <c r="C81" i="1"/>
  <c r="E81" i="1" s="1"/>
  <c r="C82" i="1"/>
  <c r="E82" i="1" s="1"/>
  <c r="C83" i="1"/>
  <c r="E83" i="1" s="1"/>
  <c r="C84" i="1"/>
  <c r="E84" i="1" s="1"/>
  <c r="C85" i="1"/>
  <c r="E85" i="1" s="1"/>
  <c r="C86" i="1"/>
  <c r="E86" i="1" s="1"/>
  <c r="C87" i="1"/>
  <c r="E87" i="1" s="1"/>
  <c r="C88" i="1"/>
  <c r="E88" i="1" s="1"/>
  <c r="C89" i="1"/>
  <c r="E89" i="1" s="1"/>
  <c r="C90" i="1"/>
  <c r="E90" i="1" s="1"/>
  <c r="C91" i="1"/>
  <c r="E91" i="1" s="1"/>
  <c r="C92" i="1"/>
  <c r="E92" i="1" s="1"/>
  <c r="C93" i="1"/>
  <c r="E93" i="1" s="1"/>
  <c r="C94" i="1"/>
  <c r="E94" i="1" s="1"/>
  <c r="C95" i="1"/>
  <c r="E95" i="1" s="1"/>
  <c r="C96" i="1"/>
  <c r="E96" i="1" s="1"/>
  <c r="C97" i="1"/>
  <c r="E97" i="1" s="1"/>
  <c r="C98" i="1"/>
  <c r="E98" i="1" s="1"/>
  <c r="C99" i="1"/>
  <c r="E99" i="1" s="1"/>
  <c r="C100" i="1"/>
  <c r="E100" i="1" s="1"/>
  <c r="C101" i="1"/>
  <c r="E101" i="1" s="1"/>
  <c r="C102" i="1"/>
  <c r="E102" i="1" s="1"/>
  <c r="C103" i="1"/>
  <c r="E103" i="1" s="1"/>
  <c r="C104" i="1"/>
  <c r="E104" i="1" s="1"/>
  <c r="C105" i="1"/>
  <c r="E105" i="1" s="1"/>
  <c r="C106" i="1"/>
  <c r="E106" i="1" s="1"/>
  <c r="C107" i="1"/>
  <c r="E107" i="1" s="1"/>
  <c r="C108" i="1"/>
  <c r="E108" i="1" s="1"/>
  <c r="C109" i="1"/>
  <c r="E109" i="1" s="1"/>
  <c r="C110" i="1"/>
  <c r="E110" i="1" s="1"/>
  <c r="C111" i="1"/>
  <c r="E111" i="1" s="1"/>
  <c r="C112" i="1"/>
  <c r="E112" i="1" s="1"/>
  <c r="C113" i="1"/>
  <c r="E113" i="1" s="1"/>
  <c r="C114" i="1"/>
  <c r="E114" i="1" s="1"/>
  <c r="C115" i="1"/>
  <c r="E115" i="1" s="1"/>
  <c r="C116" i="1"/>
  <c r="E116" i="1" s="1"/>
  <c r="C117" i="1"/>
  <c r="E117" i="1" s="1"/>
  <c r="C118" i="1"/>
  <c r="E118" i="1" s="1"/>
  <c r="C119" i="1"/>
  <c r="E119" i="1" s="1"/>
  <c r="C120" i="1"/>
  <c r="E120" i="1" s="1"/>
  <c r="C121" i="1"/>
  <c r="E121" i="1" s="1"/>
  <c r="C122" i="1"/>
  <c r="E122" i="1" s="1"/>
  <c r="C123" i="1"/>
  <c r="E123" i="1" s="1"/>
  <c r="C124" i="1"/>
  <c r="E124" i="1" s="1"/>
  <c r="C125" i="1"/>
  <c r="E125" i="1" s="1"/>
  <c r="C126" i="1"/>
  <c r="E126" i="1" s="1"/>
  <c r="C127" i="1"/>
  <c r="E127" i="1" s="1"/>
  <c r="C128" i="1"/>
  <c r="E128" i="1" s="1"/>
  <c r="C129" i="1"/>
  <c r="E129" i="1" s="1"/>
  <c r="C130" i="1"/>
  <c r="E130" i="1" s="1"/>
  <c r="C131" i="1"/>
  <c r="E131" i="1" s="1"/>
  <c r="C132" i="1"/>
  <c r="E132" i="1" s="1"/>
  <c r="C133" i="1"/>
  <c r="E133" i="1" s="1"/>
  <c r="C134" i="1"/>
  <c r="E134" i="1" s="1"/>
  <c r="C135" i="1"/>
  <c r="E135" i="1" s="1"/>
  <c r="C136" i="1"/>
  <c r="E136" i="1" s="1"/>
  <c r="C137" i="1"/>
  <c r="E137" i="1" s="1"/>
  <c r="C138" i="1"/>
  <c r="E138" i="1" s="1"/>
  <c r="C139" i="1"/>
  <c r="E139" i="1" s="1"/>
  <c r="C140" i="1"/>
  <c r="E140" i="1" s="1"/>
  <c r="C141" i="1"/>
  <c r="E141" i="1" s="1"/>
  <c r="C142" i="1"/>
  <c r="E142" i="1" s="1"/>
  <c r="C143" i="1"/>
  <c r="E143" i="1" s="1"/>
  <c r="C144" i="1"/>
  <c r="E144" i="1" s="1"/>
  <c r="C145" i="1"/>
  <c r="E145" i="1" s="1"/>
  <c r="C146" i="1"/>
  <c r="E146" i="1" s="1"/>
  <c r="C147" i="1"/>
  <c r="E147" i="1" s="1"/>
  <c r="C148" i="1"/>
  <c r="E148" i="1" s="1"/>
  <c r="C149" i="1"/>
  <c r="E149" i="1" s="1"/>
  <c r="C150" i="1"/>
  <c r="E150" i="1" s="1"/>
  <c r="C151" i="1"/>
  <c r="E151" i="1" s="1"/>
  <c r="C152" i="1"/>
  <c r="E152" i="1" s="1"/>
  <c r="C153" i="1"/>
  <c r="E153" i="1" s="1"/>
  <c r="C154" i="1"/>
  <c r="E154" i="1" s="1"/>
  <c r="C155" i="1"/>
  <c r="E155" i="1" s="1"/>
  <c r="C156" i="1"/>
  <c r="E156" i="1" s="1"/>
  <c r="C157" i="1"/>
  <c r="E157" i="1" s="1"/>
  <c r="C158" i="1"/>
  <c r="E158" i="1" s="1"/>
  <c r="C159" i="1"/>
  <c r="E159" i="1" s="1"/>
  <c r="C160" i="1"/>
  <c r="E160" i="1" s="1"/>
  <c r="C161" i="1"/>
  <c r="E161" i="1" s="1"/>
  <c r="C162" i="1"/>
  <c r="E162" i="1" s="1"/>
  <c r="C163" i="1"/>
  <c r="E163" i="1" s="1"/>
  <c r="C164" i="1"/>
  <c r="E164" i="1" s="1"/>
  <c r="C165" i="1"/>
  <c r="E165" i="1" s="1"/>
  <c r="C166" i="1"/>
  <c r="E166" i="1" s="1"/>
  <c r="C167" i="1"/>
  <c r="E167" i="1" s="1"/>
  <c r="C168" i="1"/>
  <c r="E168" i="1" s="1"/>
  <c r="C169" i="1"/>
  <c r="E169" i="1" s="1"/>
  <c r="C170" i="1"/>
  <c r="E170" i="1" s="1"/>
  <c r="C171" i="1"/>
  <c r="E171" i="1" s="1"/>
  <c r="C172" i="1"/>
  <c r="E172" i="1" s="1"/>
  <c r="C173" i="1"/>
  <c r="E173" i="1" s="1"/>
  <c r="C174" i="1"/>
  <c r="E174" i="1" s="1"/>
  <c r="C175" i="1"/>
  <c r="E175" i="1" s="1"/>
  <c r="C176" i="1"/>
  <c r="E176" i="1" s="1"/>
  <c r="C177" i="1"/>
  <c r="E177" i="1" s="1"/>
  <c r="C178" i="1"/>
  <c r="E178" i="1" s="1"/>
  <c r="C179" i="1"/>
  <c r="E179" i="1" s="1"/>
  <c r="C180" i="1"/>
  <c r="E180" i="1" s="1"/>
  <c r="C181" i="1"/>
  <c r="E181" i="1" s="1"/>
  <c r="C182" i="1"/>
  <c r="E182" i="1" s="1"/>
  <c r="C183" i="1"/>
  <c r="E183" i="1" s="1"/>
  <c r="C184" i="1"/>
  <c r="E184" i="1" s="1"/>
  <c r="C185" i="1"/>
  <c r="E185" i="1" s="1"/>
  <c r="C186" i="1"/>
  <c r="E186" i="1" s="1"/>
  <c r="C187" i="1"/>
  <c r="E187" i="1" s="1"/>
  <c r="C188" i="1"/>
  <c r="E188" i="1" s="1"/>
  <c r="C189" i="1"/>
  <c r="E189" i="1" s="1"/>
  <c r="C190" i="1"/>
  <c r="E190" i="1" s="1"/>
  <c r="C191" i="1"/>
  <c r="E191" i="1" s="1"/>
  <c r="C192" i="1"/>
  <c r="E192" i="1" s="1"/>
  <c r="C193" i="1"/>
  <c r="E193" i="1" s="1"/>
  <c r="C194" i="1"/>
  <c r="E194" i="1" s="1"/>
  <c r="C195" i="1"/>
  <c r="E195" i="1" s="1"/>
  <c r="C196" i="1"/>
  <c r="E196" i="1" s="1"/>
  <c r="C197" i="1"/>
  <c r="E197" i="1" s="1"/>
  <c r="C198" i="1"/>
  <c r="E198" i="1" s="1"/>
  <c r="C199" i="1"/>
  <c r="E199" i="1" s="1"/>
  <c r="C200" i="1"/>
  <c r="E200" i="1" s="1"/>
  <c r="C201" i="1"/>
  <c r="E201" i="1" s="1"/>
  <c r="C202" i="1"/>
  <c r="E202" i="1" s="1"/>
  <c r="C203" i="1"/>
  <c r="E203" i="1" s="1"/>
  <c r="C204" i="1"/>
  <c r="E204" i="1" s="1"/>
  <c r="C205" i="1"/>
  <c r="E205" i="1" s="1"/>
  <c r="C206" i="1"/>
  <c r="E206" i="1" s="1"/>
  <c r="C207" i="1"/>
  <c r="E207" i="1" s="1"/>
  <c r="C208" i="1"/>
  <c r="E208" i="1" s="1"/>
  <c r="C209" i="1"/>
  <c r="E209" i="1" s="1"/>
  <c r="C210" i="1"/>
  <c r="E210" i="1" s="1"/>
  <c r="C211" i="1"/>
  <c r="E211" i="1" s="1"/>
  <c r="C212" i="1"/>
  <c r="E212" i="1" s="1"/>
  <c r="C213" i="1"/>
  <c r="E213" i="1" s="1"/>
  <c r="C214" i="1"/>
  <c r="E214" i="1" s="1"/>
  <c r="C215" i="1"/>
  <c r="E215" i="1" s="1"/>
  <c r="C216" i="1"/>
  <c r="E216" i="1" s="1"/>
  <c r="C217" i="1"/>
  <c r="E217" i="1" s="1"/>
  <c r="C218" i="1"/>
  <c r="E218" i="1" s="1"/>
  <c r="C219" i="1"/>
  <c r="E219" i="1" s="1"/>
  <c r="C220" i="1"/>
  <c r="E220" i="1" s="1"/>
  <c r="C221" i="1"/>
  <c r="E221" i="1" s="1"/>
  <c r="C222" i="1"/>
  <c r="E222" i="1" s="1"/>
  <c r="C223" i="1"/>
  <c r="E223" i="1" s="1"/>
  <c r="C224" i="1"/>
  <c r="E224" i="1" s="1"/>
  <c r="C225" i="1"/>
  <c r="E225" i="1" s="1"/>
  <c r="C226" i="1"/>
  <c r="E226" i="1" s="1"/>
  <c r="C227" i="1"/>
  <c r="E227" i="1" s="1"/>
  <c r="C228" i="1"/>
  <c r="E228" i="1" s="1"/>
  <c r="C229" i="1"/>
  <c r="E229" i="1" s="1"/>
  <c r="C230" i="1"/>
  <c r="E230" i="1" s="1"/>
  <c r="C231" i="1"/>
  <c r="E231" i="1" s="1"/>
  <c r="C232" i="1"/>
  <c r="E232" i="1" s="1"/>
  <c r="C233" i="1"/>
  <c r="E233" i="1" s="1"/>
  <c r="C234" i="1"/>
  <c r="E234" i="1" s="1"/>
  <c r="C235" i="1"/>
  <c r="E235" i="1" s="1"/>
  <c r="C236" i="1"/>
  <c r="E236" i="1" s="1"/>
  <c r="C237" i="1"/>
  <c r="E237" i="1" s="1"/>
  <c r="C238" i="1"/>
  <c r="E238" i="1" s="1"/>
  <c r="C239" i="1"/>
  <c r="E239" i="1" s="1"/>
  <c r="C240" i="1"/>
  <c r="E240" i="1" s="1"/>
  <c r="C241" i="1"/>
  <c r="E241" i="1" s="1"/>
  <c r="C242" i="1"/>
  <c r="E242" i="1" s="1"/>
  <c r="C243" i="1"/>
  <c r="E243" i="1" s="1"/>
  <c r="C244" i="1"/>
  <c r="E244" i="1" s="1"/>
  <c r="C245" i="1"/>
  <c r="E245" i="1" s="1"/>
  <c r="C246" i="1"/>
  <c r="E246" i="1" s="1"/>
  <c r="C247" i="1"/>
  <c r="E247" i="1" s="1"/>
  <c r="C248" i="1"/>
  <c r="E248" i="1" s="1"/>
  <c r="C249" i="1"/>
  <c r="E249" i="1" s="1"/>
  <c r="C250" i="1"/>
  <c r="E250" i="1" s="1"/>
  <c r="C251" i="1"/>
  <c r="E251" i="1" s="1"/>
  <c r="C252" i="1"/>
  <c r="E252" i="1" s="1"/>
  <c r="C253" i="1"/>
  <c r="E253" i="1" s="1"/>
  <c r="C254" i="1"/>
  <c r="E254" i="1" s="1"/>
  <c r="C255" i="1"/>
  <c r="E255" i="1" s="1"/>
  <c r="C256" i="1"/>
  <c r="E256" i="1" s="1"/>
  <c r="C257" i="1"/>
  <c r="E257" i="1" s="1"/>
  <c r="C258" i="1"/>
  <c r="E258" i="1" s="1"/>
  <c r="C259" i="1"/>
  <c r="E259" i="1" s="1"/>
  <c r="C260" i="1"/>
  <c r="E260" i="1" s="1"/>
  <c r="C261" i="1"/>
  <c r="E261" i="1" s="1"/>
  <c r="C262" i="1"/>
  <c r="E262" i="1" s="1"/>
  <c r="C263" i="1"/>
  <c r="E263" i="1" s="1"/>
  <c r="C264" i="1"/>
  <c r="E264" i="1" s="1"/>
  <c r="C265" i="1"/>
  <c r="E265" i="1" s="1"/>
  <c r="C266" i="1"/>
  <c r="E266" i="1" s="1"/>
  <c r="C267" i="1"/>
  <c r="E267" i="1" s="1"/>
  <c r="C268" i="1"/>
  <c r="E268" i="1" s="1"/>
  <c r="C269" i="1"/>
  <c r="E269" i="1" s="1"/>
  <c r="C270" i="1"/>
  <c r="E270" i="1" s="1"/>
  <c r="C271" i="1"/>
  <c r="E271" i="1" s="1"/>
  <c r="C272" i="1"/>
  <c r="E272" i="1" s="1"/>
  <c r="C273" i="1"/>
  <c r="E273" i="1" s="1"/>
  <c r="C274" i="1"/>
  <c r="E274" i="1" s="1"/>
  <c r="C275" i="1"/>
  <c r="E275" i="1" s="1"/>
  <c r="C276" i="1"/>
  <c r="E276" i="1" s="1"/>
  <c r="C277" i="1"/>
  <c r="E277" i="1" s="1"/>
  <c r="C278" i="1"/>
  <c r="E278" i="1" s="1"/>
  <c r="C279" i="1"/>
  <c r="E279" i="1" s="1"/>
  <c r="C280" i="1"/>
  <c r="E280" i="1" s="1"/>
  <c r="C281" i="1"/>
  <c r="E281" i="1" s="1"/>
  <c r="C282" i="1"/>
  <c r="E282" i="1" s="1"/>
  <c r="C283" i="1"/>
  <c r="E283" i="1" s="1"/>
  <c r="C284" i="1"/>
  <c r="E284" i="1" s="1"/>
  <c r="C285" i="1"/>
  <c r="E285" i="1" s="1"/>
  <c r="C286" i="1"/>
  <c r="E286" i="1" s="1"/>
  <c r="C287" i="1"/>
  <c r="E287" i="1" s="1"/>
  <c r="C288" i="1"/>
  <c r="E288" i="1" s="1"/>
  <c r="C289" i="1"/>
  <c r="E289" i="1" s="1"/>
  <c r="C290" i="1"/>
  <c r="E290" i="1" s="1"/>
  <c r="C291" i="1"/>
  <c r="E291" i="1" s="1"/>
  <c r="C292" i="1"/>
  <c r="E292" i="1" s="1"/>
  <c r="C293" i="1"/>
  <c r="E293" i="1" s="1"/>
  <c r="C294" i="1"/>
  <c r="E294" i="1" s="1"/>
  <c r="C295" i="1"/>
  <c r="E295" i="1" s="1"/>
  <c r="C296" i="1"/>
  <c r="E296" i="1" s="1"/>
  <c r="C297" i="1"/>
  <c r="E297" i="1" s="1"/>
  <c r="C298" i="1"/>
  <c r="E298" i="1" s="1"/>
  <c r="C299" i="1"/>
  <c r="E299" i="1" s="1"/>
  <c r="C300" i="1"/>
  <c r="E300" i="1" s="1"/>
  <c r="C301" i="1"/>
  <c r="E301" i="1" s="1"/>
  <c r="C302" i="1"/>
  <c r="E302" i="1" s="1"/>
  <c r="C303" i="1"/>
  <c r="E303" i="1" s="1"/>
  <c r="C304" i="1"/>
  <c r="E304" i="1" s="1"/>
  <c r="C305" i="1"/>
  <c r="E305" i="1" s="1"/>
  <c r="C306" i="1"/>
  <c r="E306" i="1" s="1"/>
  <c r="C307" i="1"/>
  <c r="E307" i="1" s="1"/>
  <c r="C308" i="1"/>
  <c r="E308" i="1" s="1"/>
  <c r="C309" i="1"/>
  <c r="E309" i="1" s="1"/>
  <c r="C310" i="1"/>
  <c r="E310" i="1" s="1"/>
  <c r="C311" i="1"/>
  <c r="E311" i="1" s="1"/>
  <c r="C312" i="1"/>
  <c r="E312" i="1" s="1"/>
  <c r="C313" i="1"/>
  <c r="E313" i="1" s="1"/>
  <c r="C314" i="1"/>
  <c r="E314" i="1" s="1"/>
  <c r="C315" i="1"/>
  <c r="E315" i="1" s="1"/>
  <c r="C316" i="1"/>
  <c r="E316" i="1" s="1"/>
  <c r="C317" i="1"/>
  <c r="E317" i="1" s="1"/>
  <c r="C318" i="1"/>
  <c r="E318" i="1" s="1"/>
  <c r="C319" i="1"/>
  <c r="E319" i="1" s="1"/>
  <c r="C320" i="1"/>
  <c r="E320" i="1" s="1"/>
  <c r="C321" i="1"/>
  <c r="E321" i="1" s="1"/>
  <c r="C322" i="1"/>
  <c r="E322" i="1" s="1"/>
  <c r="C323" i="1"/>
  <c r="E323" i="1" s="1"/>
  <c r="C324" i="1"/>
  <c r="E324" i="1" s="1"/>
  <c r="C325" i="1"/>
  <c r="E325" i="1" s="1"/>
  <c r="C326" i="1"/>
  <c r="E326" i="1" s="1"/>
  <c r="C327" i="1"/>
  <c r="E327" i="1" s="1"/>
  <c r="C328" i="1"/>
  <c r="E328" i="1" s="1"/>
  <c r="C329" i="1"/>
  <c r="E329" i="1" s="1"/>
  <c r="C330" i="1"/>
  <c r="E330" i="1" s="1"/>
  <c r="C331" i="1"/>
  <c r="E331" i="1" s="1"/>
  <c r="C332" i="1"/>
  <c r="E332" i="1" s="1"/>
  <c r="C333" i="1"/>
  <c r="E333" i="1" s="1"/>
  <c r="C334" i="1"/>
  <c r="E334" i="1" s="1"/>
  <c r="C335" i="1"/>
  <c r="E335" i="1" s="1"/>
  <c r="C336" i="1"/>
  <c r="E336" i="1" s="1"/>
  <c r="C337" i="1"/>
  <c r="E337" i="1" s="1"/>
  <c r="C338" i="1"/>
  <c r="E338" i="1" s="1"/>
  <c r="C339" i="1"/>
  <c r="E339" i="1" s="1"/>
  <c r="C340" i="1"/>
  <c r="E340" i="1" s="1"/>
  <c r="C341" i="1"/>
  <c r="E341" i="1" s="1"/>
  <c r="C342" i="1"/>
  <c r="E342" i="1" s="1"/>
  <c r="C343" i="1"/>
  <c r="E343" i="1" s="1"/>
  <c r="C344" i="1"/>
  <c r="E344" i="1" s="1"/>
  <c r="C345" i="1"/>
  <c r="E345" i="1" s="1"/>
  <c r="C346" i="1"/>
  <c r="E346" i="1" s="1"/>
  <c r="C347" i="1"/>
  <c r="E347" i="1" s="1"/>
  <c r="C348" i="1"/>
  <c r="E348" i="1" s="1"/>
  <c r="C349" i="1"/>
  <c r="E349" i="1" s="1"/>
  <c r="C350" i="1"/>
  <c r="E350" i="1" s="1"/>
  <c r="C351" i="1"/>
  <c r="E351" i="1" s="1"/>
  <c r="C352" i="1"/>
  <c r="E352" i="1" s="1"/>
  <c r="C353" i="1"/>
  <c r="E353" i="1" s="1"/>
  <c r="C354" i="1"/>
  <c r="E354" i="1" s="1"/>
  <c r="C355" i="1"/>
  <c r="E355" i="1" s="1"/>
  <c r="C356" i="1"/>
  <c r="E356" i="1" s="1"/>
  <c r="C357" i="1"/>
  <c r="E357" i="1" s="1"/>
  <c r="C358" i="1"/>
  <c r="E358" i="1" s="1"/>
  <c r="C359" i="1"/>
  <c r="E359" i="1" s="1"/>
  <c r="C360" i="1"/>
  <c r="E360" i="1" s="1"/>
  <c r="C361" i="1"/>
  <c r="E361" i="1" s="1"/>
  <c r="C362" i="1"/>
  <c r="E362" i="1" s="1"/>
  <c r="C363" i="1"/>
  <c r="E363" i="1" s="1"/>
  <c r="C364" i="1"/>
  <c r="E364" i="1" s="1"/>
  <c r="C365" i="1"/>
  <c r="E365" i="1" s="1"/>
  <c r="C366" i="1"/>
  <c r="E366" i="1" s="1"/>
  <c r="C367" i="1"/>
  <c r="E367" i="1" s="1"/>
  <c r="C368" i="1"/>
  <c r="E368" i="1" s="1"/>
  <c r="C369" i="1"/>
  <c r="E369" i="1" s="1"/>
  <c r="C370" i="1"/>
  <c r="E370" i="1" s="1"/>
  <c r="C371" i="1"/>
  <c r="E371" i="1" s="1"/>
  <c r="C372" i="1"/>
  <c r="E372" i="1" s="1"/>
  <c r="C373" i="1"/>
  <c r="E373" i="1" s="1"/>
  <c r="C374" i="1"/>
  <c r="E374" i="1" s="1"/>
  <c r="C375" i="1"/>
  <c r="E375" i="1" s="1"/>
  <c r="C376" i="1"/>
  <c r="E376" i="1" s="1"/>
  <c r="C377" i="1"/>
  <c r="E377" i="1" s="1"/>
  <c r="C378" i="1"/>
  <c r="E378" i="1" s="1"/>
  <c r="C379" i="1"/>
  <c r="E379" i="1" s="1"/>
  <c r="C380" i="1"/>
  <c r="E380" i="1" s="1"/>
  <c r="C381" i="1"/>
  <c r="E381" i="1" s="1"/>
  <c r="C382" i="1"/>
  <c r="E382" i="1" s="1"/>
  <c r="C383" i="1"/>
  <c r="E383" i="1" s="1"/>
  <c r="C384" i="1"/>
  <c r="E384" i="1" s="1"/>
  <c r="C385" i="1"/>
  <c r="E385" i="1" s="1"/>
  <c r="C386" i="1"/>
  <c r="E386" i="1" s="1"/>
  <c r="C387" i="1"/>
  <c r="E387" i="1" s="1"/>
  <c r="C388" i="1"/>
  <c r="E388" i="1" s="1"/>
  <c r="C389" i="1"/>
  <c r="E389" i="1" s="1"/>
  <c r="C390" i="1"/>
  <c r="E390" i="1" s="1"/>
  <c r="C391" i="1"/>
  <c r="E391" i="1" s="1"/>
  <c r="C392" i="1"/>
  <c r="E392" i="1" s="1"/>
  <c r="C393" i="1"/>
  <c r="E393" i="1" s="1"/>
  <c r="C394" i="1"/>
  <c r="E394" i="1" s="1"/>
  <c r="C395" i="1"/>
  <c r="E395" i="1" s="1"/>
  <c r="C396" i="1"/>
  <c r="E396" i="1" s="1"/>
  <c r="C397" i="1"/>
  <c r="E397" i="1" s="1"/>
  <c r="C398" i="1"/>
  <c r="E398" i="1" s="1"/>
  <c r="C399" i="1"/>
  <c r="E399" i="1" s="1"/>
  <c r="C400" i="1"/>
  <c r="E400" i="1" s="1"/>
  <c r="C401" i="1"/>
  <c r="E401" i="1" s="1"/>
  <c r="C402" i="1"/>
  <c r="E402" i="1" s="1"/>
  <c r="C403" i="1"/>
  <c r="E403" i="1" s="1"/>
  <c r="C404" i="1"/>
  <c r="E404" i="1" s="1"/>
  <c r="C405" i="1"/>
  <c r="E405" i="1" s="1"/>
  <c r="C406" i="1"/>
  <c r="E406" i="1" s="1"/>
  <c r="C407" i="1"/>
  <c r="E407" i="1" s="1"/>
  <c r="C408" i="1"/>
  <c r="E408" i="1" s="1"/>
  <c r="C409" i="1"/>
  <c r="E409" i="1" s="1"/>
  <c r="C410" i="1"/>
  <c r="E410" i="1" s="1"/>
  <c r="C411" i="1"/>
  <c r="E411" i="1" s="1"/>
  <c r="C412" i="1"/>
  <c r="E412" i="1" s="1"/>
  <c r="C413" i="1"/>
  <c r="E413" i="1" s="1"/>
  <c r="C414" i="1"/>
  <c r="E414" i="1" s="1"/>
  <c r="C415" i="1"/>
  <c r="E415" i="1" s="1"/>
  <c r="C416" i="1"/>
  <c r="E416" i="1" s="1"/>
  <c r="C417" i="1"/>
  <c r="E417" i="1" s="1"/>
  <c r="C418" i="1"/>
  <c r="E418" i="1" s="1"/>
  <c r="C419" i="1"/>
  <c r="E419" i="1" s="1"/>
  <c r="C420" i="1"/>
  <c r="E420" i="1" s="1"/>
  <c r="C421" i="1"/>
  <c r="E421" i="1" s="1"/>
  <c r="C422" i="1"/>
  <c r="E422" i="1" s="1"/>
  <c r="C423" i="1"/>
  <c r="E423" i="1" s="1"/>
  <c r="C424" i="1"/>
  <c r="E424" i="1" s="1"/>
  <c r="C425" i="1"/>
  <c r="E425" i="1" s="1"/>
  <c r="C426" i="1"/>
  <c r="E426" i="1" s="1"/>
  <c r="C427" i="1"/>
  <c r="E427" i="1" s="1"/>
  <c r="C428" i="1"/>
  <c r="E428" i="1" s="1"/>
  <c r="C429" i="1"/>
  <c r="E429" i="1" s="1"/>
  <c r="C430" i="1"/>
  <c r="E430" i="1" s="1"/>
  <c r="C431" i="1"/>
  <c r="E431" i="1" s="1"/>
  <c r="C432" i="1"/>
  <c r="E432" i="1" s="1"/>
  <c r="C433" i="1"/>
  <c r="E433" i="1" s="1"/>
  <c r="C434" i="1"/>
  <c r="E434" i="1" s="1"/>
  <c r="C435" i="1"/>
  <c r="E435" i="1" s="1"/>
  <c r="C436" i="1"/>
  <c r="E436" i="1" s="1"/>
  <c r="C437" i="1"/>
  <c r="E437" i="1" s="1"/>
  <c r="C438" i="1"/>
  <c r="E438" i="1" s="1"/>
  <c r="C439" i="1"/>
  <c r="E439" i="1" s="1"/>
  <c r="C440" i="1"/>
  <c r="E440" i="1" s="1"/>
  <c r="C441" i="1"/>
  <c r="E441" i="1" s="1"/>
  <c r="C442" i="1"/>
  <c r="E442" i="1" s="1"/>
  <c r="C443" i="1"/>
  <c r="E443" i="1" s="1"/>
  <c r="C444" i="1"/>
  <c r="E444" i="1" s="1"/>
  <c r="C445" i="1"/>
  <c r="E445" i="1" s="1"/>
  <c r="C446" i="1"/>
  <c r="E446" i="1" s="1"/>
  <c r="C447" i="1"/>
  <c r="E447" i="1" s="1"/>
  <c r="C448" i="1"/>
  <c r="E448" i="1" s="1"/>
  <c r="C449" i="1"/>
  <c r="E449" i="1" s="1"/>
  <c r="C450" i="1"/>
  <c r="E450" i="1" s="1"/>
  <c r="C451" i="1"/>
  <c r="E451" i="1" s="1"/>
  <c r="C452" i="1"/>
  <c r="E452" i="1" s="1"/>
  <c r="C453" i="1"/>
  <c r="E453" i="1" s="1"/>
  <c r="C454" i="1"/>
  <c r="E454" i="1" s="1"/>
  <c r="C455" i="1"/>
  <c r="E455" i="1" s="1"/>
  <c r="C456" i="1"/>
  <c r="E456" i="1" s="1"/>
  <c r="C457" i="1"/>
  <c r="E457" i="1" s="1"/>
  <c r="C458" i="1"/>
  <c r="E458" i="1" s="1"/>
  <c r="C459" i="1"/>
  <c r="E459" i="1" s="1"/>
  <c r="C460" i="1"/>
  <c r="E460" i="1" s="1"/>
  <c r="C461" i="1"/>
  <c r="E461" i="1" s="1"/>
  <c r="C462" i="1"/>
  <c r="E462" i="1" s="1"/>
  <c r="C463" i="1"/>
  <c r="E463" i="1" s="1"/>
  <c r="C464" i="1"/>
  <c r="E464" i="1" s="1"/>
  <c r="C465" i="1"/>
  <c r="E465" i="1" s="1"/>
  <c r="C466" i="1"/>
  <c r="E466" i="1" s="1"/>
  <c r="C467" i="1"/>
  <c r="E467" i="1" s="1"/>
  <c r="C468" i="1"/>
  <c r="E468" i="1" s="1"/>
  <c r="C469" i="1"/>
  <c r="E469" i="1" s="1"/>
  <c r="C470" i="1"/>
  <c r="E470" i="1" s="1"/>
  <c r="C471" i="1"/>
  <c r="E471" i="1" s="1"/>
  <c r="C472" i="1"/>
  <c r="E472" i="1" s="1"/>
  <c r="C473" i="1"/>
  <c r="E473" i="1" s="1"/>
  <c r="C474" i="1"/>
  <c r="E474" i="1" s="1"/>
  <c r="C475" i="1"/>
  <c r="E475" i="1" s="1"/>
  <c r="C476" i="1"/>
  <c r="E476" i="1" s="1"/>
  <c r="C477" i="1"/>
  <c r="E477" i="1" s="1"/>
  <c r="C478" i="1"/>
  <c r="E478" i="1" s="1"/>
  <c r="C479" i="1"/>
  <c r="E479" i="1" s="1"/>
  <c r="C480" i="1"/>
  <c r="E480" i="1" s="1"/>
  <c r="C481" i="1"/>
  <c r="E481" i="1" s="1"/>
  <c r="C482" i="1"/>
  <c r="E482" i="1" s="1"/>
  <c r="C483" i="1"/>
  <c r="E483" i="1" s="1"/>
  <c r="C484" i="1"/>
  <c r="E484" i="1" s="1"/>
  <c r="C485" i="1"/>
  <c r="E485" i="1" s="1"/>
  <c r="C486" i="1"/>
  <c r="E486" i="1" s="1"/>
  <c r="C487" i="1"/>
  <c r="E487" i="1" s="1"/>
  <c r="C488" i="1"/>
  <c r="E488" i="1" s="1"/>
  <c r="C489" i="1"/>
  <c r="E489" i="1" s="1"/>
  <c r="C490" i="1"/>
  <c r="E490" i="1" s="1"/>
  <c r="C491" i="1"/>
  <c r="E491" i="1" s="1"/>
  <c r="C492" i="1"/>
  <c r="E492" i="1" s="1"/>
  <c r="C493" i="1"/>
  <c r="E493" i="1" s="1"/>
  <c r="C494" i="1"/>
  <c r="E494" i="1" s="1"/>
  <c r="C495" i="1"/>
  <c r="E495" i="1" s="1"/>
  <c r="C496" i="1"/>
  <c r="E496" i="1" s="1"/>
  <c r="C497" i="1"/>
  <c r="E497" i="1" s="1"/>
  <c r="C498" i="1"/>
  <c r="E498" i="1" s="1"/>
  <c r="C499" i="1"/>
  <c r="E499" i="1" s="1"/>
  <c r="C500" i="1"/>
  <c r="E500" i="1" s="1"/>
  <c r="C501" i="1"/>
  <c r="E501" i="1" s="1"/>
  <c r="C502" i="1"/>
  <c r="E502" i="1" s="1"/>
  <c r="C503" i="1"/>
  <c r="E503" i="1" s="1"/>
  <c r="C504" i="1"/>
  <c r="E504" i="1" s="1"/>
  <c r="C505" i="1"/>
  <c r="E505" i="1" s="1"/>
  <c r="C506" i="1"/>
  <c r="E506" i="1" s="1"/>
  <c r="C507" i="1"/>
  <c r="E507" i="1" s="1"/>
  <c r="C508" i="1"/>
  <c r="E508" i="1" s="1"/>
  <c r="C509" i="1"/>
  <c r="E509" i="1" s="1"/>
  <c r="C510" i="1"/>
  <c r="E510" i="1" s="1"/>
  <c r="C511" i="1"/>
  <c r="E511" i="1" s="1"/>
  <c r="C512" i="1"/>
  <c r="E512" i="1" s="1"/>
  <c r="C513" i="1"/>
  <c r="E513" i="1" s="1"/>
  <c r="C514" i="1"/>
  <c r="E514" i="1" s="1"/>
  <c r="C515" i="1"/>
  <c r="E515" i="1" s="1"/>
  <c r="C516" i="1"/>
  <c r="E516" i="1" s="1"/>
  <c r="C517" i="1"/>
  <c r="E517" i="1" s="1"/>
  <c r="C518" i="1"/>
  <c r="E518" i="1" s="1"/>
  <c r="C519" i="1"/>
  <c r="E519" i="1" s="1"/>
  <c r="C520" i="1"/>
  <c r="E520" i="1" s="1"/>
  <c r="C521" i="1"/>
  <c r="E521" i="1" s="1"/>
  <c r="C522" i="1"/>
  <c r="E522" i="1" s="1"/>
  <c r="C523" i="1"/>
  <c r="E523" i="1" s="1"/>
  <c r="C524" i="1"/>
  <c r="E524" i="1" s="1"/>
  <c r="C525" i="1"/>
  <c r="E525" i="1" s="1"/>
  <c r="C526" i="1"/>
  <c r="E526" i="1" s="1"/>
  <c r="C527" i="1"/>
  <c r="E527" i="1" s="1"/>
  <c r="C528" i="1"/>
  <c r="E528" i="1" s="1"/>
  <c r="C529" i="1"/>
  <c r="E529" i="1" s="1"/>
  <c r="K2" i="5"/>
  <c r="K8" i="5" l="1"/>
  <c r="L6" i="5"/>
  <c r="L5" i="5"/>
  <c r="K6" i="5"/>
  <c r="K5" i="5"/>
</calcChain>
</file>

<file path=xl/sharedStrings.xml><?xml version="1.0" encoding="utf-8"?>
<sst xmlns="http://schemas.openxmlformats.org/spreadsheetml/2006/main" count="635" uniqueCount="47">
  <si>
    <t>Employee</t>
  </si>
  <si>
    <t>Date Time</t>
  </si>
  <si>
    <t>Dwight Schrute</t>
  </si>
  <si>
    <t>Oscar Martinez</t>
  </si>
  <si>
    <t>Stanley Hudson</t>
  </si>
  <si>
    <t>Phyllis Lapin</t>
  </si>
  <si>
    <t>Andy Bernard</t>
  </si>
  <si>
    <t>Michael Scott</t>
  </si>
  <si>
    <t>Toby Flenderson</t>
  </si>
  <si>
    <t>Angela Martin</t>
  </si>
  <si>
    <t>Kelly Kapoor</t>
  </si>
  <si>
    <t>Pam Beesly</t>
  </si>
  <si>
    <t>Kevin Malone</t>
  </si>
  <si>
    <t>Creed Bratton</t>
  </si>
  <si>
    <t>Jim Halpert</t>
  </si>
  <si>
    <t>Meredith Palmer</t>
  </si>
  <si>
    <t>This file contains the data that is produced by Dwight's security system.</t>
  </si>
  <si>
    <t>You can use it to follow along with the video series and build out the dashboard report.</t>
  </si>
  <si>
    <t>Author:</t>
  </si>
  <si>
    <t>Jon Acampora</t>
  </si>
  <si>
    <t>Source:</t>
  </si>
  <si>
    <t>https://www.excelcampus.com/functions/xor-function-explained/</t>
  </si>
  <si>
    <t>In/Out</t>
  </si>
  <si>
    <t>Duration</t>
  </si>
  <si>
    <t>All Depts</t>
  </si>
  <si>
    <t>Accounting</t>
  </si>
  <si>
    <t>Admin</t>
  </si>
  <si>
    <t>Customer Service</t>
  </si>
  <si>
    <t>Exec</t>
  </si>
  <si>
    <t>HR</t>
  </si>
  <si>
    <t>Sales</t>
  </si>
  <si>
    <t>Department</t>
  </si>
  <si>
    <t>Grand Total</t>
  </si>
  <si>
    <t>Sum of Duration</t>
  </si>
  <si>
    <t>(All)</t>
  </si>
  <si>
    <t>Distinct Emp Count</t>
  </si>
  <si>
    <t>Sum of Distinct Emp Count</t>
  </si>
  <si>
    <t>Hours</t>
  </si>
  <si>
    <t>Goal</t>
  </si>
  <si>
    <t>Metrics</t>
  </si>
  <si>
    <t>Avg</t>
  </si>
  <si>
    <t>Good Label</t>
  </si>
  <si>
    <t>Bad Label</t>
  </si>
  <si>
    <t>Shape</t>
  </si>
  <si>
    <t>Dunder Mifflin Attendance Report</t>
  </si>
  <si>
    <t>Week Ending Nov 8, 2019</t>
  </si>
  <si>
    <t>Prev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</si>
</sst>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yy\ hh:mm\ AM/PM"/>
    <numFmt numFmtId="165" formatCode="[$-409]m/d/yy\ h:mm\ AM/PM;@"/>
    <numFmt numFmtId="166" formatCode="0.0000"/>
    <numFmt numFmtId="167" formatCode="0.0"/>
  </numFmts>
  <fonts count="10" x14ac:knownFonts="1">
    <font>
      <sz val="11"/>
      <color theme="1"/>
      <name val="Calibri"/>
      <family val="2"/>
      <scheme val="minor"/>
    </font>
    <font>
      <b/>
      <sz val="11"/>
      <color theme="1"/>
      <name val="Calibri"/>
      <family val="2"/>
      <scheme val="minor"/>
    </font>
    <font>
      <u/>
      <sz val="11"/>
      <color theme="10"/>
      <name val="Calibri"/>
      <family val="2"/>
      <scheme val="minor"/>
    </font>
    <font>
      <sz val="11"/>
      <color rgb="FF3F3F76"/>
      <name val="Calibri"/>
      <family val="2"/>
      <scheme val="minor"/>
    </font>
    <font>
      <b/>
      <sz val="11"/>
      <color rgb="FFFA7D00"/>
      <name val="Calibri"/>
      <family val="2"/>
      <scheme val="minor"/>
    </font>
    <font>
      <sz val="16"/>
      <color rgb="FF000000"/>
      <name val="Segoe UI Semibold"/>
      <family val="2"/>
    </font>
    <font>
      <b/>
      <sz val="12"/>
      <color theme="0"/>
      <name val="Trebuchet MS"/>
      <family val="2"/>
    </font>
    <font>
      <sz val="12"/>
      <color theme="0"/>
      <name val="Trebuchet MS"/>
      <family val="2"/>
    </font>
    <font>
      <sz val="12"/>
      <name val="Calibri"/>
      <family val="2"/>
      <scheme val="minor"/>
    </font>
    <font>
      <sz val="11"/>
      <color theme="1"/>
      <name val="Trebuchet MS"/>
      <family val="2"/>
    </font>
  </fonts>
  <fills count="7">
    <fill>
      <patternFill patternType="none"/>
    </fill>
    <fill>
      <patternFill patternType="gray125"/>
    </fill>
    <fill>
      <patternFill patternType="solid">
        <fgColor rgb="FFFFCC99"/>
      </patternFill>
    </fill>
    <fill>
      <patternFill patternType="solid">
        <fgColor rgb="FFF2F2F2"/>
      </patternFill>
    </fill>
    <fill>
      <patternFill patternType="solid">
        <fgColor theme="0" tint="-0.249977111117893"/>
        <bgColor indexed="64"/>
      </patternFill>
    </fill>
    <fill>
      <patternFill patternType="solid">
        <fgColor theme="7" tint="0.59999389629810485"/>
        <bgColor indexed="64"/>
      </patternFill>
    </fill>
    <fill>
      <patternFill patternType="solid">
        <fgColor theme="0"/>
        <bgColor indexed="64"/>
      </patternFill>
    </fill>
  </fills>
  <borders count="3">
    <border>
      <left/>
      <right/>
      <top/>
      <bottom/>
      <diagonal/>
    </border>
    <border>
      <left style="thin">
        <color rgb="FF7F7F7F"/>
      </left>
      <right style="thin">
        <color rgb="FF7F7F7F"/>
      </right>
      <top style="thin">
        <color rgb="FF7F7F7F"/>
      </top>
      <bottom style="thin">
        <color rgb="FF7F7F7F"/>
      </bottom>
      <diagonal/>
    </border>
    <border>
      <left/>
      <right/>
      <top/>
      <bottom style="thin">
        <color auto="1"/>
      </bottom>
      <diagonal/>
    </border>
  </borders>
  <cellStyleXfs count="4">
    <xf numFmtId="0" fontId="0" fillId="0" borderId="0"/>
    <xf numFmtId="0" fontId="2" fillId="0" borderId="0" applyNumberFormat="0" applyFill="0" applyBorder="0" applyAlignment="0" applyProtection="0"/>
    <xf numFmtId="0" fontId="3" fillId="2" borderId="1" applyNumberFormat="0" applyAlignment="0" applyProtection="0"/>
    <xf numFmtId="0" fontId="4" fillId="3" borderId="1" applyNumberFormat="0" applyAlignment="0" applyProtection="0"/>
  </cellStyleXfs>
  <cellXfs count="25">
    <xf numFmtId="0" fontId="0" fillId="0" borderId="0" xfId="0"/>
    <xf numFmtId="164" fontId="0" fillId="0" borderId="0" xfId="0" applyNumberFormat="1"/>
    <xf numFmtId="0" fontId="1" fillId="0" borderId="0" xfId="0" applyFont="1"/>
    <xf numFmtId="0" fontId="2" fillId="0" borderId="0" xfId="1"/>
    <xf numFmtId="165" fontId="0" fillId="0" borderId="0" xfId="0" applyNumberFormat="1"/>
    <xf numFmtId="166" fontId="0" fillId="0" borderId="0" xfId="0" applyNumberFormat="1"/>
    <xf numFmtId="2" fontId="0" fillId="0" borderId="0" xfId="0" applyNumberFormat="1"/>
    <xf numFmtId="14" fontId="0" fillId="0" borderId="0" xfId="0" applyNumberFormat="1"/>
    <xf numFmtId="0" fontId="0" fillId="0" borderId="0" xfId="0" pivotButton="1"/>
    <xf numFmtId="167" fontId="0" fillId="0" borderId="0" xfId="0" applyNumberFormat="1"/>
    <xf numFmtId="167" fontId="4" fillId="3" borderId="1" xfId="3" applyNumberFormat="1"/>
    <xf numFmtId="0" fontId="0" fillId="0" borderId="0" xfId="0" applyAlignment="1">
      <alignment horizontal="right"/>
    </xf>
    <xf numFmtId="1" fontId="4" fillId="3" borderId="1" xfId="3" applyNumberFormat="1"/>
    <xf numFmtId="167" fontId="3" fillId="2" borderId="1" xfId="2" applyNumberFormat="1"/>
    <xf numFmtId="0" fontId="5" fillId="0" borderId="0" xfId="0" applyFont="1"/>
    <xf numFmtId="0" fontId="0" fillId="4" borderId="0" xfId="0" applyFill="1"/>
    <xf numFmtId="0" fontId="1" fillId="0" borderId="0" xfId="0" pivotButton="1" applyFont="1"/>
    <xf numFmtId="0" fontId="0" fillId="5" borderId="0" xfId="0" applyFill="1"/>
    <xf numFmtId="0" fontId="0" fillId="6" borderId="0" xfId="0" applyFill="1"/>
    <xf numFmtId="0" fontId="6" fillId="6" borderId="0" xfId="0" applyFont="1" applyFill="1"/>
    <xf numFmtId="0" fontId="7" fillId="6" borderId="0" xfId="0" applyFont="1" applyFill="1"/>
    <xf numFmtId="0" fontId="8" fillId="6" borderId="0" xfId="0" applyFont="1" applyFill="1"/>
    <xf numFmtId="0" fontId="9" fillId="6" borderId="0" xfId="0" applyFont="1" applyFill="1"/>
    <xf numFmtId="0" fontId="9" fillId="6" borderId="2" xfId="0" applyFont="1" applyFill="1" applyBorder="1"/>
    <xf numFmtId="0" fontId="0" fillId="6" borderId="2" xfId="0" applyFill="1" applyBorder="1"/>
  </cellXfs>
  <cellStyles count="4">
    <cellStyle name="Calculation" xfId="3" builtinId="22"/>
    <cellStyle name="Hyperlink" xfId="1" builtinId="8"/>
    <cellStyle name="Input" xfId="2" builtinId="20"/>
    <cellStyle name="Normal" xfId="0" builtinId="0"/>
  </cellStyles>
  <dxfs count="10">
    <dxf>
      <numFmt numFmtId="166" formatCode="0.0000"/>
    </dxf>
    <dxf>
      <numFmt numFmtId="0" formatCode="General"/>
    </dxf>
    <dxf>
      <numFmt numFmtId="2" formatCode="0.00"/>
    </dxf>
    <dxf>
      <numFmt numFmtId="165" formatCode="[$-409]m/d/yy\ h:mm\ AM/PM;@"/>
    </dxf>
    <dxf>
      <numFmt numFmtId="0" formatCode="General"/>
    </dxf>
    <dxf>
      <numFmt numFmtId="164" formatCode="mm/dd/yyyy\ hh:mm\ AM/PM"/>
    </dxf>
    <dxf>
      <numFmt numFmtId="0" formatCode="General"/>
    </dxf>
    <dxf>
      <fill>
        <patternFill patternType="solid">
          <bgColor theme="7" tint="0.59999389629810485"/>
        </patternFill>
      </fill>
    </dxf>
    <dxf>
      <font>
        <b/>
      </font>
    </dxf>
    <dxf>
      <alignment horizontal="right"/>
    </dxf>
  </dxfs>
  <tableStyles count="0" defaultTableStyle="TableStyleMedium2" defaultPivotStyle="PivotStyleLight16"/>
  <colors>
    <mruColors>
      <color rgb="FF0066FF"/>
      <color rgb="FF0099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microsoft.com/office/2007/relationships/slicerCache" Target="slicerCaches/slicerCach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excelcampus.com/blueprint-registration"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xdr:from>
      <xdr:col>0</xdr:col>
      <xdr:colOff>504825</xdr:colOff>
      <xdr:row>0</xdr:row>
      <xdr:rowOff>171450</xdr:rowOff>
    </xdr:from>
    <xdr:to>
      <xdr:col>25</xdr:col>
      <xdr:colOff>161925</xdr:colOff>
      <xdr:row>9</xdr:row>
      <xdr:rowOff>0</xdr:rowOff>
    </xdr:to>
    <xdr:grpSp>
      <xdr:nvGrpSpPr>
        <xdr:cNvPr id="2" name="Group 1">
          <a:hlinkClick xmlns:r="http://schemas.openxmlformats.org/officeDocument/2006/relationships" r:id="rId1"/>
          <a:extLst>
            <a:ext uri="{FF2B5EF4-FFF2-40B4-BE49-F238E27FC236}">
              <a16:creationId xmlns:a16="http://schemas.microsoft.com/office/drawing/2014/main" id="{837220D7-1C49-4449-91CF-7B5A76DE99E2}"/>
            </a:ext>
          </a:extLst>
        </xdr:cNvPr>
        <xdr:cNvGrpSpPr/>
      </xdr:nvGrpSpPr>
      <xdr:grpSpPr>
        <a:xfrm>
          <a:off x="504825" y="171450"/>
          <a:ext cx="14897100" cy="1666875"/>
          <a:chOff x="514350" y="133350"/>
          <a:chExt cx="14897100" cy="1771650"/>
        </a:xfrm>
      </xdr:grpSpPr>
      <xdr:sp macro="" textlink="">
        <xdr:nvSpPr>
          <xdr:cNvPr id="3" name="Rectangle 2">
            <a:extLst>
              <a:ext uri="{FF2B5EF4-FFF2-40B4-BE49-F238E27FC236}">
                <a16:creationId xmlns:a16="http://schemas.microsoft.com/office/drawing/2014/main" id="{F870933A-BAE1-40C2-59CD-7DB48DD4DDA7}"/>
              </a:ext>
            </a:extLst>
          </xdr:cNvPr>
          <xdr:cNvSpPr/>
        </xdr:nvSpPr>
        <xdr:spPr>
          <a:xfrm>
            <a:off x="7572375" y="133350"/>
            <a:ext cx="7839075" cy="1438275"/>
          </a:xfrm>
          <a:prstGeom prst="rect">
            <a:avLst/>
          </a:prstGeom>
          <a:solidFill>
            <a:srgbClr val="19AE5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4" name="Group 3">
            <a:extLst>
              <a:ext uri="{FF2B5EF4-FFF2-40B4-BE49-F238E27FC236}">
                <a16:creationId xmlns:a16="http://schemas.microsoft.com/office/drawing/2014/main" id="{1CF4080B-B051-7CFA-F709-D33C7184E35E}"/>
              </a:ext>
            </a:extLst>
          </xdr:cNvPr>
          <xdr:cNvGrpSpPr/>
        </xdr:nvGrpSpPr>
        <xdr:grpSpPr>
          <a:xfrm>
            <a:off x="514350" y="209549"/>
            <a:ext cx="13925550" cy="1695451"/>
            <a:chOff x="514350" y="209549"/>
            <a:chExt cx="13925550" cy="1695451"/>
          </a:xfrm>
        </xdr:grpSpPr>
        <xdr:grpSp>
          <xdr:nvGrpSpPr>
            <xdr:cNvPr id="5" name="Group 4">
              <a:extLst>
                <a:ext uri="{FF2B5EF4-FFF2-40B4-BE49-F238E27FC236}">
                  <a16:creationId xmlns:a16="http://schemas.microsoft.com/office/drawing/2014/main" id="{F25D4AF0-17B0-5810-2C60-8EDB991D46DA}"/>
                </a:ext>
              </a:extLst>
            </xdr:cNvPr>
            <xdr:cNvGrpSpPr/>
          </xdr:nvGrpSpPr>
          <xdr:grpSpPr>
            <a:xfrm>
              <a:off x="561975" y="247650"/>
              <a:ext cx="13496925" cy="1280680"/>
              <a:chOff x="609600" y="95250"/>
              <a:chExt cx="13496925" cy="1347355"/>
            </a:xfrm>
          </xdr:grpSpPr>
          <xdr:sp macro="" textlink="">
            <xdr:nvSpPr>
              <xdr:cNvPr id="8" name="Rectangle: Rounded Corners 7">
                <a:extLst>
                  <a:ext uri="{FF2B5EF4-FFF2-40B4-BE49-F238E27FC236}">
                    <a16:creationId xmlns:a16="http://schemas.microsoft.com/office/drawing/2014/main" id="{350F1BA5-71A9-A448-4E81-ED38606EE1C8}"/>
                  </a:ext>
                </a:extLst>
              </xdr:cNvPr>
              <xdr:cNvSpPr/>
            </xdr:nvSpPr>
            <xdr:spPr>
              <a:xfrm>
                <a:off x="11972925" y="904875"/>
                <a:ext cx="2133600" cy="495300"/>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9" name="Picture 8">
                <a:extLst>
                  <a:ext uri="{FF2B5EF4-FFF2-40B4-BE49-F238E27FC236}">
                    <a16:creationId xmlns:a16="http://schemas.microsoft.com/office/drawing/2014/main" id="{76A34ECD-50F7-EEEE-AE79-6182FFBE93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9600" y="190500"/>
                <a:ext cx="2257425" cy="538397"/>
              </a:xfrm>
              <a:prstGeom prst="rect">
                <a:avLst/>
              </a:prstGeom>
            </xdr:spPr>
          </xdr:pic>
          <xdr:pic>
            <xdr:nvPicPr>
              <xdr:cNvPr id="10" name="Picture 9">
                <a:extLst>
                  <a:ext uri="{FF2B5EF4-FFF2-40B4-BE49-F238E27FC236}">
                    <a16:creationId xmlns:a16="http://schemas.microsoft.com/office/drawing/2014/main" id="{84040350-9DEB-E83E-98AD-310078D5CB0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458075" y="95250"/>
                <a:ext cx="3705225" cy="134735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1" name="TextBox 10">
                <a:extLst>
                  <a:ext uri="{FF2B5EF4-FFF2-40B4-BE49-F238E27FC236}">
                    <a16:creationId xmlns:a16="http://schemas.microsoft.com/office/drawing/2014/main" id="{A01785C3-EF6C-8492-48FF-392946DEC3E0}"/>
                  </a:ext>
                </a:extLst>
              </xdr:cNvPr>
              <xdr:cNvSpPr txBox="1"/>
            </xdr:nvSpPr>
            <xdr:spPr>
              <a:xfrm>
                <a:off x="12106275" y="1009650"/>
                <a:ext cx="1895475"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latin typeface="Trebuchet MS" panose="020B0603020202020204" pitchFamily="34" charset="0"/>
                  </a:rPr>
                  <a:t>Save your spot now!</a:t>
                </a:r>
              </a:p>
            </xdr:txBody>
          </xdr:sp>
        </xdr:grpSp>
        <xdr:sp macro="" textlink="">
          <xdr:nvSpPr>
            <xdr:cNvPr id="6" name="TextBox 5">
              <a:extLst>
                <a:ext uri="{FF2B5EF4-FFF2-40B4-BE49-F238E27FC236}">
                  <a16:creationId xmlns:a16="http://schemas.microsoft.com/office/drawing/2014/main" id="{91ECDDE2-8F5F-9827-D5A8-24192996EAF0}"/>
                </a:ext>
              </a:extLst>
            </xdr:cNvPr>
            <xdr:cNvSpPr txBox="1"/>
          </xdr:nvSpPr>
          <xdr:spPr>
            <a:xfrm>
              <a:off x="514350" y="866775"/>
              <a:ext cx="5915025" cy="1038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i="0" u="none" strike="noStrike">
                  <a:solidFill>
                    <a:schemeClr val="dk1"/>
                  </a:solidFill>
                  <a:effectLst/>
                  <a:latin typeface="Trebuchet MS" panose="020B0603020202020204" pitchFamily="34" charset="0"/>
                  <a:ea typeface="+mn-ea"/>
                  <a:cs typeface="+mn-cs"/>
                </a:rPr>
                <a:t>Thanks for downloading our Excel practice file! We hope you enjoy our tutorial.</a:t>
              </a:r>
              <a:r>
                <a:rPr lang="en-US" sz="1200">
                  <a:latin typeface="Trebuchet MS" panose="020B0603020202020204" pitchFamily="34" charset="0"/>
                </a:rPr>
                <a:t> </a:t>
              </a:r>
              <a:r>
                <a:rPr lang="en-US" sz="1200" b="0" i="0" u="none" strike="noStrike">
                  <a:solidFill>
                    <a:schemeClr val="dk1"/>
                  </a:solidFill>
                  <a:effectLst/>
                  <a:latin typeface="Trebuchet MS" panose="020B0603020202020204" pitchFamily="34" charset="0"/>
                  <a:ea typeface="+mn-ea"/>
                  <a:cs typeface="+mn-cs"/>
                </a:rPr>
                <a:t> </a:t>
              </a:r>
              <a:br>
                <a:rPr lang="en-US" sz="1200" b="0" i="0" u="none" strike="noStrike">
                  <a:solidFill>
                    <a:schemeClr val="dk1"/>
                  </a:solidFill>
                  <a:effectLst/>
                  <a:latin typeface="Trebuchet MS" panose="020B0603020202020204" pitchFamily="34" charset="0"/>
                  <a:ea typeface="+mn-ea"/>
                  <a:cs typeface="+mn-cs"/>
                </a:rPr>
              </a:br>
              <a:br>
                <a:rPr lang="en-US" sz="1200" b="0" i="0" u="none" strike="noStrike">
                  <a:solidFill>
                    <a:schemeClr val="dk1"/>
                  </a:solidFill>
                  <a:effectLst/>
                  <a:latin typeface="Trebuchet MS" panose="020B0603020202020204" pitchFamily="34" charset="0"/>
                  <a:ea typeface="+mn-ea"/>
                  <a:cs typeface="+mn-cs"/>
                </a:rPr>
              </a:br>
              <a:r>
                <a:rPr lang="en-US" sz="1200" b="0" i="0" u="none" strike="noStrike">
                  <a:solidFill>
                    <a:schemeClr val="dk1"/>
                  </a:solidFill>
                  <a:effectLst/>
                  <a:latin typeface="Trebuchet MS" panose="020B0603020202020204" pitchFamily="34" charset="0"/>
                  <a:ea typeface="+mn-ea"/>
                  <a:cs typeface="+mn-cs"/>
                </a:rPr>
                <a:t>Excel can be an an extremely powerful tool, but it can also be confusing to know</a:t>
              </a:r>
              <a:r>
                <a:rPr lang="en-US" sz="1200">
                  <a:latin typeface="Trebuchet MS" panose="020B0603020202020204" pitchFamily="34" charset="0"/>
                </a:rPr>
                <a:t> </a:t>
              </a:r>
              <a:r>
                <a:rPr lang="en-US" sz="1200" b="0" i="0" u="none" strike="noStrike">
                  <a:solidFill>
                    <a:schemeClr val="dk1"/>
                  </a:solidFill>
                  <a:effectLst/>
                  <a:latin typeface="Trebuchet MS" panose="020B0603020202020204" pitchFamily="34" charset="0"/>
                  <a:ea typeface="+mn-ea"/>
                  <a:cs typeface="+mn-cs"/>
                </a:rPr>
                <a:t> how or when to use it. </a:t>
              </a:r>
              <a:r>
                <a:rPr lang="en-US" sz="1200" b="1" i="0" u="none" strike="noStrike">
                  <a:solidFill>
                    <a:schemeClr val="dk1"/>
                  </a:solidFill>
                  <a:effectLst/>
                  <a:latin typeface="Trebuchet MS" panose="020B0603020202020204" pitchFamily="34" charset="0"/>
                  <a:ea typeface="+mn-ea"/>
                  <a:cs typeface="+mn-cs"/>
                </a:rPr>
                <a:t>Our Excel Blueprint Training will help simplify your process.</a:t>
              </a:r>
              <a:r>
                <a:rPr lang="en-US" sz="1200">
                  <a:latin typeface="Trebuchet MS" panose="020B0603020202020204" pitchFamily="34" charset="0"/>
                </a:rPr>
                <a:t> </a:t>
              </a:r>
            </a:p>
          </xdr:txBody>
        </xdr:sp>
        <xdr:sp macro="" textlink="">
          <xdr:nvSpPr>
            <xdr:cNvPr id="7" name="TextBox 6">
              <a:extLst>
                <a:ext uri="{FF2B5EF4-FFF2-40B4-BE49-F238E27FC236}">
                  <a16:creationId xmlns:a16="http://schemas.microsoft.com/office/drawing/2014/main" id="{E8E31D5C-7465-3C4D-F86F-784FF05C1769}"/>
                </a:ext>
              </a:extLst>
            </xdr:cNvPr>
            <xdr:cNvSpPr txBox="1"/>
          </xdr:nvSpPr>
          <xdr:spPr>
            <a:xfrm>
              <a:off x="11687174" y="209549"/>
              <a:ext cx="2752726" cy="904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i="0">
                  <a:solidFill>
                    <a:schemeClr val="bg1"/>
                  </a:solidFill>
                  <a:effectLst/>
                  <a:latin typeface="+mn-lt"/>
                  <a:ea typeface="+mn-ea"/>
                  <a:cs typeface="+mn-cs"/>
                </a:rPr>
                <a:t>The Excel Blueprint Training Session</a:t>
              </a:r>
              <a:r>
                <a:rPr lang="en-US" sz="1200">
                  <a:solidFill>
                    <a:schemeClr val="bg1"/>
                  </a:solidFill>
                  <a:effectLst/>
                  <a:latin typeface="+mn-lt"/>
                  <a:ea typeface="+mn-ea"/>
                  <a:cs typeface="+mn-cs"/>
                </a:rPr>
                <a:t> </a:t>
              </a:r>
              <a:r>
                <a:rPr lang="en-US" sz="1200" b="0" i="0">
                  <a:solidFill>
                    <a:schemeClr val="bg1"/>
                  </a:solidFill>
                  <a:effectLst/>
                  <a:latin typeface="+mn-lt"/>
                  <a:ea typeface="+mn-ea"/>
                  <a:cs typeface="+mn-cs"/>
                </a:rPr>
                <a:t>Hosted by Jon Acampora, Microsoft MVP.</a:t>
              </a:r>
              <a:r>
                <a:rPr lang="en-US" sz="1200">
                  <a:solidFill>
                    <a:schemeClr val="bg1"/>
                  </a:solidFill>
                  <a:effectLst/>
                  <a:latin typeface="+mn-lt"/>
                  <a:ea typeface="+mn-ea"/>
                  <a:cs typeface="+mn-cs"/>
                </a:rPr>
                <a:t> </a:t>
              </a:r>
              <a:endParaRPr lang="en-US" sz="1200">
                <a:solidFill>
                  <a:schemeClr val="bg1"/>
                </a:solidFill>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19051</xdr:colOff>
      <xdr:row>2</xdr:row>
      <xdr:rowOff>97650</xdr:rowOff>
    </xdr:from>
    <xdr:to>
      <xdr:col>5</xdr:col>
      <xdr:colOff>279973</xdr:colOff>
      <xdr:row>7</xdr:row>
      <xdr:rowOff>15672</xdr:rowOff>
    </xdr:to>
    <xdr:pic>
      <xdr:nvPicPr>
        <xdr:cNvPr id="16" name="Stormcloud">
          <a:extLst>
            <a:ext uri="{FF2B5EF4-FFF2-40B4-BE49-F238E27FC236}">
              <a16:creationId xmlns:a16="http://schemas.microsoft.com/office/drawing/2014/main" id="{340581BF-93F5-494E-AE1E-7B3EC0C7D5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51" y="612000"/>
          <a:ext cx="870522" cy="870522"/>
        </a:xfrm>
        <a:prstGeom prst="rect">
          <a:avLst/>
        </a:prstGeom>
      </xdr:spPr>
    </xdr:pic>
    <xdr:clientData/>
  </xdr:twoCellAnchor>
  <xdr:twoCellAnchor editAs="oneCell">
    <xdr:from>
      <xdr:col>5</xdr:col>
      <xdr:colOff>540526</xdr:colOff>
      <xdr:row>2</xdr:row>
      <xdr:rowOff>114300</xdr:rowOff>
    </xdr:from>
    <xdr:to>
      <xdr:col>7</xdr:col>
      <xdr:colOff>191848</xdr:colOff>
      <xdr:row>7</xdr:row>
      <xdr:rowOff>32322</xdr:rowOff>
    </xdr:to>
    <xdr:pic>
      <xdr:nvPicPr>
        <xdr:cNvPr id="18" name="Fireworks">
          <a:extLst>
            <a:ext uri="{FF2B5EF4-FFF2-40B4-BE49-F238E27FC236}">
              <a16:creationId xmlns:a16="http://schemas.microsoft.com/office/drawing/2014/main" id="{627507CF-2DB5-4079-936D-4A187C26E1C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74326" y="628650"/>
          <a:ext cx="870522" cy="87052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428625</xdr:colOff>
          <xdr:row>2</xdr:row>
          <xdr:rowOff>76200</xdr:rowOff>
        </xdr:from>
        <xdr:to>
          <xdr:col>7</xdr:col>
          <xdr:colOff>295275</xdr:colOff>
          <xdr:row>7</xdr:row>
          <xdr:rowOff>57150</xdr:rowOff>
        </xdr:to>
        <xdr:pic>
          <xdr:nvPicPr>
            <xdr:cNvPr id="8" name="Picture 7">
              <a:extLst>
                <a:ext uri="{FF2B5EF4-FFF2-40B4-BE49-F238E27FC236}">
                  <a16:creationId xmlns:a16="http://schemas.microsoft.com/office/drawing/2014/main" id="{CBCF69D7-86F3-447E-9098-C9BD97D5C88B}"/>
                </a:ext>
              </a:extLst>
            </xdr:cNvPr>
            <xdr:cNvPicPr>
              <a:picLocks noChangeAspect="1" noChangeArrowheads="1"/>
              <a:extLst>
                <a:ext uri="{84589F7E-364E-4C9E-8A38-B11213B215E9}">
                  <a14:cameraTool cellRange="rngFirework" spid="_x0000_s5208"/>
                </a:ext>
              </a:extLst>
            </xdr:cNvPicPr>
          </xdr:nvPicPr>
          <xdr:blipFill>
            <a:blip xmlns:r="http://schemas.openxmlformats.org/officeDocument/2006/relationships" r:embed="rId3"/>
            <a:srcRect/>
            <a:stretch>
              <a:fillRect/>
            </a:stretch>
          </xdr:blipFill>
          <xdr:spPr bwMode="auto">
            <a:xfrm>
              <a:off x="4162425" y="590550"/>
              <a:ext cx="1085850" cy="933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114300</xdr:rowOff>
        </xdr:from>
        <xdr:to>
          <xdr:col>5</xdr:col>
          <xdr:colOff>352425</xdr:colOff>
          <xdr:row>7</xdr:row>
          <xdr:rowOff>85725</xdr:rowOff>
        </xdr:to>
        <xdr:pic>
          <xdr:nvPicPr>
            <xdr:cNvPr id="19" name="Picture 18">
              <a:extLst>
                <a:ext uri="{FF2B5EF4-FFF2-40B4-BE49-F238E27FC236}">
                  <a16:creationId xmlns:a16="http://schemas.microsoft.com/office/drawing/2014/main" id="{6DF6FFD7-7FA0-4F94-BC84-EB5CCA39C5F3}"/>
                </a:ext>
              </a:extLst>
            </xdr:cNvPr>
            <xdr:cNvPicPr>
              <a:picLocks noChangeAspect="1" noChangeArrowheads="1"/>
              <a:extLst>
                <a:ext uri="{84589F7E-364E-4C9E-8A38-B11213B215E9}">
                  <a14:cameraTool cellRange="rngStormCloud" spid="_x0000_s5209"/>
                </a:ext>
              </a:extLst>
            </xdr:cNvPicPr>
          </xdr:nvPicPr>
          <xdr:blipFill>
            <a:blip xmlns:r="http://schemas.openxmlformats.org/officeDocument/2006/relationships" r:embed="rId4"/>
            <a:srcRect/>
            <a:stretch>
              <a:fillRect/>
            </a:stretch>
          </xdr:blipFill>
          <xdr:spPr bwMode="auto">
            <a:xfrm>
              <a:off x="3124200" y="628650"/>
              <a:ext cx="962025" cy="9239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xdr:col>
      <xdr:colOff>590550</xdr:colOff>
      <xdr:row>7</xdr:row>
      <xdr:rowOff>85725</xdr:rowOff>
    </xdr:from>
    <xdr:to>
      <xdr:col>5</xdr:col>
      <xdr:colOff>381000</xdr:colOff>
      <xdr:row>8</xdr:row>
      <xdr:rowOff>152400</xdr:rowOff>
    </xdr:to>
    <xdr:sp macro="" textlink="Calc!K6">
      <xdr:nvSpPr>
        <xdr:cNvPr id="20" name="TextBox 19">
          <a:extLst>
            <a:ext uri="{FF2B5EF4-FFF2-40B4-BE49-F238E27FC236}">
              <a16:creationId xmlns:a16="http://schemas.microsoft.com/office/drawing/2014/main" id="{98458713-32E8-43AE-81AA-37453C0C2663}"/>
            </a:ext>
          </a:extLst>
        </xdr:cNvPr>
        <xdr:cNvSpPr txBox="1"/>
      </xdr:nvSpPr>
      <xdr:spPr>
        <a:xfrm>
          <a:off x="3105150" y="1552575"/>
          <a:ext cx="10096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599B9853-5138-4BAF-9E8B-F05649BD5191}" type="TxLink">
            <a:rPr lang="en-US" sz="1800" b="1" i="0" u="none" strike="noStrike">
              <a:solidFill>
                <a:srgbClr val="0066FF"/>
              </a:solidFill>
              <a:latin typeface="Calibri"/>
              <a:cs typeface="Calibri"/>
            </a:rPr>
            <a:pPr algn="ctr"/>
            <a:t> </a:t>
          </a:fld>
          <a:endParaRPr lang="en-US" sz="1800">
            <a:solidFill>
              <a:srgbClr val="0066FF"/>
            </a:solidFill>
          </a:endParaRPr>
        </a:p>
      </xdr:txBody>
    </xdr:sp>
    <xdr:clientData/>
  </xdr:twoCellAnchor>
  <xdr:twoCellAnchor>
    <xdr:from>
      <xdr:col>3</xdr:col>
      <xdr:colOff>590550</xdr:colOff>
      <xdr:row>8</xdr:row>
      <xdr:rowOff>142875</xdr:rowOff>
    </xdr:from>
    <xdr:to>
      <xdr:col>5</xdr:col>
      <xdr:colOff>381000</xdr:colOff>
      <xdr:row>10</xdr:row>
      <xdr:rowOff>9525</xdr:rowOff>
    </xdr:to>
    <xdr:sp macro="" textlink="Calc!L6">
      <xdr:nvSpPr>
        <xdr:cNvPr id="21" name="TextBox 20">
          <a:extLst>
            <a:ext uri="{FF2B5EF4-FFF2-40B4-BE49-F238E27FC236}">
              <a16:creationId xmlns:a16="http://schemas.microsoft.com/office/drawing/2014/main" id="{89318231-9465-4D7F-BB6E-7758D3FC85EF}"/>
            </a:ext>
          </a:extLst>
        </xdr:cNvPr>
        <xdr:cNvSpPr txBox="1"/>
      </xdr:nvSpPr>
      <xdr:spPr>
        <a:xfrm>
          <a:off x="3105150" y="1800225"/>
          <a:ext cx="10096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F42F8DCB-4019-4D5E-93B4-6F4883F6441A}" type="TxLink">
            <a:rPr lang="en-US" sz="1100" b="1" i="0" u="none" strike="noStrike">
              <a:solidFill>
                <a:srgbClr val="0066FF"/>
              </a:solidFill>
              <a:latin typeface="Calibri"/>
              <a:cs typeface="Calibri"/>
            </a:rPr>
            <a:pPr algn="ctr"/>
            <a:t> </a:t>
          </a:fld>
          <a:endParaRPr lang="en-US" sz="1800">
            <a:solidFill>
              <a:srgbClr val="0066FF"/>
            </a:solidFill>
          </a:endParaRPr>
        </a:p>
      </xdr:txBody>
    </xdr:sp>
    <xdr:clientData/>
  </xdr:twoCellAnchor>
  <xdr:twoCellAnchor>
    <xdr:from>
      <xdr:col>5</xdr:col>
      <xdr:colOff>466725</xdr:colOff>
      <xdr:row>7</xdr:row>
      <xdr:rowOff>85725</xdr:rowOff>
    </xdr:from>
    <xdr:to>
      <xdr:col>7</xdr:col>
      <xdr:colOff>257175</xdr:colOff>
      <xdr:row>8</xdr:row>
      <xdr:rowOff>152400</xdr:rowOff>
    </xdr:to>
    <xdr:sp macro="" textlink="Calc!K5">
      <xdr:nvSpPr>
        <xdr:cNvPr id="22" name="TextBox 21">
          <a:extLst>
            <a:ext uri="{FF2B5EF4-FFF2-40B4-BE49-F238E27FC236}">
              <a16:creationId xmlns:a16="http://schemas.microsoft.com/office/drawing/2014/main" id="{DD9FBB18-E8C4-4C5B-B748-A901C108AD82}"/>
            </a:ext>
          </a:extLst>
        </xdr:cNvPr>
        <xdr:cNvSpPr txBox="1"/>
      </xdr:nvSpPr>
      <xdr:spPr>
        <a:xfrm>
          <a:off x="4200525" y="1552575"/>
          <a:ext cx="10096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290B61E6-0CD5-47AD-A6F0-1D4492B952DB}" type="TxLink">
            <a:rPr lang="en-US" sz="1800" b="1" i="0" u="none" strike="noStrike">
              <a:solidFill>
                <a:srgbClr val="FA7D00"/>
              </a:solidFill>
              <a:latin typeface="Calibri"/>
              <a:cs typeface="Calibri"/>
            </a:rPr>
            <a:pPr algn="ctr"/>
            <a:t>35.1</a:t>
          </a:fld>
          <a:endParaRPr lang="en-US" sz="3200">
            <a:solidFill>
              <a:schemeClr val="accent1"/>
            </a:solidFill>
          </a:endParaRPr>
        </a:p>
      </xdr:txBody>
    </xdr:sp>
    <xdr:clientData/>
  </xdr:twoCellAnchor>
  <xdr:twoCellAnchor>
    <xdr:from>
      <xdr:col>5</xdr:col>
      <xdr:colOff>466725</xdr:colOff>
      <xdr:row>8</xdr:row>
      <xdr:rowOff>142875</xdr:rowOff>
    </xdr:from>
    <xdr:to>
      <xdr:col>7</xdr:col>
      <xdr:colOff>257175</xdr:colOff>
      <xdr:row>10</xdr:row>
      <xdr:rowOff>9525</xdr:rowOff>
    </xdr:to>
    <xdr:sp macro="" textlink="Calc!L5">
      <xdr:nvSpPr>
        <xdr:cNvPr id="23" name="TextBox 22">
          <a:extLst>
            <a:ext uri="{FF2B5EF4-FFF2-40B4-BE49-F238E27FC236}">
              <a16:creationId xmlns:a16="http://schemas.microsoft.com/office/drawing/2014/main" id="{C2DB853D-C0B6-42DD-8CF4-5B528DB71362}"/>
            </a:ext>
          </a:extLst>
        </xdr:cNvPr>
        <xdr:cNvSpPr txBox="1"/>
      </xdr:nvSpPr>
      <xdr:spPr>
        <a:xfrm>
          <a:off x="4200525" y="1800225"/>
          <a:ext cx="10096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60CF8C25-9D99-4F13-ACAA-51CCBBEA9199}" type="TxLink">
            <a:rPr lang="en-US" sz="1100" b="1" i="0" u="none" strike="noStrike">
              <a:solidFill>
                <a:srgbClr val="FA7D00"/>
              </a:solidFill>
              <a:latin typeface="Calibri"/>
              <a:cs typeface="Calibri"/>
            </a:rPr>
            <a:pPr algn="ctr"/>
            <a:t>Avg</a:t>
          </a:fld>
          <a:endParaRPr lang="en-US" sz="1800">
            <a:solidFill>
              <a:schemeClr val="accent1"/>
            </a:solidFill>
          </a:endParaRPr>
        </a:p>
      </xdr:txBody>
    </xdr:sp>
    <xdr:clientData/>
  </xdr:twoCellAnchor>
  <xdr:twoCellAnchor>
    <xdr:from>
      <xdr:col>5</xdr:col>
      <xdr:colOff>438150</xdr:colOff>
      <xdr:row>3</xdr:row>
      <xdr:rowOff>57150</xdr:rowOff>
    </xdr:from>
    <xdr:to>
      <xdr:col>5</xdr:col>
      <xdr:colOff>438150</xdr:colOff>
      <xdr:row>10</xdr:row>
      <xdr:rowOff>28575</xdr:rowOff>
    </xdr:to>
    <xdr:cxnSp macro="">
      <xdr:nvCxnSpPr>
        <xdr:cNvPr id="24" name="Straight Connector 23">
          <a:extLst>
            <a:ext uri="{FF2B5EF4-FFF2-40B4-BE49-F238E27FC236}">
              <a16:creationId xmlns:a16="http://schemas.microsoft.com/office/drawing/2014/main" id="{8D51BA44-AE96-4673-8078-2FFB9238636E}"/>
            </a:ext>
          </a:extLst>
        </xdr:cNvPr>
        <xdr:cNvCxnSpPr>
          <a:cxnSpLocks/>
        </xdr:cNvCxnSpPr>
      </xdr:nvCxnSpPr>
      <xdr:spPr>
        <a:xfrm>
          <a:off x="4171950" y="762000"/>
          <a:ext cx="0" cy="1304925"/>
        </a:xfrm>
        <a:prstGeom prst="line">
          <a:avLst/>
        </a:prstGeom>
        <a:ln w="12700">
          <a:solidFill>
            <a:schemeClr val="bg1">
              <a:lumMod val="95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542925</xdr:colOff>
      <xdr:row>10</xdr:row>
      <xdr:rowOff>66675</xdr:rowOff>
    </xdr:from>
    <xdr:to>
      <xdr:col>6</xdr:col>
      <xdr:colOff>333375</xdr:colOff>
      <xdr:row>11</xdr:row>
      <xdr:rowOff>133350</xdr:rowOff>
    </xdr:to>
    <xdr:sp macro="" textlink="Calc!K3">
      <xdr:nvSpPr>
        <xdr:cNvPr id="26" name="TextBox 25">
          <a:extLst>
            <a:ext uri="{FF2B5EF4-FFF2-40B4-BE49-F238E27FC236}">
              <a16:creationId xmlns:a16="http://schemas.microsoft.com/office/drawing/2014/main" id="{A0DFD91A-4E1B-451A-BF8E-874FAA3AEEC0}"/>
            </a:ext>
          </a:extLst>
        </xdr:cNvPr>
        <xdr:cNvSpPr txBox="1"/>
      </xdr:nvSpPr>
      <xdr:spPr>
        <a:xfrm>
          <a:off x="3667125" y="2105025"/>
          <a:ext cx="10096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8F4E704-D7FB-422A-A534-3E7D2304CCB6}" type="TxLink">
            <a:rPr lang="en-US" sz="1800" b="0" i="0" u="none" strike="noStrike">
              <a:solidFill>
                <a:schemeClr val="bg1">
                  <a:lumMod val="50000"/>
                </a:schemeClr>
              </a:solidFill>
              <a:latin typeface="Calibri"/>
              <a:cs typeface="Calibri"/>
            </a:rPr>
            <a:pPr algn="ctr"/>
            <a:t>35.0</a:t>
          </a:fld>
          <a:endParaRPr lang="en-US" sz="3200">
            <a:solidFill>
              <a:schemeClr val="bg1">
                <a:lumMod val="50000"/>
              </a:schemeClr>
            </a:solidFill>
          </a:endParaRPr>
        </a:p>
      </xdr:txBody>
    </xdr:sp>
    <xdr:clientData/>
  </xdr:twoCellAnchor>
  <xdr:twoCellAnchor>
    <xdr:from>
      <xdr:col>4</xdr:col>
      <xdr:colOff>542925</xdr:colOff>
      <xdr:row>11</xdr:row>
      <xdr:rowOff>123825</xdr:rowOff>
    </xdr:from>
    <xdr:to>
      <xdr:col>6</xdr:col>
      <xdr:colOff>333375</xdr:colOff>
      <xdr:row>12</xdr:row>
      <xdr:rowOff>180975</xdr:rowOff>
    </xdr:to>
    <xdr:sp macro="" textlink="Calc!J3">
      <xdr:nvSpPr>
        <xdr:cNvPr id="27" name="TextBox 26">
          <a:extLst>
            <a:ext uri="{FF2B5EF4-FFF2-40B4-BE49-F238E27FC236}">
              <a16:creationId xmlns:a16="http://schemas.microsoft.com/office/drawing/2014/main" id="{32C5C529-9218-40C1-B84C-62111DBDB409}"/>
            </a:ext>
          </a:extLst>
        </xdr:cNvPr>
        <xdr:cNvSpPr txBox="1"/>
      </xdr:nvSpPr>
      <xdr:spPr>
        <a:xfrm>
          <a:off x="3667125" y="2352675"/>
          <a:ext cx="10096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F33F8611-0932-4F6C-B165-3D019AA3E36B}" type="TxLink">
            <a:rPr lang="en-US" sz="1100" b="0" i="0" u="none" strike="noStrike">
              <a:solidFill>
                <a:schemeClr val="bg1">
                  <a:lumMod val="50000"/>
                </a:schemeClr>
              </a:solidFill>
              <a:latin typeface="Calibri"/>
              <a:cs typeface="Calibri"/>
            </a:rPr>
            <a:pPr algn="ctr"/>
            <a:t>Goal</a:t>
          </a:fld>
          <a:endParaRPr lang="en-US" sz="1800">
            <a:solidFill>
              <a:schemeClr val="bg1">
                <a:lumMod val="50000"/>
              </a:schemeClr>
            </a:solidFill>
          </a:endParaRPr>
        </a:p>
      </xdr:txBody>
    </xdr:sp>
    <xdr:clientData/>
  </xdr:twoCellAnchor>
  <xdr:twoCellAnchor editAs="oneCell">
    <xdr:from>
      <xdr:col>8</xdr:col>
      <xdr:colOff>133350</xdr:colOff>
      <xdr:row>2</xdr:row>
      <xdr:rowOff>180975</xdr:rowOff>
    </xdr:from>
    <xdr:to>
      <xdr:col>11</xdr:col>
      <xdr:colOff>133350</xdr:colOff>
      <xdr:row>13</xdr:row>
      <xdr:rowOff>57150</xdr:rowOff>
    </xdr:to>
    <mc:AlternateContent xmlns:mc="http://schemas.openxmlformats.org/markup-compatibility/2006" xmlns:a14="http://schemas.microsoft.com/office/drawing/2010/main">
      <mc:Choice Requires="a14">
        <xdr:graphicFrame macro="">
          <xdr:nvGraphicFramePr>
            <xdr:cNvPr id="28" name="Department 1">
              <a:extLst>
                <a:ext uri="{FF2B5EF4-FFF2-40B4-BE49-F238E27FC236}">
                  <a16:creationId xmlns:a16="http://schemas.microsoft.com/office/drawing/2014/main" id="{78D9B0C4-3F45-4E8D-B401-47467D7FE3FA}"/>
                </a:ext>
              </a:extLst>
            </xdr:cNvPr>
            <xdr:cNvGraphicFramePr/>
          </xdr:nvGraphicFramePr>
          <xdr:xfrm>
            <a:off x="0" y="0"/>
            <a:ext cx="0" cy="0"/>
          </xdr:xfrm>
          <a:graphic>
            <a:graphicData uri="http://schemas.microsoft.com/office/drawing/2010/slicer">
              <sle:slicer xmlns:sle="http://schemas.microsoft.com/office/drawing/2010/slicer" name="Department 1"/>
            </a:graphicData>
          </a:graphic>
        </xdr:graphicFrame>
      </mc:Choice>
      <mc:Fallback xmlns="">
        <xdr:sp macro="" textlink="">
          <xdr:nvSpPr>
            <xdr:cNvPr id="0" name=""/>
            <xdr:cNvSpPr>
              <a:spLocks noTextEdit="1"/>
            </xdr:cNvSpPr>
          </xdr:nvSpPr>
          <xdr:spPr>
            <a:xfrm>
              <a:off x="5695950" y="695325"/>
              <a:ext cx="1828800" cy="19716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38100</xdr:colOff>
      <xdr:row>0</xdr:row>
      <xdr:rowOff>76200</xdr:rowOff>
    </xdr:from>
    <xdr:to>
      <xdr:col>7</xdr:col>
      <xdr:colOff>1866900</xdr:colOff>
      <xdr:row>13</xdr:row>
      <xdr:rowOff>123825</xdr:rowOff>
    </xdr:to>
    <mc:AlternateContent xmlns:mc="http://schemas.openxmlformats.org/markup-compatibility/2006" xmlns:a14="http://schemas.microsoft.com/office/drawing/2010/main">
      <mc:Choice Requires="a14">
        <xdr:graphicFrame macro="">
          <xdr:nvGraphicFramePr>
            <xdr:cNvPr id="2" name="Department">
              <a:extLst>
                <a:ext uri="{FF2B5EF4-FFF2-40B4-BE49-F238E27FC236}">
                  <a16:creationId xmlns:a16="http://schemas.microsoft.com/office/drawing/2014/main" id="{E702F546-7248-4919-8153-34702808CB79}"/>
                </a:ext>
              </a:extLst>
            </xdr:cNvPr>
            <xdr:cNvGraphicFramePr/>
          </xdr:nvGraphicFramePr>
          <xdr:xfrm>
            <a:off x="0" y="0"/>
            <a:ext cx="0" cy="0"/>
          </xdr:xfrm>
          <a:graphic>
            <a:graphicData uri="http://schemas.microsoft.com/office/drawing/2010/slicer">
              <sle:slicer xmlns:sle="http://schemas.microsoft.com/office/drawing/2010/slicer" name="Department"/>
            </a:graphicData>
          </a:graphic>
        </xdr:graphicFrame>
      </mc:Choice>
      <mc:Fallback xmlns="">
        <xdr:sp macro="" textlink="">
          <xdr:nvSpPr>
            <xdr:cNvPr id="0" name=""/>
            <xdr:cNvSpPr>
              <a:spLocks noTextEdit="1"/>
            </xdr:cNvSpPr>
          </xdr:nvSpPr>
          <xdr:spPr>
            <a:xfrm>
              <a:off x="6353175" y="762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38101</xdr:colOff>
      <xdr:row>1</xdr:row>
      <xdr:rowOff>57150</xdr:rowOff>
    </xdr:from>
    <xdr:to>
      <xdr:col>0</xdr:col>
      <xdr:colOff>981075</xdr:colOff>
      <xdr:row>1</xdr:row>
      <xdr:rowOff>923924</xdr:rowOff>
    </xdr:to>
    <xdr:sp macro="" textlink="">
      <xdr:nvSpPr>
        <xdr:cNvPr id="4" name="Rectangle 3">
          <a:extLst>
            <a:ext uri="{FF2B5EF4-FFF2-40B4-BE49-F238E27FC236}">
              <a16:creationId xmlns:a16="http://schemas.microsoft.com/office/drawing/2014/main" id="{0AF077AF-872E-4F3E-8709-76B9F982350B}"/>
            </a:ext>
          </a:extLst>
        </xdr:cNvPr>
        <xdr:cNvSpPr/>
      </xdr:nvSpPr>
      <xdr:spPr>
        <a:xfrm>
          <a:off x="38101" y="981075"/>
          <a:ext cx="942974" cy="866774"/>
        </a:xfrm>
        <a:prstGeom prst="rect">
          <a:avLst/>
        </a:prstGeom>
        <a:solidFill>
          <a:schemeClr val="bg1">
            <a:alpha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66675</xdr:colOff>
      <xdr:row>0</xdr:row>
      <xdr:rowOff>9525</xdr:rowOff>
    </xdr:from>
    <xdr:to>
      <xdr:col>2</xdr:col>
      <xdr:colOff>0</xdr:colOff>
      <xdr:row>0</xdr:row>
      <xdr:rowOff>857250</xdr:rowOff>
    </xdr:to>
    <xdr:sp macro="" textlink="">
      <xdr:nvSpPr>
        <xdr:cNvPr id="6" name="Rectangle 5">
          <a:extLst>
            <a:ext uri="{FF2B5EF4-FFF2-40B4-BE49-F238E27FC236}">
              <a16:creationId xmlns:a16="http://schemas.microsoft.com/office/drawing/2014/main" id="{50B7D0C7-AD17-448B-99E7-6933C0BAEC1D}"/>
            </a:ext>
          </a:extLst>
        </xdr:cNvPr>
        <xdr:cNvSpPr/>
      </xdr:nvSpPr>
      <xdr:spPr>
        <a:xfrm>
          <a:off x="1143000" y="9525"/>
          <a:ext cx="895350" cy="847725"/>
        </a:xfrm>
        <a:prstGeom prst="rect">
          <a:avLst/>
        </a:prstGeom>
        <a:solidFill>
          <a:srgbClr val="FFFFFF">
            <a:alpha val="85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n Acampora" refreshedDate="43847.435743981485" missingItemsLimit="0" createdVersion="6" refreshedVersion="6" minRefreshableVersion="3" recordCount="528" xr:uid="{EF4357A5-E13A-483A-9AB9-BFD259EEC07E}">
  <cacheSource type="worksheet">
    <worksheetSource name="tblData"/>
  </cacheSource>
  <cacheFields count="6">
    <cacheField name="Employee" numFmtId="0">
      <sharedItems count="14">
        <s v="Creed Bratton"/>
        <s v="Meredith Palmer"/>
        <s v="Michael Scott"/>
        <s v="Kevin Malone"/>
        <s v="Oscar Martinez"/>
        <s v="Jim Halpert"/>
        <s v="Stanley Hudson"/>
        <s v="Toby Flenderson"/>
        <s v="Dwight Schrute"/>
        <s v="Kelly Kapoor"/>
        <s v="Phyllis Lapin"/>
        <s v="Pam Beesly"/>
        <s v="Andy Bernard"/>
        <s v="Angela Martin"/>
      </sharedItems>
    </cacheField>
    <cacheField name="Date Time" numFmtId="164">
      <sharedItems containsSemiMixedTypes="0" containsNonDate="0" containsDate="1" containsString="0" minDate="2019-11-04T07:58:00" maxDate="2019-11-08T17:04:00"/>
    </cacheField>
    <cacheField name="In/Out" numFmtId="0">
      <sharedItems/>
    </cacheField>
    <cacheField name="Duration" numFmtId="2">
      <sharedItems containsSemiMixedTypes="0" containsString="0" containsNumber="1" minValue="0" maxValue="4.6666666666860692"/>
    </cacheField>
    <cacheField name="Department" numFmtId="0">
      <sharedItems count="6">
        <s v="Admin"/>
        <s v="Exec"/>
        <s v="Accounting"/>
        <s v="Sales"/>
        <s v="HR"/>
        <s v="Customer Service"/>
      </sharedItems>
    </cacheField>
    <cacheField name="Distinct Emp Count" numFmtId="0">
      <sharedItems containsSemiMixedTypes="0" containsString="0" containsNumber="1" minValue="2.5000000000000001E-2" maxValue="0.05"/>
    </cacheField>
  </cacheFields>
  <extLst>
    <ext xmlns:x14="http://schemas.microsoft.com/office/spreadsheetml/2009/9/main" uri="{725AE2AE-9491-48be-B2B4-4EB974FC3084}">
      <x14:pivotCacheDefinition pivotCacheId="391556014"/>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28">
  <r>
    <x v="0"/>
    <d v="2019-11-08T17:04:00"/>
    <s v="Out"/>
    <n v="1.5666666665347293"/>
    <x v="0"/>
    <n v="2.5000000000000001E-2"/>
  </r>
  <r>
    <x v="1"/>
    <d v="2019-11-08T17:03:00"/>
    <s v="Out"/>
    <n v="1.5166666667209938"/>
    <x v="0"/>
    <n v="2.5000000000000001E-2"/>
  </r>
  <r>
    <x v="2"/>
    <d v="2019-11-08T17:02:00"/>
    <s v="Out"/>
    <n v="1.5333333332673647"/>
    <x v="1"/>
    <n v="2.5000000000000001E-2"/>
  </r>
  <r>
    <x v="3"/>
    <d v="2019-11-08T17:02:00"/>
    <s v="Out"/>
    <n v="1.5666666667093523"/>
    <x v="2"/>
    <n v="2.5000000000000001E-2"/>
  </r>
  <r>
    <x v="4"/>
    <d v="2019-11-08T17:02:00"/>
    <s v="Out"/>
    <n v="1.5166666667209938"/>
    <x v="2"/>
    <n v="2.5000000000000001E-2"/>
  </r>
  <r>
    <x v="5"/>
    <d v="2019-11-08T17:01:00"/>
    <s v="Out"/>
    <n v="1.5"/>
    <x v="3"/>
    <n v="2.5000000000000001E-2"/>
  </r>
  <r>
    <x v="6"/>
    <d v="2019-11-08T17:01:00"/>
    <s v="Out"/>
    <n v="1.5"/>
    <x v="3"/>
    <n v="2.5000000000000001E-2"/>
  </r>
  <r>
    <x v="7"/>
    <d v="2019-11-08T17:01:00"/>
    <s v="Out"/>
    <n v="1.4833333332790062"/>
    <x v="4"/>
    <n v="2.5000000000000001E-2"/>
  </r>
  <r>
    <x v="8"/>
    <d v="2019-11-08T17:00:00"/>
    <s v="Out"/>
    <n v="4.0000000001164153"/>
    <x v="3"/>
    <n v="0.05"/>
  </r>
  <r>
    <x v="9"/>
    <d v="2019-11-08T16:58:00"/>
    <s v="Out"/>
    <n v="1.4333333332906477"/>
    <x v="5"/>
    <n v="2.5000000000000001E-2"/>
  </r>
  <r>
    <x v="10"/>
    <d v="2019-11-08T16:57:00"/>
    <s v="Out"/>
    <n v="1.5"/>
    <x v="3"/>
    <n v="2.5000000000000001E-2"/>
  </r>
  <r>
    <x v="11"/>
    <d v="2019-11-08T16:56:00"/>
    <s v="Out"/>
    <n v="1.4666666667326353"/>
    <x v="0"/>
    <n v="2.5000000000000001E-2"/>
  </r>
  <r>
    <x v="12"/>
    <d v="2019-11-08T16:53:00"/>
    <s v="Out"/>
    <n v="1.3666666667559184"/>
    <x v="3"/>
    <n v="2.5000000000000001E-2"/>
  </r>
  <r>
    <x v="13"/>
    <d v="2019-11-08T16:51:00"/>
    <s v="Out"/>
    <n v="3.9666666664998047"/>
    <x v="2"/>
    <n v="3.5714285714285712E-2"/>
  </r>
  <r>
    <x v="1"/>
    <d v="2019-11-08T15:32:00"/>
    <s v="In"/>
    <n v="0"/>
    <x v="0"/>
    <n v="2.5000000000000001E-2"/>
  </r>
  <r>
    <x v="9"/>
    <d v="2019-11-08T15:32:00"/>
    <s v="In"/>
    <n v="0"/>
    <x v="5"/>
    <n v="2.5000000000000001E-2"/>
  </r>
  <r>
    <x v="7"/>
    <d v="2019-11-08T15:32:00"/>
    <s v="In"/>
    <n v="0"/>
    <x v="4"/>
    <n v="2.5000000000000001E-2"/>
  </r>
  <r>
    <x v="5"/>
    <d v="2019-11-08T15:31:00"/>
    <s v="In"/>
    <n v="0"/>
    <x v="3"/>
    <n v="2.5000000000000001E-2"/>
  </r>
  <r>
    <x v="6"/>
    <d v="2019-11-08T15:31:00"/>
    <s v="In"/>
    <n v="0"/>
    <x v="3"/>
    <n v="2.5000000000000001E-2"/>
  </r>
  <r>
    <x v="4"/>
    <d v="2019-11-08T15:31:00"/>
    <s v="In"/>
    <n v="0"/>
    <x v="2"/>
    <n v="2.5000000000000001E-2"/>
  </r>
  <r>
    <x v="12"/>
    <d v="2019-11-08T15:31:00"/>
    <s v="In"/>
    <n v="0"/>
    <x v="3"/>
    <n v="2.5000000000000001E-2"/>
  </r>
  <r>
    <x v="2"/>
    <d v="2019-11-08T15:30:00"/>
    <s v="In"/>
    <n v="0"/>
    <x v="1"/>
    <n v="2.5000000000000001E-2"/>
  </r>
  <r>
    <x v="0"/>
    <d v="2019-11-08T15:30:00"/>
    <s v="In"/>
    <n v="0"/>
    <x v="0"/>
    <n v="2.5000000000000001E-2"/>
  </r>
  <r>
    <x v="11"/>
    <d v="2019-11-08T15:28:00"/>
    <s v="In"/>
    <n v="0"/>
    <x v="0"/>
    <n v="2.5000000000000001E-2"/>
  </r>
  <r>
    <x v="3"/>
    <d v="2019-11-08T15:28:00"/>
    <s v="In"/>
    <n v="0"/>
    <x v="2"/>
    <n v="2.5000000000000001E-2"/>
  </r>
  <r>
    <x v="10"/>
    <d v="2019-11-08T15:27:00"/>
    <s v="In"/>
    <n v="0"/>
    <x v="3"/>
    <n v="2.5000000000000001E-2"/>
  </r>
  <r>
    <x v="11"/>
    <d v="2019-11-08T15:00:00"/>
    <s v="Out"/>
    <n v="2.1000000000349246"/>
    <x v="0"/>
    <n v="2.5000000000000001E-2"/>
  </r>
  <r>
    <x v="6"/>
    <d v="2019-11-08T15:00:00"/>
    <s v="Out"/>
    <n v="2.066666666592937"/>
    <x v="3"/>
    <n v="2.5000000000000001E-2"/>
  </r>
  <r>
    <x v="12"/>
    <d v="2019-11-08T15:00:00"/>
    <s v="Out"/>
    <n v="2.066666666592937"/>
    <x v="3"/>
    <n v="2.5000000000000001E-2"/>
  </r>
  <r>
    <x v="4"/>
    <d v="2019-11-08T14:59:00"/>
    <s v="Out"/>
    <n v="1.9999999998835847"/>
    <x v="2"/>
    <n v="2.5000000000000001E-2"/>
  </r>
  <r>
    <x v="9"/>
    <d v="2019-11-08T14:59:00"/>
    <s v="Out"/>
    <n v="1.8166666666511446"/>
    <x v="5"/>
    <n v="2.5000000000000001E-2"/>
  </r>
  <r>
    <x v="0"/>
    <d v="2019-11-08T14:59:00"/>
    <s v="Out"/>
    <n v="1.9999999998835847"/>
    <x v="0"/>
    <n v="2.5000000000000001E-2"/>
  </r>
  <r>
    <x v="3"/>
    <d v="2019-11-08T14:58:00"/>
    <s v="Out"/>
    <n v="2.0333333333255723"/>
    <x v="2"/>
    <n v="2.5000000000000001E-2"/>
  </r>
  <r>
    <x v="10"/>
    <d v="2019-11-08T14:58:00"/>
    <s v="Out"/>
    <n v="2.0166666667792015"/>
    <x v="3"/>
    <n v="2.5000000000000001E-2"/>
  </r>
  <r>
    <x v="5"/>
    <d v="2019-11-08T14:57:00"/>
    <s v="Out"/>
    <n v="1.9000000000814907"/>
    <x v="3"/>
    <n v="2.5000000000000001E-2"/>
  </r>
  <r>
    <x v="7"/>
    <d v="2019-11-08T14:57:00"/>
    <s v="Out"/>
    <n v="1.8666666666395031"/>
    <x v="4"/>
    <n v="2.5000000000000001E-2"/>
  </r>
  <r>
    <x v="2"/>
    <d v="2019-11-08T14:55:00"/>
    <s v="Out"/>
    <n v="2.0000000000582077"/>
    <x v="1"/>
    <n v="2.5000000000000001E-2"/>
  </r>
  <r>
    <x v="1"/>
    <d v="2019-11-08T14:49:00"/>
    <s v="Out"/>
    <n v="1.7499999999417923"/>
    <x v="0"/>
    <n v="2.5000000000000001E-2"/>
  </r>
  <r>
    <x v="9"/>
    <d v="2019-11-08T13:10:00"/>
    <s v="In"/>
    <n v="0"/>
    <x v="5"/>
    <n v="2.5000000000000001E-2"/>
  </r>
  <r>
    <x v="7"/>
    <d v="2019-11-08T13:05:00"/>
    <s v="In"/>
    <n v="0"/>
    <x v="4"/>
    <n v="2.5000000000000001E-2"/>
  </r>
  <r>
    <x v="1"/>
    <d v="2019-11-08T13:04:00"/>
    <s v="In"/>
    <n v="0"/>
    <x v="0"/>
    <n v="2.5000000000000001E-2"/>
  </r>
  <r>
    <x v="5"/>
    <d v="2019-11-08T13:03:00"/>
    <s v="In"/>
    <n v="0"/>
    <x v="3"/>
    <n v="2.5000000000000001E-2"/>
  </r>
  <r>
    <x v="8"/>
    <d v="2019-11-08T13:00:00"/>
    <s v="In"/>
    <n v="0"/>
    <x v="3"/>
    <n v="0.05"/>
  </r>
  <r>
    <x v="4"/>
    <d v="2019-11-08T12:59:00"/>
    <s v="In"/>
    <n v="0"/>
    <x v="2"/>
    <n v="2.5000000000000001E-2"/>
  </r>
  <r>
    <x v="0"/>
    <d v="2019-11-08T12:59:00"/>
    <s v="In"/>
    <n v="0"/>
    <x v="0"/>
    <n v="2.5000000000000001E-2"/>
  </r>
  <r>
    <x v="10"/>
    <d v="2019-11-08T12:57:00"/>
    <s v="In"/>
    <n v="0"/>
    <x v="3"/>
    <n v="2.5000000000000001E-2"/>
  </r>
  <r>
    <x v="6"/>
    <d v="2019-11-08T12:56:00"/>
    <s v="In"/>
    <n v="0"/>
    <x v="3"/>
    <n v="2.5000000000000001E-2"/>
  </r>
  <r>
    <x v="3"/>
    <d v="2019-11-08T12:56:00"/>
    <s v="In"/>
    <n v="0"/>
    <x v="2"/>
    <n v="2.5000000000000001E-2"/>
  </r>
  <r>
    <x v="12"/>
    <d v="2019-11-08T12:56:00"/>
    <s v="In"/>
    <n v="0"/>
    <x v="3"/>
    <n v="2.5000000000000001E-2"/>
  </r>
  <r>
    <x v="2"/>
    <d v="2019-11-08T12:55:00"/>
    <s v="In"/>
    <n v="0"/>
    <x v="1"/>
    <n v="2.5000000000000001E-2"/>
  </r>
  <r>
    <x v="11"/>
    <d v="2019-11-08T12:54:00"/>
    <s v="In"/>
    <n v="0"/>
    <x v="0"/>
    <n v="2.5000000000000001E-2"/>
  </r>
  <r>
    <x v="13"/>
    <d v="2019-11-08T12:53:00"/>
    <s v="In"/>
    <n v="0"/>
    <x v="2"/>
    <n v="3.5714285714285712E-2"/>
  </r>
  <r>
    <x v="8"/>
    <d v="2019-11-08T12:00:00"/>
    <s v="Out"/>
    <n v="3.9999999999417923"/>
    <x v="3"/>
    <n v="0.05"/>
  </r>
  <r>
    <x v="4"/>
    <d v="2019-11-08T12:00:00"/>
    <s v="Out"/>
    <n v="1.8499999999185093"/>
    <x v="2"/>
    <n v="2.5000000000000001E-2"/>
  </r>
  <r>
    <x v="10"/>
    <d v="2019-11-08T11:59:00"/>
    <s v="Out"/>
    <n v="1.8333333331975155"/>
    <x v="3"/>
    <n v="2.5000000000000001E-2"/>
  </r>
  <r>
    <x v="3"/>
    <d v="2019-11-08T11:57:00"/>
    <s v="Out"/>
    <n v="1.7499999999417923"/>
    <x v="2"/>
    <n v="2.5000000000000001E-2"/>
  </r>
  <r>
    <x v="6"/>
    <d v="2019-11-08T11:55:00"/>
    <s v="Out"/>
    <n v="1.7333333333954215"/>
    <x v="3"/>
    <n v="2.5000000000000001E-2"/>
  </r>
  <r>
    <x v="12"/>
    <d v="2019-11-08T11:54:00"/>
    <s v="Out"/>
    <n v="1.7499999999417923"/>
    <x v="3"/>
    <n v="2.5000000000000001E-2"/>
  </r>
  <r>
    <x v="2"/>
    <d v="2019-11-08T11:53:00"/>
    <s v="Out"/>
    <n v="1.6999999999534339"/>
    <x v="1"/>
    <n v="2.5000000000000001E-2"/>
  </r>
  <r>
    <x v="11"/>
    <d v="2019-11-08T11:52:00"/>
    <s v="Out"/>
    <n v="1.6499999999650754"/>
    <x v="0"/>
    <n v="2.5000000000000001E-2"/>
  </r>
  <r>
    <x v="7"/>
    <d v="2019-11-08T11:51:00"/>
    <s v="Out"/>
    <n v="1.6499999999650754"/>
    <x v="4"/>
    <n v="2.5000000000000001E-2"/>
  </r>
  <r>
    <x v="13"/>
    <d v="2019-11-08T11:50:00"/>
    <s v="Out"/>
    <n v="3.8333333332557231"/>
    <x v="2"/>
    <n v="3.5714285714285712E-2"/>
  </r>
  <r>
    <x v="9"/>
    <d v="2019-11-08T11:45:00"/>
    <s v="Out"/>
    <n v="1.5333333334419876"/>
    <x v="5"/>
    <n v="2.5000000000000001E-2"/>
  </r>
  <r>
    <x v="0"/>
    <d v="2019-11-08T11:45:00"/>
    <s v="Out"/>
    <n v="1.5833333334303461"/>
    <x v="0"/>
    <n v="2.5000000000000001E-2"/>
  </r>
  <r>
    <x v="5"/>
    <d v="2019-11-08T11:44:00"/>
    <s v="Out"/>
    <n v="1.5333333332673647"/>
    <x v="3"/>
    <n v="2.5000000000000001E-2"/>
  </r>
  <r>
    <x v="1"/>
    <d v="2019-11-08T11:26:00"/>
    <s v="Out"/>
    <n v="1.2833333333255723"/>
    <x v="0"/>
    <n v="2.5000000000000001E-2"/>
  </r>
  <r>
    <x v="11"/>
    <d v="2019-11-08T10:13:00"/>
    <s v="In"/>
    <n v="0"/>
    <x v="0"/>
    <n v="2.5000000000000001E-2"/>
  </r>
  <r>
    <x v="9"/>
    <d v="2019-11-08T10:13:00"/>
    <s v="In"/>
    <n v="0"/>
    <x v="5"/>
    <n v="2.5000000000000001E-2"/>
  </r>
  <r>
    <x v="5"/>
    <d v="2019-11-08T10:12:00"/>
    <s v="In"/>
    <n v="0"/>
    <x v="3"/>
    <n v="2.5000000000000001E-2"/>
  </r>
  <r>
    <x v="3"/>
    <d v="2019-11-08T10:12:00"/>
    <s v="In"/>
    <n v="0"/>
    <x v="2"/>
    <n v="2.5000000000000001E-2"/>
  </r>
  <r>
    <x v="7"/>
    <d v="2019-11-08T10:12:00"/>
    <s v="In"/>
    <n v="0"/>
    <x v="4"/>
    <n v="2.5000000000000001E-2"/>
  </r>
  <r>
    <x v="2"/>
    <d v="2019-11-08T10:11:00"/>
    <s v="In"/>
    <n v="0"/>
    <x v="1"/>
    <n v="2.5000000000000001E-2"/>
  </r>
  <r>
    <x v="6"/>
    <d v="2019-11-08T10:11:00"/>
    <s v="In"/>
    <n v="0"/>
    <x v="3"/>
    <n v="2.5000000000000001E-2"/>
  </r>
  <r>
    <x v="0"/>
    <d v="2019-11-08T10:10:00"/>
    <s v="In"/>
    <n v="0"/>
    <x v="0"/>
    <n v="2.5000000000000001E-2"/>
  </r>
  <r>
    <x v="1"/>
    <d v="2019-11-08T10:09:00"/>
    <s v="In"/>
    <n v="0"/>
    <x v="0"/>
    <n v="2.5000000000000001E-2"/>
  </r>
  <r>
    <x v="4"/>
    <d v="2019-11-08T10:09:00"/>
    <s v="In"/>
    <n v="0"/>
    <x v="2"/>
    <n v="2.5000000000000001E-2"/>
  </r>
  <r>
    <x v="10"/>
    <d v="2019-11-08T10:09:00"/>
    <s v="In"/>
    <n v="0"/>
    <x v="3"/>
    <n v="2.5000000000000001E-2"/>
  </r>
  <r>
    <x v="12"/>
    <d v="2019-11-08T10:09:00"/>
    <s v="In"/>
    <n v="0"/>
    <x v="3"/>
    <n v="2.5000000000000001E-2"/>
  </r>
  <r>
    <x v="5"/>
    <d v="2019-11-08T10:00:00"/>
    <s v="Out"/>
    <n v="1.5333333332673647"/>
    <x v="3"/>
    <n v="2.5000000000000001E-2"/>
  </r>
  <r>
    <x v="6"/>
    <d v="2019-11-08T10:00:00"/>
    <s v="Out"/>
    <n v="1.9499999998952262"/>
    <x v="3"/>
    <n v="2.5000000000000001E-2"/>
  </r>
  <r>
    <x v="12"/>
    <d v="2019-11-08T10:00:00"/>
    <s v="Out"/>
    <n v="1.8499999999185093"/>
    <x v="3"/>
    <n v="2.5000000000000001E-2"/>
  </r>
  <r>
    <x v="2"/>
    <d v="2019-11-08T09:59:00"/>
    <s v="Out"/>
    <n v="1.6666666666860692"/>
    <x v="1"/>
    <n v="2.5000000000000001E-2"/>
  </r>
  <r>
    <x v="11"/>
    <d v="2019-11-08T09:59:00"/>
    <s v="Out"/>
    <n v="1.7666666666627862"/>
    <x v="0"/>
    <n v="2.5000000000000001E-2"/>
  </r>
  <r>
    <x v="3"/>
    <d v="2019-11-08T09:59:00"/>
    <s v="Out"/>
    <n v="1.9000000000814907"/>
    <x v="2"/>
    <n v="2.5000000000000001E-2"/>
  </r>
  <r>
    <x v="4"/>
    <d v="2019-11-08T09:59:00"/>
    <s v="Out"/>
    <n v="1.9500000000698492"/>
    <x v="2"/>
    <n v="2.5000000000000001E-2"/>
  </r>
  <r>
    <x v="10"/>
    <d v="2019-11-08T09:59:00"/>
    <s v="Out"/>
    <n v="1.8500000000931323"/>
    <x v="3"/>
    <n v="2.5000000000000001E-2"/>
  </r>
  <r>
    <x v="9"/>
    <d v="2019-11-08T09:59:00"/>
    <s v="Out"/>
    <n v="1.7333333333954215"/>
    <x v="5"/>
    <n v="2.5000000000000001E-2"/>
  </r>
  <r>
    <x v="7"/>
    <d v="2019-11-08T09:58:00"/>
    <s v="Out"/>
    <n v="1.7999999999301508"/>
    <x v="4"/>
    <n v="2.5000000000000001E-2"/>
  </r>
  <r>
    <x v="0"/>
    <d v="2019-11-08T09:58:00"/>
    <s v="Out"/>
    <n v="1.5666666667093523"/>
    <x v="0"/>
    <n v="2.5000000000000001E-2"/>
  </r>
  <r>
    <x v="1"/>
    <d v="2019-11-08T09:57:00"/>
    <s v="Out"/>
    <n v="0.94999999995343387"/>
    <x v="0"/>
    <n v="2.5000000000000001E-2"/>
  </r>
  <r>
    <x v="1"/>
    <d v="2019-11-08T09:00:00"/>
    <s v="In"/>
    <n v="0"/>
    <x v="0"/>
    <n v="2.5000000000000001E-2"/>
  </r>
  <r>
    <x v="5"/>
    <d v="2019-11-08T08:28:00"/>
    <s v="In"/>
    <n v="0"/>
    <x v="3"/>
    <n v="2.5000000000000001E-2"/>
  </r>
  <r>
    <x v="0"/>
    <d v="2019-11-08T08:24:00"/>
    <s v="In"/>
    <n v="0"/>
    <x v="0"/>
    <n v="2.5000000000000001E-2"/>
  </r>
  <r>
    <x v="2"/>
    <d v="2019-11-08T08:19:00"/>
    <s v="In"/>
    <n v="0"/>
    <x v="1"/>
    <n v="2.5000000000000001E-2"/>
  </r>
  <r>
    <x v="9"/>
    <d v="2019-11-08T08:15:00"/>
    <s v="In"/>
    <n v="0"/>
    <x v="5"/>
    <n v="2.5000000000000001E-2"/>
  </r>
  <r>
    <x v="11"/>
    <d v="2019-11-08T08:13:00"/>
    <s v="In"/>
    <n v="0"/>
    <x v="0"/>
    <n v="2.5000000000000001E-2"/>
  </r>
  <r>
    <x v="7"/>
    <d v="2019-11-08T08:10:00"/>
    <s v="In"/>
    <n v="0"/>
    <x v="4"/>
    <n v="2.5000000000000001E-2"/>
  </r>
  <r>
    <x v="12"/>
    <d v="2019-11-08T08:09:00"/>
    <s v="In"/>
    <n v="0"/>
    <x v="3"/>
    <n v="2.5000000000000001E-2"/>
  </r>
  <r>
    <x v="10"/>
    <d v="2019-11-08T08:08:00"/>
    <s v="In"/>
    <n v="0"/>
    <x v="3"/>
    <n v="2.5000000000000001E-2"/>
  </r>
  <r>
    <x v="3"/>
    <d v="2019-11-08T08:05:00"/>
    <s v="In"/>
    <n v="0"/>
    <x v="2"/>
    <n v="2.5000000000000001E-2"/>
  </r>
  <r>
    <x v="6"/>
    <d v="2019-11-08T08:03:00"/>
    <s v="In"/>
    <n v="0"/>
    <x v="3"/>
    <n v="2.5000000000000001E-2"/>
  </r>
  <r>
    <x v="4"/>
    <d v="2019-11-08T08:02:00"/>
    <s v="In"/>
    <n v="0"/>
    <x v="2"/>
    <n v="2.5000000000000001E-2"/>
  </r>
  <r>
    <x v="8"/>
    <d v="2019-11-08T08:00:00"/>
    <s v="In"/>
    <n v="0"/>
    <x v="3"/>
    <n v="0.05"/>
  </r>
  <r>
    <x v="13"/>
    <d v="2019-11-08T08:00:00"/>
    <s v="In"/>
    <n v="0"/>
    <x v="2"/>
    <n v="3.5714285714285712E-2"/>
  </r>
  <r>
    <x v="13"/>
    <d v="2019-11-07T17:10:00"/>
    <s v="Out"/>
    <n v="1.6333333334187046"/>
    <x v="2"/>
    <n v="3.5714285714285712E-2"/>
  </r>
  <r>
    <x v="12"/>
    <d v="2019-11-07T17:05:00"/>
    <s v="Out"/>
    <n v="1.5833333332557231"/>
    <x v="3"/>
    <n v="2.5000000000000001E-2"/>
  </r>
  <r>
    <x v="5"/>
    <d v="2019-11-07T17:04:00"/>
    <s v="Out"/>
    <n v="1.5333333332673647"/>
    <x v="3"/>
    <n v="2.5000000000000001E-2"/>
  </r>
  <r>
    <x v="3"/>
    <d v="2019-11-07T17:04:00"/>
    <s v="Out"/>
    <n v="1.5499999999883585"/>
    <x v="2"/>
    <n v="2.5000000000000001E-2"/>
  </r>
  <r>
    <x v="10"/>
    <d v="2019-11-07T17:03:00"/>
    <s v="Out"/>
    <n v="1.5666666667093523"/>
    <x v="3"/>
    <n v="2.5000000000000001E-2"/>
  </r>
  <r>
    <x v="2"/>
    <d v="2019-11-07T17:02:00"/>
    <s v="Out"/>
    <n v="1.5666666667093523"/>
    <x v="1"/>
    <n v="2.5000000000000001E-2"/>
  </r>
  <r>
    <x v="9"/>
    <d v="2019-11-07T17:02:00"/>
    <s v="Out"/>
    <n v="1.5"/>
    <x v="5"/>
    <n v="2.5000000000000001E-2"/>
  </r>
  <r>
    <x v="7"/>
    <d v="2019-11-07T17:01:00"/>
    <s v="Out"/>
    <n v="1.5166666665463708"/>
    <x v="4"/>
    <n v="2.5000000000000001E-2"/>
  </r>
  <r>
    <x v="8"/>
    <d v="2019-11-07T17:00:00"/>
    <s v="Out"/>
    <n v="4.0000000001164153"/>
    <x v="3"/>
    <n v="0.05"/>
  </r>
  <r>
    <x v="6"/>
    <d v="2019-11-07T17:00:00"/>
    <s v="Out"/>
    <n v="1.5"/>
    <x v="3"/>
    <n v="2.5000000000000001E-2"/>
  </r>
  <r>
    <x v="0"/>
    <d v="2019-11-07T16:59:00"/>
    <s v="Out"/>
    <n v="1.4833333332790062"/>
    <x v="0"/>
    <n v="2.5000000000000001E-2"/>
  </r>
  <r>
    <x v="4"/>
    <d v="2019-11-07T16:58:00"/>
    <s v="Out"/>
    <n v="1.4833333332790062"/>
    <x v="2"/>
    <n v="2.5000000000000001E-2"/>
  </r>
  <r>
    <x v="1"/>
    <d v="2019-11-07T16:55:00"/>
    <s v="Out"/>
    <n v="1.4333333332906477"/>
    <x v="0"/>
    <n v="2.5000000000000001E-2"/>
  </r>
  <r>
    <x v="11"/>
    <d v="2019-11-07T16:46:00"/>
    <s v="Out"/>
    <n v="1.2666666666045785"/>
    <x v="0"/>
    <n v="2.5000000000000001E-2"/>
  </r>
  <r>
    <x v="13"/>
    <d v="2019-11-07T15:32:00"/>
    <s v="In"/>
    <n v="0"/>
    <x v="2"/>
    <n v="3.5714285714285712E-2"/>
  </r>
  <r>
    <x v="5"/>
    <d v="2019-11-07T15:32:00"/>
    <s v="In"/>
    <n v="0"/>
    <x v="3"/>
    <n v="2.5000000000000001E-2"/>
  </r>
  <r>
    <x v="9"/>
    <d v="2019-11-07T15:32:00"/>
    <s v="In"/>
    <n v="0"/>
    <x v="5"/>
    <n v="2.5000000000000001E-2"/>
  </r>
  <r>
    <x v="3"/>
    <d v="2019-11-07T15:31:00"/>
    <s v="In"/>
    <n v="0"/>
    <x v="2"/>
    <n v="2.5000000000000001E-2"/>
  </r>
  <r>
    <x v="11"/>
    <d v="2019-11-07T15:30:00"/>
    <s v="In"/>
    <n v="0"/>
    <x v="0"/>
    <n v="2.5000000000000001E-2"/>
  </r>
  <r>
    <x v="6"/>
    <d v="2019-11-07T15:30:00"/>
    <s v="In"/>
    <n v="0"/>
    <x v="3"/>
    <n v="2.5000000000000001E-2"/>
  </r>
  <r>
    <x v="7"/>
    <d v="2019-11-07T15:30:00"/>
    <s v="In"/>
    <n v="0"/>
    <x v="4"/>
    <n v="2.5000000000000001E-2"/>
  </r>
  <r>
    <x v="0"/>
    <d v="2019-11-07T15:30:00"/>
    <s v="In"/>
    <n v="0"/>
    <x v="0"/>
    <n v="2.5000000000000001E-2"/>
  </r>
  <r>
    <x v="12"/>
    <d v="2019-11-07T15:30:00"/>
    <s v="In"/>
    <n v="0"/>
    <x v="3"/>
    <n v="2.5000000000000001E-2"/>
  </r>
  <r>
    <x v="1"/>
    <d v="2019-11-07T15:29:00"/>
    <s v="In"/>
    <n v="0"/>
    <x v="0"/>
    <n v="2.5000000000000001E-2"/>
  </r>
  <r>
    <x v="4"/>
    <d v="2019-11-07T15:29:00"/>
    <s v="In"/>
    <n v="0"/>
    <x v="2"/>
    <n v="2.5000000000000001E-2"/>
  </r>
  <r>
    <x v="10"/>
    <d v="2019-11-07T15:29:00"/>
    <s v="In"/>
    <n v="0"/>
    <x v="3"/>
    <n v="2.5000000000000001E-2"/>
  </r>
  <r>
    <x v="2"/>
    <d v="2019-11-07T15:28:00"/>
    <s v="In"/>
    <n v="0"/>
    <x v="1"/>
    <n v="2.5000000000000001E-2"/>
  </r>
  <r>
    <x v="11"/>
    <d v="2019-11-07T15:00:00"/>
    <s v="Out"/>
    <n v="2.2333333332790062"/>
    <x v="0"/>
    <n v="2.5000000000000001E-2"/>
  </r>
  <r>
    <x v="1"/>
    <d v="2019-11-07T15:00:00"/>
    <s v="Out"/>
    <n v="1.9166666666278616"/>
    <x v="0"/>
    <n v="2.5000000000000001E-2"/>
  </r>
  <r>
    <x v="4"/>
    <d v="2019-11-07T15:00:00"/>
    <s v="Out"/>
    <n v="2.0333333333255723"/>
    <x v="2"/>
    <n v="2.5000000000000001E-2"/>
  </r>
  <r>
    <x v="12"/>
    <d v="2019-11-07T14:59:00"/>
    <s v="Out"/>
    <n v="1.9499999998952262"/>
    <x v="3"/>
    <n v="2.5000000000000001E-2"/>
  </r>
  <r>
    <x v="6"/>
    <d v="2019-11-07T14:58:00"/>
    <s v="Out"/>
    <n v="2.0333333333255723"/>
    <x v="3"/>
    <n v="2.5000000000000001E-2"/>
  </r>
  <r>
    <x v="3"/>
    <d v="2019-11-07T14:58:00"/>
    <s v="Out"/>
    <n v="2.0333333333255723"/>
    <x v="2"/>
    <n v="2.5000000000000001E-2"/>
  </r>
  <r>
    <x v="10"/>
    <d v="2019-11-07T14:58:00"/>
    <s v="Out"/>
    <n v="1.8833333333604969"/>
    <x v="3"/>
    <n v="2.5000000000000001E-2"/>
  </r>
  <r>
    <x v="0"/>
    <d v="2019-11-07T14:58:00"/>
    <s v="Out"/>
    <n v="1.9000000000814907"/>
    <x v="0"/>
    <n v="2.5000000000000001E-2"/>
  </r>
  <r>
    <x v="13"/>
    <d v="2019-11-07T14:57:00"/>
    <s v="Out"/>
    <n v="2.0166666666045785"/>
    <x v="2"/>
    <n v="3.5714285714285712E-2"/>
  </r>
  <r>
    <x v="9"/>
    <d v="2019-11-07T14:57:00"/>
    <s v="Out"/>
    <n v="2.0500000000465661"/>
    <x v="5"/>
    <n v="2.5000000000000001E-2"/>
  </r>
  <r>
    <x v="7"/>
    <d v="2019-11-07T14:57:00"/>
    <s v="Out"/>
    <n v="2.0000000000582077"/>
    <x v="4"/>
    <n v="2.5000000000000001E-2"/>
  </r>
  <r>
    <x v="2"/>
    <d v="2019-11-07T14:56:00"/>
    <s v="Out"/>
    <n v="1.9499999998952262"/>
    <x v="1"/>
    <n v="2.5000000000000001E-2"/>
  </r>
  <r>
    <x v="5"/>
    <d v="2019-11-07T14:53:00"/>
    <s v="Out"/>
    <n v="1.8499999999185093"/>
    <x v="3"/>
    <n v="2.5000000000000001E-2"/>
  </r>
  <r>
    <x v="1"/>
    <d v="2019-11-07T13:05:00"/>
    <s v="In"/>
    <n v="0"/>
    <x v="0"/>
    <n v="2.5000000000000001E-2"/>
  </r>
  <r>
    <x v="10"/>
    <d v="2019-11-07T13:05:00"/>
    <s v="In"/>
    <n v="0"/>
    <x v="3"/>
    <n v="2.5000000000000001E-2"/>
  </r>
  <r>
    <x v="0"/>
    <d v="2019-11-07T13:04:00"/>
    <s v="In"/>
    <n v="0"/>
    <x v="0"/>
    <n v="2.5000000000000001E-2"/>
  </r>
  <r>
    <x v="5"/>
    <d v="2019-11-07T13:02:00"/>
    <s v="In"/>
    <n v="0"/>
    <x v="3"/>
    <n v="2.5000000000000001E-2"/>
  </r>
  <r>
    <x v="12"/>
    <d v="2019-11-07T13:02:00"/>
    <s v="In"/>
    <n v="0"/>
    <x v="3"/>
    <n v="2.5000000000000001E-2"/>
  </r>
  <r>
    <x v="8"/>
    <d v="2019-11-07T13:00:00"/>
    <s v="In"/>
    <n v="0"/>
    <x v="3"/>
    <n v="0.05"/>
  </r>
  <r>
    <x v="2"/>
    <d v="2019-11-07T12:59:00"/>
    <s v="In"/>
    <n v="0"/>
    <x v="1"/>
    <n v="2.5000000000000001E-2"/>
  </r>
  <r>
    <x v="4"/>
    <d v="2019-11-07T12:58:00"/>
    <s v="In"/>
    <n v="0"/>
    <x v="2"/>
    <n v="2.5000000000000001E-2"/>
  </r>
  <r>
    <x v="7"/>
    <d v="2019-11-07T12:57:00"/>
    <s v="In"/>
    <n v="0"/>
    <x v="4"/>
    <n v="2.5000000000000001E-2"/>
  </r>
  <r>
    <x v="13"/>
    <d v="2019-11-07T12:56:00"/>
    <s v="In"/>
    <n v="0"/>
    <x v="2"/>
    <n v="3.5714285714285712E-2"/>
  </r>
  <r>
    <x v="6"/>
    <d v="2019-11-07T12:56:00"/>
    <s v="In"/>
    <n v="0"/>
    <x v="3"/>
    <n v="2.5000000000000001E-2"/>
  </r>
  <r>
    <x v="3"/>
    <d v="2019-11-07T12:56:00"/>
    <s v="In"/>
    <n v="0"/>
    <x v="2"/>
    <n v="2.5000000000000001E-2"/>
  </r>
  <r>
    <x v="9"/>
    <d v="2019-11-07T12:54:00"/>
    <s v="In"/>
    <n v="0"/>
    <x v="5"/>
    <n v="2.5000000000000001E-2"/>
  </r>
  <r>
    <x v="11"/>
    <d v="2019-11-07T12:46:00"/>
    <s v="In"/>
    <n v="0"/>
    <x v="0"/>
    <n v="2.5000000000000001E-2"/>
  </r>
  <r>
    <x v="8"/>
    <d v="2019-11-07T12:00:00"/>
    <s v="Out"/>
    <n v="4.0166666666627862"/>
    <x v="3"/>
    <n v="0.05"/>
  </r>
  <r>
    <x v="6"/>
    <d v="2019-11-07T12:00:00"/>
    <s v="Out"/>
    <n v="1.8166666666511446"/>
    <x v="3"/>
    <n v="2.5000000000000001E-2"/>
  </r>
  <r>
    <x v="4"/>
    <d v="2019-11-07T12:00:00"/>
    <s v="Out"/>
    <n v="1.8166666666511446"/>
    <x v="2"/>
    <n v="2.5000000000000001E-2"/>
  </r>
  <r>
    <x v="11"/>
    <d v="2019-11-07T11:57:00"/>
    <s v="Out"/>
    <n v="1.8500000000931323"/>
    <x v="0"/>
    <n v="2.5000000000000001E-2"/>
  </r>
  <r>
    <x v="3"/>
    <d v="2019-11-07T11:57:00"/>
    <s v="Out"/>
    <n v="1.78333333338378"/>
    <x v="2"/>
    <n v="2.5000000000000001E-2"/>
  </r>
  <r>
    <x v="13"/>
    <d v="2019-11-07T11:55:00"/>
    <s v="Out"/>
    <n v="3.9000000001396984"/>
    <x v="2"/>
    <n v="3.5714285714285712E-2"/>
  </r>
  <r>
    <x v="10"/>
    <d v="2019-11-07T11:55:00"/>
    <s v="Out"/>
    <n v="1.7333333333954215"/>
    <x v="3"/>
    <n v="2.5000000000000001E-2"/>
  </r>
  <r>
    <x v="9"/>
    <d v="2019-11-07T11:54:00"/>
    <s v="Out"/>
    <n v="1.7166666666744277"/>
    <x v="5"/>
    <n v="2.5000000000000001E-2"/>
  </r>
  <r>
    <x v="7"/>
    <d v="2019-11-07T11:52:00"/>
    <s v="Out"/>
    <n v="1.6999999999534339"/>
    <x v="4"/>
    <n v="2.5000000000000001E-2"/>
  </r>
  <r>
    <x v="12"/>
    <d v="2019-11-07T11:52:00"/>
    <s v="Out"/>
    <n v="1.7333333332207985"/>
    <x v="3"/>
    <n v="2.5000000000000001E-2"/>
  </r>
  <r>
    <x v="0"/>
    <d v="2019-11-07T11:51:00"/>
    <s v="Out"/>
    <n v="1.6999999999534339"/>
    <x v="0"/>
    <n v="2.5000000000000001E-2"/>
  </r>
  <r>
    <x v="2"/>
    <d v="2019-11-07T11:44:00"/>
    <s v="Out"/>
    <n v="1.5999999999767169"/>
    <x v="1"/>
    <n v="2.5000000000000001E-2"/>
  </r>
  <r>
    <x v="1"/>
    <d v="2019-11-07T11:41:00"/>
    <s v="Out"/>
    <n v="1.5499999999883585"/>
    <x v="0"/>
    <n v="2.5000000000000001E-2"/>
  </r>
  <r>
    <x v="5"/>
    <d v="2019-11-07T11:38:00"/>
    <s v="Out"/>
    <n v="1.4833333332790062"/>
    <x v="3"/>
    <n v="2.5000000000000001E-2"/>
  </r>
  <r>
    <x v="6"/>
    <d v="2019-11-07T10:11:00"/>
    <s v="In"/>
    <n v="0"/>
    <x v="3"/>
    <n v="2.5000000000000001E-2"/>
  </r>
  <r>
    <x v="4"/>
    <d v="2019-11-07T10:11:00"/>
    <s v="In"/>
    <n v="0"/>
    <x v="2"/>
    <n v="2.5000000000000001E-2"/>
  </r>
  <r>
    <x v="10"/>
    <d v="2019-11-07T10:11:00"/>
    <s v="In"/>
    <n v="0"/>
    <x v="3"/>
    <n v="2.5000000000000001E-2"/>
  </r>
  <r>
    <x v="9"/>
    <d v="2019-11-07T10:11:00"/>
    <s v="In"/>
    <n v="0"/>
    <x v="5"/>
    <n v="2.5000000000000001E-2"/>
  </r>
  <r>
    <x v="3"/>
    <d v="2019-11-07T10:10:00"/>
    <s v="In"/>
    <n v="0"/>
    <x v="2"/>
    <n v="2.5000000000000001E-2"/>
  </r>
  <r>
    <x v="7"/>
    <d v="2019-11-07T10:10:00"/>
    <s v="In"/>
    <n v="0"/>
    <x v="4"/>
    <n v="2.5000000000000001E-2"/>
  </r>
  <r>
    <x v="5"/>
    <d v="2019-11-07T10:09:00"/>
    <s v="In"/>
    <n v="0"/>
    <x v="3"/>
    <n v="2.5000000000000001E-2"/>
  </r>
  <r>
    <x v="0"/>
    <d v="2019-11-07T10:09:00"/>
    <s v="In"/>
    <n v="0"/>
    <x v="0"/>
    <n v="2.5000000000000001E-2"/>
  </r>
  <r>
    <x v="2"/>
    <d v="2019-11-07T10:08:00"/>
    <s v="In"/>
    <n v="0"/>
    <x v="1"/>
    <n v="2.5000000000000001E-2"/>
  </r>
  <r>
    <x v="1"/>
    <d v="2019-11-07T10:08:00"/>
    <s v="In"/>
    <n v="0"/>
    <x v="0"/>
    <n v="2.5000000000000001E-2"/>
  </r>
  <r>
    <x v="12"/>
    <d v="2019-11-07T10:08:00"/>
    <s v="In"/>
    <n v="0"/>
    <x v="3"/>
    <n v="2.5000000000000001E-2"/>
  </r>
  <r>
    <x v="11"/>
    <d v="2019-11-07T10:06:00"/>
    <s v="In"/>
    <n v="0"/>
    <x v="0"/>
    <n v="2.5000000000000001E-2"/>
  </r>
  <r>
    <x v="5"/>
    <d v="2019-11-07T10:00:00"/>
    <s v="Out"/>
    <n v="1.5166666665463708"/>
    <x v="3"/>
    <n v="2.5000000000000001E-2"/>
  </r>
  <r>
    <x v="11"/>
    <d v="2019-11-07T10:00:00"/>
    <s v="Out"/>
    <n v="1.7499999999417923"/>
    <x v="0"/>
    <n v="2.5000000000000001E-2"/>
  </r>
  <r>
    <x v="6"/>
    <d v="2019-11-07T10:00:00"/>
    <s v="Out"/>
    <n v="1.9499999998952262"/>
    <x v="3"/>
    <n v="2.5000000000000001E-2"/>
  </r>
  <r>
    <x v="4"/>
    <d v="2019-11-07T10:00:00"/>
    <s v="Out"/>
    <n v="1.9833333333372138"/>
    <x v="2"/>
    <n v="2.5000000000000001E-2"/>
  </r>
  <r>
    <x v="9"/>
    <d v="2019-11-07T10:00:00"/>
    <s v="Out"/>
    <n v="1.7499999999417923"/>
    <x v="5"/>
    <n v="2.5000000000000001E-2"/>
  </r>
  <r>
    <x v="7"/>
    <d v="2019-11-07T10:00:00"/>
    <s v="Out"/>
    <n v="1.8499999999185093"/>
    <x v="4"/>
    <n v="2.5000000000000001E-2"/>
  </r>
  <r>
    <x v="2"/>
    <d v="2019-11-07T09:59:00"/>
    <s v="Out"/>
    <n v="1.6500000001396984"/>
    <x v="1"/>
    <n v="2.5000000000000001E-2"/>
  </r>
  <r>
    <x v="3"/>
    <d v="2019-11-07T09:59:00"/>
    <s v="Out"/>
    <n v="1.9000000000814907"/>
    <x v="2"/>
    <n v="2.5000000000000001E-2"/>
  </r>
  <r>
    <x v="10"/>
    <d v="2019-11-07T09:59:00"/>
    <s v="Out"/>
    <n v="1.8166666666511446"/>
    <x v="3"/>
    <n v="2.5000000000000001E-2"/>
  </r>
  <r>
    <x v="12"/>
    <d v="2019-11-07T09:59:00"/>
    <s v="Out"/>
    <n v="1.8166666666511446"/>
    <x v="3"/>
    <n v="2.5000000000000001E-2"/>
  </r>
  <r>
    <x v="0"/>
    <d v="2019-11-07T09:58:00"/>
    <s v="Out"/>
    <n v="1.5499999999883585"/>
    <x v="0"/>
    <n v="2.5000000000000001E-2"/>
  </r>
  <r>
    <x v="1"/>
    <d v="2019-11-07T09:56:00"/>
    <s v="Out"/>
    <n v="0.95000000012805685"/>
    <x v="0"/>
    <n v="2.5000000000000001E-2"/>
  </r>
  <r>
    <x v="1"/>
    <d v="2019-11-07T08:59:00"/>
    <s v="In"/>
    <n v="0"/>
    <x v="0"/>
    <n v="2.5000000000000001E-2"/>
  </r>
  <r>
    <x v="5"/>
    <d v="2019-11-07T08:29:00"/>
    <s v="In"/>
    <n v="0"/>
    <x v="3"/>
    <n v="2.5000000000000001E-2"/>
  </r>
  <r>
    <x v="0"/>
    <d v="2019-11-07T08:25:00"/>
    <s v="In"/>
    <n v="0"/>
    <x v="0"/>
    <n v="2.5000000000000001E-2"/>
  </r>
  <r>
    <x v="2"/>
    <d v="2019-11-07T08:20:00"/>
    <s v="In"/>
    <n v="0"/>
    <x v="1"/>
    <n v="2.5000000000000001E-2"/>
  </r>
  <r>
    <x v="11"/>
    <d v="2019-11-07T08:15:00"/>
    <s v="In"/>
    <n v="0"/>
    <x v="0"/>
    <n v="2.5000000000000001E-2"/>
  </r>
  <r>
    <x v="9"/>
    <d v="2019-11-07T08:15:00"/>
    <s v="In"/>
    <n v="0"/>
    <x v="5"/>
    <n v="2.5000000000000001E-2"/>
  </r>
  <r>
    <x v="10"/>
    <d v="2019-11-07T08:10:00"/>
    <s v="In"/>
    <n v="0"/>
    <x v="3"/>
    <n v="2.5000000000000001E-2"/>
  </r>
  <r>
    <x v="12"/>
    <d v="2019-11-07T08:10:00"/>
    <s v="In"/>
    <n v="0"/>
    <x v="3"/>
    <n v="2.5000000000000001E-2"/>
  </r>
  <r>
    <x v="7"/>
    <d v="2019-11-07T08:09:00"/>
    <s v="In"/>
    <n v="0"/>
    <x v="4"/>
    <n v="2.5000000000000001E-2"/>
  </r>
  <r>
    <x v="3"/>
    <d v="2019-11-07T08:05:00"/>
    <s v="In"/>
    <n v="0"/>
    <x v="2"/>
    <n v="2.5000000000000001E-2"/>
  </r>
  <r>
    <x v="6"/>
    <d v="2019-11-07T08:03:00"/>
    <s v="In"/>
    <n v="0"/>
    <x v="3"/>
    <n v="2.5000000000000001E-2"/>
  </r>
  <r>
    <x v="4"/>
    <d v="2019-11-07T08:01:00"/>
    <s v="In"/>
    <n v="0"/>
    <x v="2"/>
    <n v="2.5000000000000001E-2"/>
  </r>
  <r>
    <x v="13"/>
    <d v="2019-11-07T08:01:00"/>
    <s v="In"/>
    <n v="0"/>
    <x v="2"/>
    <n v="3.5714285714285712E-2"/>
  </r>
  <r>
    <x v="8"/>
    <d v="2019-11-07T07:59:00"/>
    <s v="In"/>
    <n v="0"/>
    <x v="3"/>
    <n v="0.05"/>
  </r>
  <r>
    <x v="10"/>
    <d v="2019-11-06T17:07:00"/>
    <s v="Out"/>
    <n v="1.6499999999650754"/>
    <x v="3"/>
    <n v="2.5000000000000001E-2"/>
  </r>
  <r>
    <x v="0"/>
    <d v="2019-11-06T17:05:00"/>
    <s v="Out"/>
    <n v="1.6166666666977108"/>
    <x v="0"/>
    <n v="2.5000000000000001E-2"/>
  </r>
  <r>
    <x v="1"/>
    <d v="2019-11-06T17:03:00"/>
    <s v="Out"/>
    <n v="1.5666666667093523"/>
    <x v="0"/>
    <n v="2.5000000000000001E-2"/>
  </r>
  <r>
    <x v="3"/>
    <d v="2019-11-06T17:02:00"/>
    <s v="Out"/>
    <n v="1.5499999999883585"/>
    <x v="2"/>
    <n v="2.5000000000000001E-2"/>
  </r>
  <r>
    <x v="4"/>
    <d v="2019-11-06T17:01:00"/>
    <s v="Out"/>
    <n v="1.5333333332673647"/>
    <x v="2"/>
    <n v="2.5000000000000001E-2"/>
  </r>
  <r>
    <x v="8"/>
    <d v="2019-11-06T17:00:00"/>
    <s v="Out"/>
    <n v="4.0000000001164153"/>
    <x v="3"/>
    <n v="0.05"/>
  </r>
  <r>
    <x v="6"/>
    <d v="2019-11-06T17:00:00"/>
    <s v="Out"/>
    <n v="1.5"/>
    <x v="3"/>
    <n v="2.5000000000000001E-2"/>
  </r>
  <r>
    <x v="7"/>
    <d v="2019-11-06T16:59:00"/>
    <s v="Out"/>
    <n v="1.5166666667209938"/>
    <x v="4"/>
    <n v="2.5000000000000001E-2"/>
  </r>
  <r>
    <x v="9"/>
    <d v="2019-11-06T16:58:00"/>
    <s v="Out"/>
    <n v="1.5"/>
    <x v="5"/>
    <n v="2.5000000000000001E-2"/>
  </r>
  <r>
    <x v="2"/>
    <d v="2019-11-06T16:57:00"/>
    <s v="Out"/>
    <n v="1.4833333334536292"/>
    <x v="1"/>
    <n v="2.5000000000000001E-2"/>
  </r>
  <r>
    <x v="11"/>
    <d v="2019-11-06T16:57:00"/>
    <s v="Out"/>
    <n v="1.4833333334536292"/>
    <x v="0"/>
    <n v="2.5000000000000001E-2"/>
  </r>
  <r>
    <x v="5"/>
    <d v="2019-11-06T16:56:00"/>
    <s v="Out"/>
    <n v="1.4666666667326353"/>
    <x v="3"/>
    <n v="2.5000000000000001E-2"/>
  </r>
  <r>
    <x v="12"/>
    <d v="2019-11-06T16:56:00"/>
    <s v="Out"/>
    <n v="1.3833333333022892"/>
    <x v="3"/>
    <n v="2.5000000000000001E-2"/>
  </r>
  <r>
    <x v="13"/>
    <d v="2019-11-06T16:54:00"/>
    <s v="Out"/>
    <n v="1.4000000000232831"/>
    <x v="2"/>
    <n v="3.5714285714285712E-2"/>
  </r>
  <r>
    <x v="12"/>
    <d v="2019-11-06T15:33:00"/>
    <s v="In"/>
    <n v="0"/>
    <x v="3"/>
    <n v="2.5000000000000001E-2"/>
  </r>
  <r>
    <x v="13"/>
    <d v="2019-11-06T15:30:00"/>
    <s v="In"/>
    <n v="0"/>
    <x v="2"/>
    <n v="3.5714285714285712E-2"/>
  </r>
  <r>
    <x v="6"/>
    <d v="2019-11-06T15:30:00"/>
    <s v="In"/>
    <n v="0"/>
    <x v="3"/>
    <n v="2.5000000000000001E-2"/>
  </r>
  <r>
    <x v="3"/>
    <d v="2019-11-06T15:29:00"/>
    <s v="In"/>
    <n v="0"/>
    <x v="2"/>
    <n v="2.5000000000000001E-2"/>
  </r>
  <r>
    <x v="1"/>
    <d v="2019-11-06T15:29:00"/>
    <s v="In"/>
    <n v="0"/>
    <x v="0"/>
    <n v="2.5000000000000001E-2"/>
  </r>
  <r>
    <x v="4"/>
    <d v="2019-11-06T15:29:00"/>
    <s v="In"/>
    <n v="0"/>
    <x v="2"/>
    <n v="2.5000000000000001E-2"/>
  </r>
  <r>
    <x v="2"/>
    <d v="2019-11-06T15:28:00"/>
    <s v="In"/>
    <n v="0"/>
    <x v="1"/>
    <n v="2.5000000000000001E-2"/>
  </r>
  <r>
    <x v="5"/>
    <d v="2019-11-06T15:28:00"/>
    <s v="In"/>
    <n v="0"/>
    <x v="3"/>
    <n v="2.5000000000000001E-2"/>
  </r>
  <r>
    <x v="11"/>
    <d v="2019-11-06T15:28:00"/>
    <s v="In"/>
    <n v="0"/>
    <x v="0"/>
    <n v="2.5000000000000001E-2"/>
  </r>
  <r>
    <x v="10"/>
    <d v="2019-11-06T15:28:00"/>
    <s v="In"/>
    <n v="0"/>
    <x v="3"/>
    <n v="2.5000000000000001E-2"/>
  </r>
  <r>
    <x v="9"/>
    <d v="2019-11-06T15:28:00"/>
    <s v="In"/>
    <n v="0"/>
    <x v="5"/>
    <n v="2.5000000000000001E-2"/>
  </r>
  <r>
    <x v="7"/>
    <d v="2019-11-06T15:28:00"/>
    <s v="In"/>
    <n v="0"/>
    <x v="4"/>
    <n v="2.5000000000000001E-2"/>
  </r>
  <r>
    <x v="0"/>
    <d v="2019-11-06T15:28:00"/>
    <s v="In"/>
    <n v="0"/>
    <x v="0"/>
    <n v="2.5000000000000001E-2"/>
  </r>
  <r>
    <x v="6"/>
    <d v="2019-11-06T15:00:00"/>
    <s v="Out"/>
    <n v="2.0833333333139308"/>
    <x v="3"/>
    <n v="2.5000000000000001E-2"/>
  </r>
  <r>
    <x v="3"/>
    <d v="2019-11-06T15:00:00"/>
    <s v="Out"/>
    <n v="1.9333333333488554"/>
    <x v="2"/>
    <n v="2.5000000000000001E-2"/>
  </r>
  <r>
    <x v="4"/>
    <d v="2019-11-06T15:00:00"/>
    <s v="Out"/>
    <n v="1.9833333333372138"/>
    <x v="2"/>
    <n v="2.5000000000000001E-2"/>
  </r>
  <r>
    <x v="12"/>
    <d v="2019-11-06T15:00:00"/>
    <s v="Out"/>
    <n v="2.0333333333255723"/>
    <x v="3"/>
    <n v="2.5000000000000001E-2"/>
  </r>
  <r>
    <x v="13"/>
    <d v="2019-11-06T14:59:00"/>
    <s v="Out"/>
    <n v="2.1500000000232831"/>
    <x v="2"/>
    <n v="3.5714285714285712E-2"/>
  </r>
  <r>
    <x v="10"/>
    <d v="2019-11-06T14:59:00"/>
    <s v="Out"/>
    <n v="1.9499999998952262"/>
    <x v="3"/>
    <n v="2.5000000000000001E-2"/>
  </r>
  <r>
    <x v="7"/>
    <d v="2019-11-06T14:59:00"/>
    <s v="Out"/>
    <n v="1.9333333333488554"/>
    <x v="4"/>
    <n v="2.5000000000000001E-2"/>
  </r>
  <r>
    <x v="11"/>
    <d v="2019-11-06T14:57:00"/>
    <s v="Out"/>
    <n v="2.0500000000465661"/>
    <x v="0"/>
    <n v="2.5000000000000001E-2"/>
  </r>
  <r>
    <x v="9"/>
    <d v="2019-11-06T14:57:00"/>
    <s v="Out"/>
    <n v="2.1166666667559184"/>
    <x v="5"/>
    <n v="2.5000000000000001E-2"/>
  </r>
  <r>
    <x v="5"/>
    <d v="2019-11-06T14:56:00"/>
    <s v="Out"/>
    <n v="2.0166666666045785"/>
    <x v="3"/>
    <n v="2.5000000000000001E-2"/>
  </r>
  <r>
    <x v="1"/>
    <d v="2019-11-06T14:56:00"/>
    <s v="Out"/>
    <n v="1.8999999999068677"/>
    <x v="0"/>
    <n v="2.5000000000000001E-2"/>
  </r>
  <r>
    <x v="2"/>
    <d v="2019-11-06T14:55:00"/>
    <s v="Out"/>
    <n v="2.0000000000582077"/>
    <x v="1"/>
    <n v="2.5000000000000001E-2"/>
  </r>
  <r>
    <x v="0"/>
    <d v="2019-11-06T14:53:00"/>
    <s v="Out"/>
    <n v="1.8999999999068677"/>
    <x v="0"/>
    <n v="2.5000000000000001E-2"/>
  </r>
  <r>
    <x v="3"/>
    <d v="2019-11-06T13:04:00"/>
    <s v="In"/>
    <n v="0"/>
    <x v="2"/>
    <n v="2.5000000000000001E-2"/>
  </r>
  <r>
    <x v="7"/>
    <d v="2019-11-06T13:03:00"/>
    <s v="In"/>
    <n v="0"/>
    <x v="4"/>
    <n v="2.5000000000000001E-2"/>
  </r>
  <r>
    <x v="1"/>
    <d v="2019-11-06T13:02:00"/>
    <s v="In"/>
    <n v="0"/>
    <x v="0"/>
    <n v="2.5000000000000001E-2"/>
  </r>
  <r>
    <x v="10"/>
    <d v="2019-11-06T13:02:00"/>
    <s v="In"/>
    <n v="0"/>
    <x v="3"/>
    <n v="2.5000000000000001E-2"/>
  </r>
  <r>
    <x v="4"/>
    <d v="2019-11-06T13:01:00"/>
    <s v="In"/>
    <n v="0"/>
    <x v="2"/>
    <n v="2.5000000000000001E-2"/>
  </r>
  <r>
    <x v="8"/>
    <d v="2019-11-06T13:00:00"/>
    <s v="In"/>
    <n v="0"/>
    <x v="3"/>
    <n v="0.05"/>
  </r>
  <r>
    <x v="0"/>
    <d v="2019-11-06T12:59:00"/>
    <s v="In"/>
    <n v="0"/>
    <x v="0"/>
    <n v="2.5000000000000001E-2"/>
  </r>
  <r>
    <x v="12"/>
    <d v="2019-11-06T12:58:00"/>
    <s v="In"/>
    <n v="0"/>
    <x v="3"/>
    <n v="2.5000000000000001E-2"/>
  </r>
  <r>
    <x v="2"/>
    <d v="2019-11-06T12:55:00"/>
    <s v="In"/>
    <n v="0"/>
    <x v="1"/>
    <n v="2.5000000000000001E-2"/>
  </r>
  <r>
    <x v="5"/>
    <d v="2019-11-06T12:55:00"/>
    <s v="In"/>
    <n v="0"/>
    <x v="3"/>
    <n v="2.5000000000000001E-2"/>
  </r>
  <r>
    <x v="6"/>
    <d v="2019-11-06T12:55:00"/>
    <s v="In"/>
    <n v="0"/>
    <x v="3"/>
    <n v="2.5000000000000001E-2"/>
  </r>
  <r>
    <x v="11"/>
    <d v="2019-11-06T12:54:00"/>
    <s v="In"/>
    <n v="0"/>
    <x v="0"/>
    <n v="2.5000000000000001E-2"/>
  </r>
  <r>
    <x v="13"/>
    <d v="2019-11-06T12:50:00"/>
    <s v="In"/>
    <n v="0"/>
    <x v="2"/>
    <n v="3.5714285714285712E-2"/>
  </r>
  <r>
    <x v="9"/>
    <d v="2019-11-06T12:50:00"/>
    <s v="In"/>
    <n v="0"/>
    <x v="5"/>
    <n v="2.5000000000000001E-2"/>
  </r>
  <r>
    <x v="13"/>
    <d v="2019-11-06T12:38:00"/>
    <s v="Out"/>
    <n v="4.6666666666860692"/>
    <x v="2"/>
    <n v="3.5714285714285712E-2"/>
  </r>
  <r>
    <x v="2"/>
    <d v="2019-11-06T12:00:00"/>
    <s v="Out"/>
    <n v="1.8666666666395031"/>
    <x v="1"/>
    <n v="2.5000000000000001E-2"/>
  </r>
  <r>
    <x v="8"/>
    <d v="2019-11-06T12:00:00"/>
    <s v="Out"/>
    <n v="4.03333333338378"/>
    <x v="3"/>
    <n v="0.05"/>
  </r>
  <r>
    <x v="6"/>
    <d v="2019-11-06T12:00:00"/>
    <s v="Out"/>
    <n v="1.8333333333721384"/>
    <x v="3"/>
    <n v="2.5000000000000001E-2"/>
  </r>
  <r>
    <x v="4"/>
    <d v="2019-11-06T12:00:00"/>
    <s v="Out"/>
    <n v="1.8333333333721384"/>
    <x v="2"/>
    <n v="2.5000000000000001E-2"/>
  </r>
  <r>
    <x v="11"/>
    <d v="2019-11-06T11:59:00"/>
    <s v="Out"/>
    <n v="1.8499999999185093"/>
    <x v="0"/>
    <n v="2.5000000000000001E-2"/>
  </r>
  <r>
    <x v="3"/>
    <d v="2019-11-06T11:59:00"/>
    <s v="Out"/>
    <n v="1.8166666666511446"/>
    <x v="2"/>
    <n v="2.5000000000000001E-2"/>
  </r>
  <r>
    <x v="9"/>
    <d v="2019-11-06T11:59:00"/>
    <s v="Out"/>
    <n v="1.8666666666395031"/>
    <x v="5"/>
    <n v="2.5000000000000001E-2"/>
  </r>
  <r>
    <x v="7"/>
    <d v="2019-11-06T11:59:00"/>
    <s v="Out"/>
    <n v="1.783333333209157"/>
    <x v="4"/>
    <n v="2.5000000000000001E-2"/>
  </r>
  <r>
    <x v="10"/>
    <d v="2019-11-06T11:56:00"/>
    <s v="Out"/>
    <n v="1.7333333332207985"/>
    <x v="3"/>
    <n v="2.5000000000000001E-2"/>
  </r>
  <r>
    <x v="12"/>
    <d v="2019-11-06T11:50:00"/>
    <s v="Out"/>
    <n v="1.6333333332440816"/>
    <x v="3"/>
    <n v="2.5000000000000001E-2"/>
  </r>
  <r>
    <x v="0"/>
    <d v="2019-11-06T11:46:00"/>
    <s v="Out"/>
    <n v="1.6333333332440816"/>
    <x v="0"/>
    <n v="2.5000000000000001E-2"/>
  </r>
  <r>
    <x v="5"/>
    <d v="2019-11-06T11:37:00"/>
    <s v="Out"/>
    <n v="1.4333333332906477"/>
    <x v="3"/>
    <n v="2.5000000000000001E-2"/>
  </r>
  <r>
    <x v="1"/>
    <d v="2019-11-06T11:26:00"/>
    <s v="Out"/>
    <n v="1.2833333333255723"/>
    <x v="0"/>
    <n v="2.5000000000000001E-2"/>
  </r>
  <r>
    <x v="10"/>
    <d v="2019-11-06T10:12:00"/>
    <s v="In"/>
    <n v="0"/>
    <x v="3"/>
    <n v="2.5000000000000001E-2"/>
  </r>
  <r>
    <x v="7"/>
    <d v="2019-11-06T10:12:00"/>
    <s v="In"/>
    <n v="0"/>
    <x v="4"/>
    <n v="2.5000000000000001E-2"/>
  </r>
  <r>
    <x v="12"/>
    <d v="2019-11-06T10:12:00"/>
    <s v="In"/>
    <n v="0"/>
    <x v="3"/>
    <n v="2.5000000000000001E-2"/>
  </r>
  <r>
    <x v="5"/>
    <d v="2019-11-06T10:11:00"/>
    <s v="In"/>
    <n v="0"/>
    <x v="3"/>
    <n v="2.5000000000000001E-2"/>
  </r>
  <r>
    <x v="6"/>
    <d v="2019-11-06T10:10:00"/>
    <s v="In"/>
    <n v="0"/>
    <x v="3"/>
    <n v="2.5000000000000001E-2"/>
  </r>
  <r>
    <x v="3"/>
    <d v="2019-11-06T10:10:00"/>
    <s v="In"/>
    <n v="0"/>
    <x v="2"/>
    <n v="2.5000000000000001E-2"/>
  </r>
  <r>
    <x v="4"/>
    <d v="2019-11-06T10:10:00"/>
    <s v="In"/>
    <n v="0"/>
    <x v="2"/>
    <n v="2.5000000000000001E-2"/>
  </r>
  <r>
    <x v="1"/>
    <d v="2019-11-06T10:09:00"/>
    <s v="In"/>
    <n v="0"/>
    <x v="0"/>
    <n v="2.5000000000000001E-2"/>
  </r>
  <r>
    <x v="2"/>
    <d v="2019-11-06T10:08:00"/>
    <s v="In"/>
    <n v="0"/>
    <x v="1"/>
    <n v="2.5000000000000001E-2"/>
  </r>
  <r>
    <x v="11"/>
    <d v="2019-11-06T10:08:00"/>
    <s v="In"/>
    <n v="0"/>
    <x v="0"/>
    <n v="2.5000000000000001E-2"/>
  </r>
  <r>
    <x v="0"/>
    <d v="2019-11-06T10:08:00"/>
    <s v="In"/>
    <n v="0"/>
    <x v="0"/>
    <n v="2.5000000000000001E-2"/>
  </r>
  <r>
    <x v="9"/>
    <d v="2019-11-06T10:07:00"/>
    <s v="In"/>
    <n v="0"/>
    <x v="5"/>
    <n v="2.5000000000000001E-2"/>
  </r>
  <r>
    <x v="2"/>
    <d v="2019-11-06T10:00:00"/>
    <s v="Out"/>
    <n v="1.6833333332324401"/>
    <x v="1"/>
    <n v="2.5000000000000001E-2"/>
  </r>
  <r>
    <x v="1"/>
    <d v="2019-11-06T10:00:00"/>
    <s v="Out"/>
    <n v="1.0166666666627862"/>
    <x v="0"/>
    <n v="2.5000000000000001E-2"/>
  </r>
  <r>
    <x v="4"/>
    <d v="2019-11-06T10:00:00"/>
    <s v="Out"/>
    <n v="1.9833333333372138"/>
    <x v="2"/>
    <n v="2.5000000000000001E-2"/>
  </r>
  <r>
    <x v="10"/>
    <d v="2019-11-06T10:00:00"/>
    <s v="Out"/>
    <n v="1.8499999999185093"/>
    <x v="3"/>
    <n v="2.5000000000000001E-2"/>
  </r>
  <r>
    <x v="12"/>
    <d v="2019-11-06T10:00:00"/>
    <s v="Out"/>
    <n v="1.8333333331975155"/>
    <x v="3"/>
    <n v="2.5000000000000001E-2"/>
  </r>
  <r>
    <x v="11"/>
    <d v="2019-11-06T09:59:00"/>
    <s v="Out"/>
    <n v="1.7333333333954215"/>
    <x v="0"/>
    <n v="2.5000000000000001E-2"/>
  </r>
  <r>
    <x v="6"/>
    <d v="2019-11-06T09:59:00"/>
    <s v="Out"/>
    <n v="1.9333333333488554"/>
    <x v="3"/>
    <n v="2.5000000000000001E-2"/>
  </r>
  <r>
    <x v="3"/>
    <d v="2019-11-06T09:59:00"/>
    <s v="Out"/>
    <n v="1.9166666668024845"/>
    <x v="2"/>
    <n v="2.5000000000000001E-2"/>
  </r>
  <r>
    <x v="0"/>
    <d v="2019-11-06T09:59:00"/>
    <s v="Out"/>
    <n v="1.5666666667093523"/>
    <x v="0"/>
    <n v="2.5000000000000001E-2"/>
  </r>
  <r>
    <x v="9"/>
    <d v="2019-11-06T09:58:00"/>
    <s v="Out"/>
    <n v="1.7499999999417923"/>
    <x v="5"/>
    <n v="2.5000000000000001E-2"/>
  </r>
  <r>
    <x v="7"/>
    <d v="2019-11-06T09:58:00"/>
    <s v="Out"/>
    <n v="1.8333333333721384"/>
    <x v="4"/>
    <n v="2.5000000000000001E-2"/>
  </r>
  <r>
    <x v="5"/>
    <d v="2019-11-06T09:56:00"/>
    <s v="Out"/>
    <n v="1.4500000000116415"/>
    <x v="3"/>
    <n v="2.5000000000000001E-2"/>
  </r>
  <r>
    <x v="1"/>
    <d v="2019-11-06T08:59:00"/>
    <s v="In"/>
    <n v="0"/>
    <x v="0"/>
    <n v="2.5000000000000001E-2"/>
  </r>
  <r>
    <x v="5"/>
    <d v="2019-11-06T08:29:00"/>
    <s v="In"/>
    <n v="0"/>
    <x v="3"/>
    <n v="2.5000000000000001E-2"/>
  </r>
  <r>
    <x v="0"/>
    <d v="2019-11-06T08:25:00"/>
    <s v="In"/>
    <n v="0"/>
    <x v="0"/>
    <n v="2.5000000000000001E-2"/>
  </r>
  <r>
    <x v="2"/>
    <d v="2019-11-06T08:19:00"/>
    <s v="In"/>
    <n v="0"/>
    <x v="1"/>
    <n v="2.5000000000000001E-2"/>
  </r>
  <r>
    <x v="11"/>
    <d v="2019-11-06T08:15:00"/>
    <s v="In"/>
    <n v="0"/>
    <x v="0"/>
    <n v="2.5000000000000001E-2"/>
  </r>
  <r>
    <x v="9"/>
    <d v="2019-11-06T08:13:00"/>
    <s v="In"/>
    <n v="0"/>
    <x v="5"/>
    <n v="2.5000000000000001E-2"/>
  </r>
  <r>
    <x v="12"/>
    <d v="2019-11-06T08:10:00"/>
    <s v="In"/>
    <n v="0"/>
    <x v="3"/>
    <n v="2.5000000000000001E-2"/>
  </r>
  <r>
    <x v="10"/>
    <d v="2019-11-06T08:09:00"/>
    <s v="In"/>
    <n v="0"/>
    <x v="3"/>
    <n v="2.5000000000000001E-2"/>
  </r>
  <r>
    <x v="7"/>
    <d v="2019-11-06T08:08:00"/>
    <s v="In"/>
    <n v="0"/>
    <x v="4"/>
    <n v="2.5000000000000001E-2"/>
  </r>
  <r>
    <x v="3"/>
    <d v="2019-11-06T08:04:00"/>
    <s v="In"/>
    <n v="0"/>
    <x v="2"/>
    <n v="2.5000000000000001E-2"/>
  </r>
  <r>
    <x v="6"/>
    <d v="2019-11-06T08:03:00"/>
    <s v="In"/>
    <n v="0"/>
    <x v="3"/>
    <n v="2.5000000000000001E-2"/>
  </r>
  <r>
    <x v="4"/>
    <d v="2019-11-06T08:01:00"/>
    <s v="In"/>
    <n v="0"/>
    <x v="2"/>
    <n v="2.5000000000000001E-2"/>
  </r>
  <r>
    <x v="8"/>
    <d v="2019-11-06T07:58:00"/>
    <s v="In"/>
    <n v="0"/>
    <x v="3"/>
    <n v="0.05"/>
  </r>
  <r>
    <x v="13"/>
    <d v="2019-11-06T07:58:00"/>
    <s v="In"/>
    <n v="0"/>
    <x v="2"/>
    <n v="3.5714285714285712E-2"/>
  </r>
  <r>
    <x v="13"/>
    <d v="2019-11-05T17:05:00"/>
    <s v="Out"/>
    <n v="1.6333333332440816"/>
    <x v="2"/>
    <n v="3.5714285714285712E-2"/>
  </r>
  <r>
    <x v="9"/>
    <d v="2019-11-05T17:05:00"/>
    <s v="Out"/>
    <n v="1.5333333332673647"/>
    <x v="5"/>
    <n v="2.5000000000000001E-2"/>
  </r>
  <r>
    <x v="0"/>
    <d v="2019-11-05T17:04:00"/>
    <s v="Out"/>
    <n v="1.5999999999767169"/>
    <x v="0"/>
    <n v="2.5000000000000001E-2"/>
  </r>
  <r>
    <x v="8"/>
    <d v="2019-11-05T17:00:00"/>
    <s v="Out"/>
    <n v="4.0000000001164153"/>
    <x v="3"/>
    <n v="0.05"/>
  </r>
  <r>
    <x v="5"/>
    <d v="2019-11-05T17:00:00"/>
    <s v="Out"/>
    <n v="1.4833333334536292"/>
    <x v="3"/>
    <n v="2.5000000000000001E-2"/>
  </r>
  <r>
    <x v="3"/>
    <d v="2019-11-05T17:00:00"/>
    <s v="Out"/>
    <n v="1.5166666667209938"/>
    <x v="2"/>
    <n v="2.5000000000000001E-2"/>
  </r>
  <r>
    <x v="1"/>
    <d v="2019-11-05T17:00:00"/>
    <s v="Out"/>
    <n v="1.5"/>
    <x v="0"/>
    <n v="2.5000000000000001E-2"/>
  </r>
  <r>
    <x v="7"/>
    <d v="2019-11-05T17:00:00"/>
    <s v="Out"/>
    <n v="1.5"/>
    <x v="4"/>
    <n v="2.5000000000000001E-2"/>
  </r>
  <r>
    <x v="2"/>
    <d v="2019-11-05T16:59:00"/>
    <s v="Out"/>
    <n v="1.5"/>
    <x v="1"/>
    <n v="2.5000000000000001E-2"/>
  </r>
  <r>
    <x v="11"/>
    <d v="2019-11-05T16:58:00"/>
    <s v="Out"/>
    <n v="1.5166666665463708"/>
    <x v="0"/>
    <n v="2.5000000000000001E-2"/>
  </r>
  <r>
    <x v="4"/>
    <d v="2019-11-05T16:58:00"/>
    <s v="Out"/>
    <n v="1.4500000000116415"/>
    <x v="2"/>
    <n v="2.5000000000000001E-2"/>
  </r>
  <r>
    <x v="6"/>
    <d v="2019-11-05T16:57:00"/>
    <s v="Out"/>
    <n v="1.4333333334652707"/>
    <x v="3"/>
    <n v="2.5000000000000001E-2"/>
  </r>
  <r>
    <x v="10"/>
    <d v="2019-11-05T16:57:00"/>
    <s v="Out"/>
    <n v="1.4666666667326353"/>
    <x v="3"/>
    <n v="2.5000000000000001E-2"/>
  </r>
  <r>
    <x v="12"/>
    <d v="2019-11-05T16:51:00"/>
    <s v="Out"/>
    <n v="1.3833333333022892"/>
    <x v="3"/>
    <n v="2.5000000000000001E-2"/>
  </r>
  <r>
    <x v="9"/>
    <d v="2019-11-05T15:33:00"/>
    <s v="In"/>
    <n v="0"/>
    <x v="5"/>
    <n v="2.5000000000000001E-2"/>
  </r>
  <r>
    <x v="5"/>
    <d v="2019-11-05T15:31:00"/>
    <s v="In"/>
    <n v="0"/>
    <x v="3"/>
    <n v="2.5000000000000001E-2"/>
  </r>
  <r>
    <x v="6"/>
    <d v="2019-11-05T15:31:00"/>
    <s v="In"/>
    <n v="0"/>
    <x v="3"/>
    <n v="2.5000000000000001E-2"/>
  </r>
  <r>
    <x v="4"/>
    <d v="2019-11-05T15:31:00"/>
    <s v="In"/>
    <n v="0"/>
    <x v="2"/>
    <n v="2.5000000000000001E-2"/>
  </r>
  <r>
    <x v="1"/>
    <d v="2019-11-05T15:30:00"/>
    <s v="In"/>
    <n v="0"/>
    <x v="0"/>
    <n v="2.5000000000000001E-2"/>
  </r>
  <r>
    <x v="7"/>
    <d v="2019-11-05T15:30:00"/>
    <s v="In"/>
    <n v="0"/>
    <x v="4"/>
    <n v="2.5000000000000001E-2"/>
  </r>
  <r>
    <x v="2"/>
    <d v="2019-11-05T15:29:00"/>
    <s v="In"/>
    <n v="0"/>
    <x v="1"/>
    <n v="2.5000000000000001E-2"/>
  </r>
  <r>
    <x v="3"/>
    <d v="2019-11-05T15:29:00"/>
    <s v="In"/>
    <n v="0"/>
    <x v="2"/>
    <n v="2.5000000000000001E-2"/>
  </r>
  <r>
    <x v="10"/>
    <d v="2019-11-05T15:29:00"/>
    <s v="In"/>
    <n v="0"/>
    <x v="3"/>
    <n v="2.5000000000000001E-2"/>
  </r>
  <r>
    <x v="0"/>
    <d v="2019-11-05T15:28:00"/>
    <s v="In"/>
    <n v="0"/>
    <x v="0"/>
    <n v="2.5000000000000001E-2"/>
  </r>
  <r>
    <x v="12"/>
    <d v="2019-11-05T15:28:00"/>
    <s v="In"/>
    <n v="0"/>
    <x v="3"/>
    <n v="2.5000000000000001E-2"/>
  </r>
  <r>
    <x v="13"/>
    <d v="2019-11-05T15:27:00"/>
    <s v="In"/>
    <n v="0"/>
    <x v="2"/>
    <n v="3.5714285714285712E-2"/>
  </r>
  <r>
    <x v="11"/>
    <d v="2019-11-05T15:27:00"/>
    <s v="In"/>
    <n v="0"/>
    <x v="0"/>
    <n v="2.5000000000000001E-2"/>
  </r>
  <r>
    <x v="4"/>
    <d v="2019-11-05T15:00:00"/>
    <s v="Out"/>
    <n v="2.0000000000582077"/>
    <x v="2"/>
    <n v="2.5000000000000001E-2"/>
  </r>
  <r>
    <x v="10"/>
    <d v="2019-11-05T15:00:00"/>
    <s v="Out"/>
    <n v="2.0000000000582077"/>
    <x v="3"/>
    <n v="2.5000000000000001E-2"/>
  </r>
  <r>
    <x v="7"/>
    <d v="2019-11-05T15:00:00"/>
    <s v="Out"/>
    <n v="2.0833333333139308"/>
    <x v="4"/>
    <n v="2.5000000000000001E-2"/>
  </r>
  <r>
    <x v="12"/>
    <d v="2019-11-05T15:00:00"/>
    <s v="Out"/>
    <n v="2.0166666666045785"/>
    <x v="3"/>
    <n v="2.5000000000000001E-2"/>
  </r>
  <r>
    <x v="2"/>
    <d v="2019-11-05T14:59:00"/>
    <s v="Out"/>
    <n v="2.0166666666045785"/>
    <x v="1"/>
    <n v="2.5000000000000001E-2"/>
  </r>
  <r>
    <x v="11"/>
    <d v="2019-11-05T14:59:00"/>
    <s v="Out"/>
    <n v="1.8333333331975155"/>
    <x v="0"/>
    <n v="2.5000000000000001E-2"/>
  </r>
  <r>
    <x v="6"/>
    <d v="2019-11-05T14:59:00"/>
    <s v="Out"/>
    <n v="2.0166666666045785"/>
    <x v="3"/>
    <n v="2.5000000000000001E-2"/>
  </r>
  <r>
    <x v="13"/>
    <d v="2019-11-05T14:58:00"/>
    <s v="Out"/>
    <n v="1.8000000001047738"/>
    <x v="2"/>
    <n v="3.5714285714285712E-2"/>
  </r>
  <r>
    <x v="3"/>
    <d v="2019-11-05T14:58:00"/>
    <s v="Out"/>
    <n v="1.966666666790843"/>
    <x v="2"/>
    <n v="2.5000000000000001E-2"/>
  </r>
  <r>
    <x v="9"/>
    <d v="2019-11-05T14:57:00"/>
    <s v="Out"/>
    <n v="2.0333333333255723"/>
    <x v="5"/>
    <n v="2.5000000000000001E-2"/>
  </r>
  <r>
    <x v="0"/>
    <d v="2019-11-05T14:56:00"/>
    <s v="Out"/>
    <n v="1.8666666666395031"/>
    <x v="0"/>
    <n v="2.5000000000000001E-2"/>
  </r>
  <r>
    <x v="5"/>
    <d v="2019-11-05T14:53:00"/>
    <s v="Out"/>
    <n v="1.8833333333604969"/>
    <x v="3"/>
    <n v="2.5000000000000001E-2"/>
  </r>
  <r>
    <x v="1"/>
    <d v="2019-11-05T14:51:00"/>
    <s v="Out"/>
    <n v="1.9333333333488554"/>
    <x v="0"/>
    <n v="2.5000000000000001E-2"/>
  </r>
  <r>
    <x v="13"/>
    <d v="2019-11-05T13:10:00"/>
    <s v="In"/>
    <n v="0"/>
    <x v="2"/>
    <n v="3.5714285714285712E-2"/>
  </r>
  <r>
    <x v="11"/>
    <d v="2019-11-05T13:09:00"/>
    <s v="In"/>
    <n v="0"/>
    <x v="0"/>
    <n v="2.5000000000000001E-2"/>
  </r>
  <r>
    <x v="0"/>
    <d v="2019-11-05T13:04:00"/>
    <s v="In"/>
    <n v="0"/>
    <x v="0"/>
    <n v="2.5000000000000001E-2"/>
  </r>
  <r>
    <x v="8"/>
    <d v="2019-11-05T13:00:00"/>
    <s v="In"/>
    <n v="0"/>
    <x v="3"/>
    <n v="0.05"/>
  </r>
  <r>
    <x v="5"/>
    <d v="2019-11-05T13:00:00"/>
    <s v="In"/>
    <n v="0"/>
    <x v="3"/>
    <n v="2.5000000000000001E-2"/>
  </r>
  <r>
    <x v="3"/>
    <d v="2019-11-05T13:00:00"/>
    <s v="In"/>
    <n v="0"/>
    <x v="2"/>
    <n v="2.5000000000000001E-2"/>
  </r>
  <r>
    <x v="4"/>
    <d v="2019-11-05T13:00:00"/>
    <s v="In"/>
    <n v="0"/>
    <x v="2"/>
    <n v="2.5000000000000001E-2"/>
  </r>
  <r>
    <x v="10"/>
    <d v="2019-11-05T13:00:00"/>
    <s v="In"/>
    <n v="0"/>
    <x v="3"/>
    <n v="2.5000000000000001E-2"/>
  </r>
  <r>
    <x v="12"/>
    <d v="2019-11-05T12:59:00"/>
    <s v="In"/>
    <n v="0"/>
    <x v="3"/>
    <n v="2.5000000000000001E-2"/>
  </r>
  <r>
    <x v="2"/>
    <d v="2019-11-05T12:58:00"/>
    <s v="In"/>
    <n v="0"/>
    <x v="1"/>
    <n v="2.5000000000000001E-2"/>
  </r>
  <r>
    <x v="6"/>
    <d v="2019-11-05T12:58:00"/>
    <s v="In"/>
    <n v="0"/>
    <x v="3"/>
    <n v="2.5000000000000001E-2"/>
  </r>
  <r>
    <x v="1"/>
    <d v="2019-11-05T12:55:00"/>
    <s v="In"/>
    <n v="0"/>
    <x v="0"/>
    <n v="2.5000000000000001E-2"/>
  </r>
  <r>
    <x v="9"/>
    <d v="2019-11-05T12:55:00"/>
    <s v="In"/>
    <n v="0"/>
    <x v="5"/>
    <n v="2.5000000000000001E-2"/>
  </r>
  <r>
    <x v="7"/>
    <d v="2019-11-05T12:55:00"/>
    <s v="In"/>
    <n v="0"/>
    <x v="4"/>
    <n v="2.5000000000000001E-2"/>
  </r>
  <r>
    <x v="13"/>
    <d v="2019-11-05T12:38:00"/>
    <s v="Out"/>
    <n v="4.6166666666977108"/>
    <x v="2"/>
    <n v="3.5714285714285712E-2"/>
  </r>
  <r>
    <x v="8"/>
    <d v="2019-11-05T12:00:00"/>
    <s v="Out"/>
    <n v="3.9999999999417923"/>
    <x v="3"/>
    <n v="0.05"/>
  </r>
  <r>
    <x v="6"/>
    <d v="2019-11-05T11:59:00"/>
    <s v="Out"/>
    <n v="1.8166666666511446"/>
    <x v="3"/>
    <n v="2.5000000000000001E-2"/>
  </r>
  <r>
    <x v="3"/>
    <d v="2019-11-05T11:59:00"/>
    <s v="Out"/>
    <n v="1.8166666666511446"/>
    <x v="2"/>
    <n v="2.5000000000000001E-2"/>
  </r>
  <r>
    <x v="4"/>
    <d v="2019-11-05T11:59:00"/>
    <s v="Out"/>
    <n v="1.8166666666511446"/>
    <x v="2"/>
    <n v="2.5000000000000001E-2"/>
  </r>
  <r>
    <x v="0"/>
    <d v="2019-11-05T11:59:00"/>
    <s v="Out"/>
    <n v="1.8499999999185093"/>
    <x v="0"/>
    <n v="2.5000000000000001E-2"/>
  </r>
  <r>
    <x v="12"/>
    <d v="2019-11-05T11:59:00"/>
    <s v="Out"/>
    <n v="1.783333333209157"/>
    <x v="3"/>
    <n v="2.5000000000000001E-2"/>
  </r>
  <r>
    <x v="9"/>
    <d v="2019-11-05T11:58:00"/>
    <s v="Out"/>
    <n v="1.7666666666627862"/>
    <x v="5"/>
    <n v="2.5000000000000001E-2"/>
  </r>
  <r>
    <x v="5"/>
    <d v="2019-11-05T11:56:00"/>
    <s v="Out"/>
    <n v="1.783333333209157"/>
    <x v="3"/>
    <n v="2.5000000000000001E-2"/>
  </r>
  <r>
    <x v="7"/>
    <d v="2019-11-05T11:55:00"/>
    <s v="Out"/>
    <n v="1.7333333333954215"/>
    <x v="4"/>
    <n v="2.5000000000000001E-2"/>
  </r>
  <r>
    <x v="10"/>
    <d v="2019-11-05T11:54:00"/>
    <s v="Out"/>
    <n v="1.6999999999534339"/>
    <x v="3"/>
    <n v="2.5000000000000001E-2"/>
  </r>
  <r>
    <x v="11"/>
    <d v="2019-11-05T11:51:00"/>
    <s v="Out"/>
    <n v="1.6166666666977108"/>
    <x v="0"/>
    <n v="2.5000000000000001E-2"/>
  </r>
  <r>
    <x v="2"/>
    <d v="2019-11-05T11:50:00"/>
    <s v="Out"/>
    <n v="1.6666666666860692"/>
    <x v="1"/>
    <n v="2.5000000000000001E-2"/>
  </r>
  <r>
    <x v="1"/>
    <d v="2019-11-05T11:17:00"/>
    <s v="Out"/>
    <n v="1.1333333331858739"/>
    <x v="0"/>
    <n v="2.5000000000000001E-2"/>
  </r>
  <r>
    <x v="11"/>
    <d v="2019-11-05T10:14:00"/>
    <s v="In"/>
    <n v="0"/>
    <x v="0"/>
    <n v="2.5000000000000001E-2"/>
  </r>
  <r>
    <x v="10"/>
    <d v="2019-11-05T10:12:00"/>
    <s v="In"/>
    <n v="0"/>
    <x v="3"/>
    <n v="2.5000000000000001E-2"/>
  </r>
  <r>
    <x v="9"/>
    <d v="2019-11-05T10:12:00"/>
    <s v="In"/>
    <n v="0"/>
    <x v="5"/>
    <n v="2.5000000000000001E-2"/>
  </r>
  <r>
    <x v="12"/>
    <d v="2019-11-05T10:12:00"/>
    <s v="In"/>
    <n v="0"/>
    <x v="3"/>
    <n v="2.5000000000000001E-2"/>
  </r>
  <r>
    <x v="7"/>
    <d v="2019-11-05T10:11:00"/>
    <s v="In"/>
    <n v="0"/>
    <x v="4"/>
    <n v="2.5000000000000001E-2"/>
  </r>
  <r>
    <x v="2"/>
    <d v="2019-11-05T10:10:00"/>
    <s v="In"/>
    <n v="0"/>
    <x v="1"/>
    <n v="2.5000000000000001E-2"/>
  </r>
  <r>
    <x v="6"/>
    <d v="2019-11-05T10:10:00"/>
    <s v="In"/>
    <n v="0"/>
    <x v="3"/>
    <n v="2.5000000000000001E-2"/>
  </r>
  <r>
    <x v="3"/>
    <d v="2019-11-05T10:10:00"/>
    <s v="In"/>
    <n v="0"/>
    <x v="2"/>
    <n v="2.5000000000000001E-2"/>
  </r>
  <r>
    <x v="4"/>
    <d v="2019-11-05T10:10:00"/>
    <s v="In"/>
    <n v="0"/>
    <x v="2"/>
    <n v="2.5000000000000001E-2"/>
  </r>
  <r>
    <x v="5"/>
    <d v="2019-11-05T10:09:00"/>
    <s v="In"/>
    <n v="0"/>
    <x v="3"/>
    <n v="2.5000000000000001E-2"/>
  </r>
  <r>
    <x v="1"/>
    <d v="2019-11-05T10:09:00"/>
    <s v="In"/>
    <n v="0"/>
    <x v="0"/>
    <n v="2.5000000000000001E-2"/>
  </r>
  <r>
    <x v="0"/>
    <d v="2019-11-05T10:08:00"/>
    <s v="In"/>
    <n v="0"/>
    <x v="0"/>
    <n v="2.5000000000000001E-2"/>
  </r>
  <r>
    <x v="4"/>
    <d v="2019-11-05T10:00:00"/>
    <s v="Out"/>
    <n v="1.9833333333372138"/>
    <x v="2"/>
    <n v="2.5000000000000001E-2"/>
  </r>
  <r>
    <x v="10"/>
    <d v="2019-11-05T10:00:00"/>
    <s v="Out"/>
    <n v="1.8499999999185093"/>
    <x v="3"/>
    <n v="2.5000000000000001E-2"/>
  </r>
  <r>
    <x v="6"/>
    <d v="2019-11-05T09:59:00"/>
    <s v="Out"/>
    <n v="1.9000000000814907"/>
    <x v="3"/>
    <n v="2.5000000000000001E-2"/>
  </r>
  <r>
    <x v="3"/>
    <d v="2019-11-05T09:59:00"/>
    <s v="Out"/>
    <n v="1.9333333333488554"/>
    <x v="2"/>
    <n v="2.5000000000000001E-2"/>
  </r>
  <r>
    <x v="9"/>
    <d v="2019-11-05T09:59:00"/>
    <s v="Out"/>
    <n v="1.7333333333954215"/>
    <x v="5"/>
    <n v="2.5000000000000001E-2"/>
  </r>
  <r>
    <x v="0"/>
    <d v="2019-11-05T09:59:00"/>
    <s v="Out"/>
    <n v="1.5999999999767169"/>
    <x v="0"/>
    <n v="2.5000000000000001E-2"/>
  </r>
  <r>
    <x v="12"/>
    <d v="2019-11-05T09:59:00"/>
    <s v="Out"/>
    <n v="1.8166666666511446"/>
    <x v="3"/>
    <n v="2.5000000000000001E-2"/>
  </r>
  <r>
    <x v="11"/>
    <d v="2019-11-05T09:58:00"/>
    <s v="Out"/>
    <n v="1.7499999999417923"/>
    <x v="0"/>
    <n v="2.5000000000000001E-2"/>
  </r>
  <r>
    <x v="7"/>
    <d v="2019-11-05T09:58:00"/>
    <s v="Out"/>
    <n v="1.8333333333721384"/>
    <x v="4"/>
    <n v="2.5000000000000001E-2"/>
  </r>
  <r>
    <x v="2"/>
    <d v="2019-11-05T09:57:00"/>
    <s v="Out"/>
    <n v="1.6166666666977108"/>
    <x v="1"/>
    <n v="2.5000000000000001E-2"/>
  </r>
  <r>
    <x v="5"/>
    <d v="2019-11-05T09:57:00"/>
    <s v="Out"/>
    <n v="1.4500000000116415"/>
    <x v="3"/>
    <n v="2.5000000000000001E-2"/>
  </r>
  <r>
    <x v="1"/>
    <d v="2019-11-05T09:57:00"/>
    <s v="Out"/>
    <n v="0.98333333322079852"/>
    <x v="0"/>
    <n v="2.5000000000000001E-2"/>
  </r>
  <r>
    <x v="1"/>
    <d v="2019-11-05T08:58:00"/>
    <s v="In"/>
    <n v="0"/>
    <x v="0"/>
    <n v="2.5000000000000001E-2"/>
  </r>
  <r>
    <x v="5"/>
    <d v="2019-11-05T08:30:00"/>
    <s v="In"/>
    <n v="0"/>
    <x v="3"/>
    <n v="2.5000000000000001E-2"/>
  </r>
  <r>
    <x v="0"/>
    <d v="2019-11-05T08:23:00"/>
    <s v="In"/>
    <n v="0"/>
    <x v="0"/>
    <n v="2.5000000000000001E-2"/>
  </r>
  <r>
    <x v="2"/>
    <d v="2019-11-05T08:20:00"/>
    <s v="In"/>
    <n v="0"/>
    <x v="1"/>
    <n v="2.5000000000000001E-2"/>
  </r>
  <r>
    <x v="9"/>
    <d v="2019-11-05T08:15:00"/>
    <s v="In"/>
    <n v="0"/>
    <x v="5"/>
    <n v="2.5000000000000001E-2"/>
  </r>
  <r>
    <x v="11"/>
    <d v="2019-11-05T08:13:00"/>
    <s v="In"/>
    <n v="0"/>
    <x v="0"/>
    <n v="2.5000000000000001E-2"/>
  </r>
  <r>
    <x v="12"/>
    <d v="2019-11-05T08:10:00"/>
    <s v="In"/>
    <n v="0"/>
    <x v="3"/>
    <n v="2.5000000000000001E-2"/>
  </r>
  <r>
    <x v="10"/>
    <d v="2019-11-05T08:09:00"/>
    <s v="In"/>
    <n v="0"/>
    <x v="3"/>
    <n v="2.5000000000000001E-2"/>
  </r>
  <r>
    <x v="7"/>
    <d v="2019-11-05T08:08:00"/>
    <s v="In"/>
    <n v="0"/>
    <x v="4"/>
    <n v="2.5000000000000001E-2"/>
  </r>
  <r>
    <x v="6"/>
    <d v="2019-11-05T08:05:00"/>
    <s v="In"/>
    <n v="0"/>
    <x v="3"/>
    <n v="2.5000000000000001E-2"/>
  </r>
  <r>
    <x v="3"/>
    <d v="2019-11-05T08:03:00"/>
    <s v="In"/>
    <n v="0"/>
    <x v="2"/>
    <n v="2.5000000000000001E-2"/>
  </r>
  <r>
    <x v="4"/>
    <d v="2019-11-05T08:01:00"/>
    <s v="In"/>
    <n v="0"/>
    <x v="2"/>
    <n v="2.5000000000000001E-2"/>
  </r>
  <r>
    <x v="13"/>
    <d v="2019-11-05T08:01:00"/>
    <s v="In"/>
    <n v="0"/>
    <x v="2"/>
    <n v="3.5714285714285712E-2"/>
  </r>
  <r>
    <x v="8"/>
    <d v="2019-11-05T08:00:00"/>
    <s v="In"/>
    <n v="0"/>
    <x v="3"/>
    <n v="0.05"/>
  </r>
  <r>
    <x v="9"/>
    <d v="2019-11-04T17:07:00"/>
    <s v="Out"/>
    <n v="1.6333333332440816"/>
    <x v="5"/>
    <n v="2.5000000000000001E-2"/>
  </r>
  <r>
    <x v="5"/>
    <d v="2019-11-04T17:04:00"/>
    <s v="Out"/>
    <n v="1.5666666665347293"/>
    <x v="3"/>
    <n v="2.5000000000000001E-2"/>
  </r>
  <r>
    <x v="3"/>
    <d v="2019-11-04T17:04:00"/>
    <s v="Out"/>
    <n v="1.5333333332673647"/>
    <x v="2"/>
    <n v="2.5000000000000001E-2"/>
  </r>
  <r>
    <x v="1"/>
    <d v="2019-11-04T17:04:00"/>
    <s v="Out"/>
    <n v="1.5666666665347293"/>
    <x v="0"/>
    <n v="2.5000000000000001E-2"/>
  </r>
  <r>
    <x v="13"/>
    <d v="2019-11-04T17:03:00"/>
    <s v="Out"/>
    <n v="1.5"/>
    <x v="2"/>
    <n v="3.5714285714285712E-2"/>
  </r>
  <r>
    <x v="12"/>
    <d v="2019-11-04T17:03:00"/>
    <s v="Out"/>
    <n v="1.5999999999767169"/>
    <x v="3"/>
    <n v="2.5000000000000001E-2"/>
  </r>
  <r>
    <x v="4"/>
    <d v="2019-11-04T17:02:00"/>
    <s v="Out"/>
    <n v="1.5499999999883585"/>
    <x v="2"/>
    <n v="2.5000000000000001E-2"/>
  </r>
  <r>
    <x v="8"/>
    <d v="2019-11-04T17:00:00"/>
    <s v="Out"/>
    <n v="4.0000000001164153"/>
    <x v="3"/>
    <n v="0.05"/>
  </r>
  <r>
    <x v="10"/>
    <d v="2019-11-04T16:59:00"/>
    <s v="Out"/>
    <n v="1.5333333332673647"/>
    <x v="3"/>
    <n v="2.5000000000000001E-2"/>
  </r>
  <r>
    <x v="7"/>
    <d v="2019-11-04T16:59:00"/>
    <s v="Out"/>
    <n v="1.4500000000116415"/>
    <x v="4"/>
    <n v="2.5000000000000001E-2"/>
  </r>
  <r>
    <x v="6"/>
    <d v="2019-11-04T16:58:00"/>
    <s v="Out"/>
    <n v="1.4500000000116415"/>
    <x v="3"/>
    <n v="2.5000000000000001E-2"/>
  </r>
  <r>
    <x v="2"/>
    <d v="2019-11-04T16:56:00"/>
    <s v="Out"/>
    <n v="1.4000000000232831"/>
    <x v="1"/>
    <n v="2.5000000000000001E-2"/>
  </r>
  <r>
    <x v="0"/>
    <d v="2019-11-04T16:56:00"/>
    <s v="Out"/>
    <n v="1.4666666667326353"/>
    <x v="0"/>
    <n v="2.5000000000000001E-2"/>
  </r>
  <r>
    <x v="11"/>
    <d v="2019-11-04T16:46:00"/>
    <s v="Out"/>
    <n v="1.3333333333139308"/>
    <x v="0"/>
    <n v="2.5000000000000001E-2"/>
  </r>
  <r>
    <x v="13"/>
    <d v="2019-11-04T15:33:00"/>
    <s v="In"/>
    <n v="0"/>
    <x v="2"/>
    <n v="3.5714285714285712E-2"/>
  </r>
  <r>
    <x v="2"/>
    <d v="2019-11-04T15:32:00"/>
    <s v="In"/>
    <n v="0"/>
    <x v="1"/>
    <n v="2.5000000000000001E-2"/>
  </r>
  <r>
    <x v="3"/>
    <d v="2019-11-04T15:32:00"/>
    <s v="In"/>
    <n v="0"/>
    <x v="2"/>
    <n v="2.5000000000000001E-2"/>
  </r>
  <r>
    <x v="7"/>
    <d v="2019-11-04T15:32:00"/>
    <s v="In"/>
    <n v="0"/>
    <x v="4"/>
    <n v="2.5000000000000001E-2"/>
  </r>
  <r>
    <x v="6"/>
    <d v="2019-11-04T15:31:00"/>
    <s v="In"/>
    <n v="0"/>
    <x v="3"/>
    <n v="2.5000000000000001E-2"/>
  </r>
  <r>
    <x v="5"/>
    <d v="2019-11-04T15:30:00"/>
    <s v="In"/>
    <n v="0"/>
    <x v="3"/>
    <n v="2.5000000000000001E-2"/>
  </r>
  <r>
    <x v="1"/>
    <d v="2019-11-04T15:30:00"/>
    <s v="In"/>
    <n v="0"/>
    <x v="0"/>
    <n v="2.5000000000000001E-2"/>
  </r>
  <r>
    <x v="4"/>
    <d v="2019-11-04T15:29:00"/>
    <s v="In"/>
    <n v="0"/>
    <x v="2"/>
    <n v="2.5000000000000001E-2"/>
  </r>
  <r>
    <x v="9"/>
    <d v="2019-11-04T15:29:00"/>
    <s v="In"/>
    <n v="0"/>
    <x v="5"/>
    <n v="2.5000000000000001E-2"/>
  </r>
  <r>
    <x v="0"/>
    <d v="2019-11-04T15:28:00"/>
    <s v="In"/>
    <n v="0"/>
    <x v="0"/>
    <n v="2.5000000000000001E-2"/>
  </r>
  <r>
    <x v="10"/>
    <d v="2019-11-04T15:27:00"/>
    <s v="In"/>
    <n v="0"/>
    <x v="3"/>
    <n v="2.5000000000000001E-2"/>
  </r>
  <r>
    <x v="12"/>
    <d v="2019-11-04T15:27:00"/>
    <s v="In"/>
    <n v="0"/>
    <x v="3"/>
    <n v="2.5000000000000001E-2"/>
  </r>
  <r>
    <x v="11"/>
    <d v="2019-11-04T15:26:00"/>
    <s v="In"/>
    <n v="0"/>
    <x v="0"/>
    <n v="2.5000000000000001E-2"/>
  </r>
  <r>
    <x v="6"/>
    <d v="2019-11-04T15:00:00"/>
    <s v="Out"/>
    <n v="2.0500000000465661"/>
    <x v="3"/>
    <n v="2.5000000000000001E-2"/>
  </r>
  <r>
    <x v="3"/>
    <d v="2019-11-04T15:00:00"/>
    <s v="Out"/>
    <n v="2.0000000000582077"/>
    <x v="2"/>
    <n v="2.5000000000000001E-2"/>
  </r>
  <r>
    <x v="9"/>
    <d v="2019-11-04T15:00:00"/>
    <s v="Out"/>
    <n v="1.9166666666278616"/>
    <x v="5"/>
    <n v="2.5000000000000001E-2"/>
  </r>
  <r>
    <x v="7"/>
    <d v="2019-11-04T15:00:00"/>
    <s v="Out"/>
    <n v="1.96666666661622"/>
    <x v="4"/>
    <n v="2.5000000000000001E-2"/>
  </r>
  <r>
    <x v="12"/>
    <d v="2019-11-04T15:00:00"/>
    <s v="Out"/>
    <n v="2.1333333333022892"/>
    <x v="3"/>
    <n v="2.5000000000000001E-2"/>
  </r>
  <r>
    <x v="4"/>
    <d v="2019-11-04T14:59:00"/>
    <s v="Out"/>
    <n v="2.0166666666045785"/>
    <x v="2"/>
    <n v="2.5000000000000001E-2"/>
  </r>
  <r>
    <x v="10"/>
    <d v="2019-11-04T14:59:00"/>
    <s v="Out"/>
    <n v="2.0499999998719431"/>
    <x v="3"/>
    <n v="2.5000000000000001E-2"/>
  </r>
  <r>
    <x v="13"/>
    <d v="2019-11-04T14:57:00"/>
    <s v="Out"/>
    <n v="2.1166666667559184"/>
    <x v="2"/>
    <n v="3.5714285714285712E-2"/>
  </r>
  <r>
    <x v="11"/>
    <d v="2019-11-04T14:57:00"/>
    <s v="Out"/>
    <n v="1.7333333333954215"/>
    <x v="0"/>
    <n v="2.5000000000000001E-2"/>
  </r>
  <r>
    <x v="2"/>
    <d v="2019-11-04T14:56:00"/>
    <s v="Out"/>
    <n v="1.9999999998835847"/>
    <x v="1"/>
    <n v="2.5000000000000001E-2"/>
  </r>
  <r>
    <x v="0"/>
    <d v="2019-11-04T14:55:00"/>
    <s v="Out"/>
    <n v="1.9500000000698492"/>
    <x v="0"/>
    <n v="2.5000000000000001E-2"/>
  </r>
  <r>
    <x v="5"/>
    <d v="2019-11-04T14:54:00"/>
    <s v="Out"/>
    <n v="1.8833333333604969"/>
    <x v="3"/>
    <n v="2.5000000000000001E-2"/>
  </r>
  <r>
    <x v="1"/>
    <d v="2019-11-04T14:47:00"/>
    <s v="Out"/>
    <n v="1.7999999999301508"/>
    <x v="0"/>
    <n v="2.5000000000000001E-2"/>
  </r>
  <r>
    <x v="11"/>
    <d v="2019-11-04T13:13:00"/>
    <s v="In"/>
    <n v="0"/>
    <x v="0"/>
    <n v="2.5000000000000001E-2"/>
  </r>
  <r>
    <x v="9"/>
    <d v="2019-11-04T13:05:00"/>
    <s v="In"/>
    <n v="0"/>
    <x v="5"/>
    <n v="2.5000000000000001E-2"/>
  </r>
  <r>
    <x v="7"/>
    <d v="2019-11-04T13:02:00"/>
    <s v="In"/>
    <n v="0"/>
    <x v="4"/>
    <n v="2.5000000000000001E-2"/>
  </r>
  <r>
    <x v="5"/>
    <d v="2019-11-04T13:01:00"/>
    <s v="In"/>
    <n v="0"/>
    <x v="3"/>
    <n v="2.5000000000000001E-2"/>
  </r>
  <r>
    <x v="8"/>
    <d v="2019-11-04T13:00:00"/>
    <s v="In"/>
    <n v="0"/>
    <x v="3"/>
    <n v="0.05"/>
  </r>
  <r>
    <x v="3"/>
    <d v="2019-11-04T13:00:00"/>
    <s v="In"/>
    <n v="0"/>
    <x v="2"/>
    <n v="2.5000000000000001E-2"/>
  </r>
  <r>
    <x v="1"/>
    <d v="2019-11-04T12:59:00"/>
    <s v="In"/>
    <n v="0"/>
    <x v="0"/>
    <n v="2.5000000000000001E-2"/>
  </r>
  <r>
    <x v="4"/>
    <d v="2019-11-04T12:58:00"/>
    <s v="In"/>
    <n v="0"/>
    <x v="2"/>
    <n v="2.5000000000000001E-2"/>
  </r>
  <r>
    <x v="0"/>
    <d v="2019-11-04T12:58:00"/>
    <s v="In"/>
    <n v="0"/>
    <x v="0"/>
    <n v="2.5000000000000001E-2"/>
  </r>
  <r>
    <x v="6"/>
    <d v="2019-11-04T12:57:00"/>
    <s v="In"/>
    <n v="0"/>
    <x v="3"/>
    <n v="2.5000000000000001E-2"/>
  </r>
  <r>
    <x v="2"/>
    <d v="2019-11-04T12:56:00"/>
    <s v="In"/>
    <n v="0"/>
    <x v="1"/>
    <n v="2.5000000000000001E-2"/>
  </r>
  <r>
    <x v="10"/>
    <d v="2019-11-04T12:56:00"/>
    <s v="In"/>
    <n v="0"/>
    <x v="3"/>
    <n v="2.5000000000000001E-2"/>
  </r>
  <r>
    <x v="12"/>
    <d v="2019-11-04T12:52:00"/>
    <s v="In"/>
    <n v="0"/>
    <x v="3"/>
    <n v="2.5000000000000001E-2"/>
  </r>
  <r>
    <x v="13"/>
    <d v="2019-11-04T12:50:00"/>
    <s v="In"/>
    <n v="0"/>
    <x v="2"/>
    <n v="3.5714285714285712E-2"/>
  </r>
  <r>
    <x v="8"/>
    <d v="2019-11-04T12:00:00"/>
    <s v="Out"/>
    <n v="4.03333333338378"/>
    <x v="3"/>
    <n v="0.05"/>
  </r>
  <r>
    <x v="13"/>
    <d v="2019-11-04T12:00:00"/>
    <s v="Out"/>
    <n v="3.9999999999417923"/>
    <x v="2"/>
    <n v="3.5714285714285712E-2"/>
  </r>
  <r>
    <x v="4"/>
    <d v="2019-11-04T12:00:00"/>
    <s v="Out"/>
    <n v="1.8499999999185093"/>
    <x v="2"/>
    <n v="2.5000000000000001E-2"/>
  </r>
  <r>
    <x v="12"/>
    <d v="2019-11-04T11:58:00"/>
    <s v="Out"/>
    <n v="1.7500000001164153"/>
    <x v="3"/>
    <n v="2.5000000000000001E-2"/>
  </r>
  <r>
    <x v="6"/>
    <d v="2019-11-04T11:57:00"/>
    <s v="Out"/>
    <n v="1.7499999999417923"/>
    <x v="3"/>
    <n v="2.5000000000000001E-2"/>
  </r>
  <r>
    <x v="3"/>
    <d v="2019-11-04T11:57:00"/>
    <s v="Out"/>
    <n v="1.8166666666511446"/>
    <x v="2"/>
    <n v="2.5000000000000001E-2"/>
  </r>
  <r>
    <x v="7"/>
    <d v="2019-11-04T11:56:00"/>
    <s v="Out"/>
    <n v="1.7999999999301508"/>
    <x v="4"/>
    <n v="2.5000000000000001E-2"/>
  </r>
  <r>
    <x v="10"/>
    <d v="2019-11-04T11:54:00"/>
    <s v="Out"/>
    <n v="1.7499999999417923"/>
    <x v="3"/>
    <n v="2.5000000000000001E-2"/>
  </r>
  <r>
    <x v="11"/>
    <d v="2019-11-04T11:46:00"/>
    <s v="Out"/>
    <n v="1.5666666665347293"/>
    <x v="0"/>
    <n v="2.5000000000000001E-2"/>
  </r>
  <r>
    <x v="9"/>
    <d v="2019-11-04T11:45:00"/>
    <s v="Out"/>
    <n v="1.5499999999883585"/>
    <x v="5"/>
    <n v="2.5000000000000001E-2"/>
  </r>
  <r>
    <x v="0"/>
    <d v="2019-11-04T11:43:00"/>
    <s v="Out"/>
    <n v="1.5499999999883585"/>
    <x v="0"/>
    <n v="2.5000000000000001E-2"/>
  </r>
  <r>
    <x v="5"/>
    <d v="2019-11-04T11:41:00"/>
    <s v="Out"/>
    <n v="1.4833333332790062"/>
    <x v="3"/>
    <n v="2.5000000000000001E-2"/>
  </r>
  <r>
    <x v="2"/>
    <d v="2019-11-04T11:40:00"/>
    <s v="Out"/>
    <n v="1.5166666665463708"/>
    <x v="1"/>
    <n v="2.5000000000000001E-2"/>
  </r>
  <r>
    <x v="1"/>
    <d v="2019-11-04T11:02:00"/>
    <s v="Out"/>
    <n v="0.8999999999650754"/>
    <x v="0"/>
    <n v="2.5000000000000001E-2"/>
  </r>
  <r>
    <x v="12"/>
    <d v="2019-11-04T10:13:00"/>
    <s v="In"/>
    <n v="0"/>
    <x v="3"/>
    <n v="2.5000000000000001E-2"/>
  </r>
  <r>
    <x v="5"/>
    <d v="2019-11-04T10:12:00"/>
    <s v="In"/>
    <n v="0"/>
    <x v="3"/>
    <n v="2.5000000000000001E-2"/>
  </r>
  <r>
    <x v="11"/>
    <d v="2019-11-04T10:12:00"/>
    <s v="In"/>
    <n v="0"/>
    <x v="0"/>
    <n v="2.5000000000000001E-2"/>
  </r>
  <r>
    <x v="6"/>
    <d v="2019-11-04T10:12:00"/>
    <s v="In"/>
    <n v="0"/>
    <x v="3"/>
    <n v="2.5000000000000001E-2"/>
  </r>
  <r>
    <x v="9"/>
    <d v="2019-11-04T10:12:00"/>
    <s v="In"/>
    <n v="0"/>
    <x v="5"/>
    <n v="2.5000000000000001E-2"/>
  </r>
  <r>
    <x v="0"/>
    <d v="2019-11-04T10:10:00"/>
    <s v="In"/>
    <n v="0"/>
    <x v="0"/>
    <n v="2.5000000000000001E-2"/>
  </r>
  <r>
    <x v="2"/>
    <d v="2019-11-04T10:09:00"/>
    <s v="In"/>
    <n v="0"/>
    <x v="1"/>
    <n v="2.5000000000000001E-2"/>
  </r>
  <r>
    <x v="4"/>
    <d v="2019-11-04T10:09:00"/>
    <s v="In"/>
    <n v="0"/>
    <x v="2"/>
    <n v="2.5000000000000001E-2"/>
  </r>
  <r>
    <x v="10"/>
    <d v="2019-11-04T10:09:00"/>
    <s v="In"/>
    <n v="0"/>
    <x v="3"/>
    <n v="2.5000000000000001E-2"/>
  </r>
  <r>
    <x v="3"/>
    <d v="2019-11-04T10:08:00"/>
    <s v="In"/>
    <n v="0"/>
    <x v="2"/>
    <n v="2.5000000000000001E-2"/>
  </r>
  <r>
    <x v="1"/>
    <d v="2019-11-04T10:08:00"/>
    <s v="In"/>
    <n v="0"/>
    <x v="0"/>
    <n v="2.5000000000000001E-2"/>
  </r>
  <r>
    <x v="7"/>
    <d v="2019-11-04T10:08:00"/>
    <s v="In"/>
    <n v="0"/>
    <x v="4"/>
    <n v="2.5000000000000001E-2"/>
  </r>
  <r>
    <x v="6"/>
    <d v="2019-11-04T10:00:00"/>
    <s v="Out"/>
    <n v="1.9166666666278616"/>
    <x v="3"/>
    <n v="2.5000000000000001E-2"/>
  </r>
  <r>
    <x v="3"/>
    <d v="2019-11-04T10:00:00"/>
    <s v="Out"/>
    <n v="1.7499999999417923"/>
    <x v="2"/>
    <n v="2.5000000000000001E-2"/>
  </r>
  <r>
    <x v="10"/>
    <d v="2019-11-04T10:00:00"/>
    <s v="Out"/>
    <n v="1.8666666666395031"/>
    <x v="3"/>
    <n v="2.5000000000000001E-2"/>
  </r>
  <r>
    <x v="11"/>
    <d v="2019-11-04T09:59:00"/>
    <s v="Out"/>
    <n v="1.7500000001164153"/>
    <x v="0"/>
    <n v="2.5000000000000001E-2"/>
  </r>
  <r>
    <x v="4"/>
    <d v="2019-11-04T09:59:00"/>
    <s v="Out"/>
    <n v="1.966666666790843"/>
    <x v="2"/>
    <n v="2.5000000000000001E-2"/>
  </r>
  <r>
    <x v="7"/>
    <d v="2019-11-04T09:59:00"/>
    <s v="Out"/>
    <n v="1.8333333333721384"/>
    <x v="4"/>
    <n v="2.5000000000000001E-2"/>
  </r>
  <r>
    <x v="0"/>
    <d v="2019-11-04T09:59:00"/>
    <s v="Out"/>
    <n v="1.5999999999767169"/>
    <x v="0"/>
    <n v="2.5000000000000001E-2"/>
  </r>
  <r>
    <x v="12"/>
    <d v="2019-11-04T09:59:00"/>
    <s v="Out"/>
    <n v="1.8500000000931323"/>
    <x v="3"/>
    <n v="2.5000000000000001E-2"/>
  </r>
  <r>
    <x v="2"/>
    <d v="2019-11-04T09:58:00"/>
    <s v="Out"/>
    <n v="1.8333333333721384"/>
    <x v="1"/>
    <n v="2.5000000000000001E-2"/>
  </r>
  <r>
    <x v="9"/>
    <d v="2019-11-04T09:58:00"/>
    <s v="Out"/>
    <n v="1.7499999999417923"/>
    <x v="5"/>
    <n v="2.5000000000000001E-2"/>
  </r>
  <r>
    <x v="1"/>
    <d v="2019-11-04T09:57:00"/>
    <s v="Out"/>
    <n v="0.96666666667442769"/>
    <x v="0"/>
    <n v="2.5000000000000001E-2"/>
  </r>
  <r>
    <x v="5"/>
    <d v="2019-11-04T09:56:00"/>
    <s v="Out"/>
    <n v="1.4333333334652707"/>
    <x v="3"/>
    <n v="2.5000000000000001E-2"/>
  </r>
  <r>
    <x v="1"/>
    <d v="2019-11-04T08:59:00"/>
    <s v="In"/>
    <n v="0"/>
    <x v="0"/>
    <n v="2.5000000000000001E-2"/>
  </r>
  <r>
    <x v="5"/>
    <d v="2019-11-04T08:30:00"/>
    <s v="In"/>
    <n v="0"/>
    <x v="3"/>
    <n v="2.5000000000000001E-2"/>
  </r>
  <r>
    <x v="0"/>
    <d v="2019-11-04T08:23:00"/>
    <s v="In"/>
    <n v="0"/>
    <x v="0"/>
    <n v="2.5000000000000001E-2"/>
  </r>
  <r>
    <x v="3"/>
    <d v="2019-11-04T08:15:00"/>
    <s v="In"/>
    <n v="0"/>
    <x v="2"/>
    <n v="2.5000000000000001E-2"/>
  </r>
  <r>
    <x v="11"/>
    <d v="2019-11-04T08:14:00"/>
    <s v="In"/>
    <n v="0"/>
    <x v="0"/>
    <n v="2.5000000000000001E-2"/>
  </r>
  <r>
    <x v="9"/>
    <d v="2019-11-04T08:13:00"/>
    <s v="In"/>
    <n v="0"/>
    <x v="5"/>
    <n v="2.5000000000000001E-2"/>
  </r>
  <r>
    <x v="7"/>
    <d v="2019-11-04T08:09:00"/>
    <s v="In"/>
    <n v="0"/>
    <x v="4"/>
    <n v="2.5000000000000001E-2"/>
  </r>
  <r>
    <x v="10"/>
    <d v="2019-11-04T08:08:00"/>
    <s v="In"/>
    <n v="0"/>
    <x v="3"/>
    <n v="2.5000000000000001E-2"/>
  </r>
  <r>
    <x v="12"/>
    <d v="2019-11-04T08:08:00"/>
    <s v="In"/>
    <n v="0"/>
    <x v="3"/>
    <n v="2.5000000000000001E-2"/>
  </r>
  <r>
    <x v="2"/>
    <d v="2019-11-04T08:08:00"/>
    <s v="In"/>
    <n v="0"/>
    <x v="1"/>
    <n v="2.5000000000000001E-2"/>
  </r>
  <r>
    <x v="6"/>
    <d v="2019-11-04T08:05:00"/>
    <s v="In"/>
    <n v="0"/>
    <x v="3"/>
    <n v="2.5000000000000001E-2"/>
  </r>
  <r>
    <x v="4"/>
    <d v="2019-11-04T08:01:00"/>
    <s v="In"/>
    <n v="0"/>
    <x v="2"/>
    <n v="2.5000000000000001E-2"/>
  </r>
  <r>
    <x v="13"/>
    <d v="2019-11-04T08:00:00"/>
    <s v="In"/>
    <n v="0"/>
    <x v="2"/>
    <n v="3.5714285714285712E-2"/>
  </r>
  <r>
    <x v="8"/>
    <d v="2019-11-04T07:58:00"/>
    <s v="In"/>
    <n v="0"/>
    <x v="3"/>
    <n v="0.0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5E18709-D5B2-4CC4-A9D6-B9948D84962D}" name="PivotTable3" cacheId="18" applyNumberFormats="0" applyBorderFormats="0" applyFontFormats="0" applyPatternFormats="0" applyAlignmentFormats="0" applyWidthHeightFormats="1" dataCaption="Values" updatedVersion="6" minRefreshableVersion="3" rowGrandTotals="0" colGrandTotals="0" itemPrintTitles="1" createdVersion="6" indent="0" compact="0" outline="1" outlineData="1" compactData="0" multipleFieldFilters="0">
  <location ref="B7:C21" firstHeaderRow="1" firstDataRow="1" firstDataCol="1" rowPageCount="1" colPageCount="1"/>
  <pivotFields count="6">
    <pivotField axis="axisRow" compact="0" subtotalTop="0" showAll="0" sortType="descending">
      <items count="15">
        <item x="12"/>
        <item x="13"/>
        <item x="0"/>
        <item x="8"/>
        <item x="5"/>
        <item x="9"/>
        <item x="3"/>
        <item x="1"/>
        <item x="2"/>
        <item x="4"/>
        <item x="11"/>
        <item x="10"/>
        <item x="6"/>
        <item x="7"/>
        <item t="default"/>
      </items>
      <autoSortScope>
        <pivotArea dataOnly="0" outline="0" fieldPosition="0">
          <references count="1">
            <reference field="4294967294" count="1" selected="0">
              <x v="0"/>
            </reference>
          </references>
        </pivotArea>
      </autoSortScope>
    </pivotField>
    <pivotField compact="0" numFmtId="164" subtotalTop="0" showAll="0"/>
    <pivotField compact="0" subtotalTop="0" showAll="0"/>
    <pivotField dataField="1" compact="0" numFmtId="2" subtotalTop="0" showAll="0"/>
    <pivotField axis="axisPage" compact="0" subtotalTop="0" showAll="0">
      <items count="7">
        <item x="2"/>
        <item x="0"/>
        <item x="5"/>
        <item x="1"/>
        <item x="4"/>
        <item x="3"/>
        <item t="default"/>
      </items>
    </pivotField>
    <pivotField compact="0" subtotalTop="0" showAll="0"/>
  </pivotFields>
  <rowFields count="1">
    <field x="0"/>
  </rowFields>
  <rowItems count="14">
    <i>
      <x v="3"/>
    </i>
    <i>
      <x v="1"/>
    </i>
    <i>
      <x v="9"/>
    </i>
    <i>
      <x v="12"/>
    </i>
    <i>
      <x v="6"/>
    </i>
    <i>
      <x v="11"/>
    </i>
    <i>
      <x/>
    </i>
    <i>
      <x v="13"/>
    </i>
    <i>
      <x v="5"/>
    </i>
    <i>
      <x v="10"/>
    </i>
    <i>
      <x v="8"/>
    </i>
    <i>
      <x v="2"/>
    </i>
    <i>
      <x v="4"/>
    </i>
    <i>
      <x v="7"/>
    </i>
  </rowItems>
  <colItems count="1">
    <i/>
  </colItems>
  <pageFields count="1">
    <pageField fld="4" hier="-1"/>
  </pageFields>
  <dataFields count="1">
    <dataField name="Hours" fld="3" baseField="0" baseItem="0" numFmtId="167"/>
  </dataFields>
  <formats count="3">
    <format dxfId="9">
      <pivotArea dataOnly="0" labelOnly="1" outline="0" axis="axisValues" fieldPosition="0"/>
    </format>
    <format dxfId="8">
      <pivotArea field="4" type="button" dataOnly="0" labelOnly="1" outline="0" axis="axisPage" fieldPosition="0"/>
    </format>
    <format dxfId="7">
      <pivotArea dataOnly="0" labelOnly="1" outline="0" fieldPosition="0">
        <references count="1">
          <reference field="4" count="0"/>
        </references>
      </pivotArea>
    </format>
  </formats>
  <pivotTableStyleInfo name="PivotStyleLight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0D611E9-E1B9-4D06-8CD9-9DB33D10DF05}" name="PivotTable1" cacheId="18" applyNumberFormats="0" applyBorderFormats="0" applyFontFormats="0" applyPatternFormats="0" applyAlignmentFormats="0" applyWidthHeightFormats="1" dataCaption="Values" updatedVersion="6" minRefreshableVersion="3" colGrandTotals="0" itemPrintTitles="1" createdVersion="6" indent="0" compact="0" outline="1" outlineData="1" compactData="0" multipleFieldFilters="0">
  <location ref="A3:B18" firstHeaderRow="1" firstDataRow="1" firstDataCol="1" rowPageCount="1" colPageCount="1"/>
  <pivotFields count="6">
    <pivotField axis="axisRow" compact="0" subtotalTop="0" showAll="0" sortType="descending">
      <items count="15">
        <item x="12"/>
        <item x="13"/>
        <item x="0"/>
        <item x="8"/>
        <item x="5"/>
        <item x="9"/>
        <item x="3"/>
        <item x="1"/>
        <item x="2"/>
        <item x="4"/>
        <item x="11"/>
        <item x="10"/>
        <item x="6"/>
        <item x="7"/>
        <item t="default"/>
      </items>
      <autoSortScope>
        <pivotArea dataOnly="0" outline="0" fieldPosition="0">
          <references count="1">
            <reference field="4294967294" count="1" selected="0">
              <x v="0"/>
            </reference>
          </references>
        </pivotArea>
      </autoSortScope>
    </pivotField>
    <pivotField compact="0" numFmtId="164" subtotalTop="0" showAll="0"/>
    <pivotField compact="0" subtotalTop="0" showAll="0"/>
    <pivotField dataField="1" compact="0" numFmtId="2" subtotalTop="0" showAll="0"/>
    <pivotField axis="axisPage" compact="0" subtotalTop="0" showAll="0">
      <items count="7">
        <item x="2"/>
        <item x="0"/>
        <item x="5"/>
        <item x="1"/>
        <item x="4"/>
        <item x="3"/>
        <item t="default"/>
      </items>
    </pivotField>
    <pivotField compact="0" subtotalTop="0" showAll="0"/>
  </pivotFields>
  <rowFields count="1">
    <field x="0"/>
  </rowFields>
  <rowItems count="15">
    <i>
      <x v="3"/>
    </i>
    <i>
      <x v="1"/>
    </i>
    <i>
      <x v="9"/>
    </i>
    <i>
      <x v="12"/>
    </i>
    <i>
      <x v="6"/>
    </i>
    <i>
      <x v="11"/>
    </i>
    <i>
      <x/>
    </i>
    <i>
      <x v="13"/>
    </i>
    <i>
      <x v="5"/>
    </i>
    <i>
      <x v="10"/>
    </i>
    <i>
      <x v="8"/>
    </i>
    <i>
      <x v="2"/>
    </i>
    <i>
      <x v="4"/>
    </i>
    <i>
      <x v="7"/>
    </i>
    <i t="grand">
      <x/>
    </i>
  </rowItems>
  <colItems count="1">
    <i/>
  </colItems>
  <pageFields count="1">
    <pageField fld="4" hier="-1"/>
  </pageFields>
  <dataFields count="1">
    <dataField name="Sum of Duration" fld="3" baseField="0" baseItem="0" numFmtId="167"/>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790BA1A7-D7D4-4879-8797-50DBF5BAAC1B}" name="PivotTable2" cacheId="18" applyNumberFormats="0" applyBorderFormats="0" applyFontFormats="0" applyPatternFormats="0" applyAlignmentFormats="0" applyWidthHeightFormats="1" dataCaption="Values" updatedVersion="6" minRefreshableVersion="3" colGrandTotals="0" itemPrintTitles="1" createdVersion="6" indent="0" compact="0" outline="1" outlineData="1" compactData="0" multipleFieldFilters="0">
  <location ref="E3:F18" firstHeaderRow="1" firstDataRow="1" firstDataCol="1" rowPageCount="1" colPageCount="1"/>
  <pivotFields count="6">
    <pivotField axis="axisRow" compact="0" subtotalTop="0" showAll="0">
      <items count="15">
        <item x="12"/>
        <item x="13"/>
        <item x="0"/>
        <item x="8"/>
        <item x="5"/>
        <item x="9"/>
        <item x="3"/>
        <item x="1"/>
        <item x="2"/>
        <item x="4"/>
        <item x="11"/>
        <item x="10"/>
        <item x="6"/>
        <item x="7"/>
        <item t="default"/>
      </items>
    </pivotField>
    <pivotField compact="0" numFmtId="164" subtotalTop="0" showAll="0"/>
    <pivotField compact="0" subtotalTop="0" showAll="0"/>
    <pivotField compact="0" numFmtId="2" subtotalTop="0" showAll="0"/>
    <pivotField axis="axisPage" compact="0" subtotalTop="0" showAll="0">
      <items count="7">
        <item x="2"/>
        <item x="0"/>
        <item x="5"/>
        <item x="1"/>
        <item x="4"/>
        <item x="3"/>
        <item t="default"/>
      </items>
    </pivotField>
    <pivotField dataField="1" compact="0" subtotalTop="0" showAll="0"/>
  </pivotFields>
  <rowFields count="1">
    <field x="0"/>
  </rowFields>
  <rowItems count="15">
    <i>
      <x/>
    </i>
    <i>
      <x v="1"/>
    </i>
    <i>
      <x v="2"/>
    </i>
    <i>
      <x v="3"/>
    </i>
    <i>
      <x v="4"/>
    </i>
    <i>
      <x v="5"/>
    </i>
    <i>
      <x v="6"/>
    </i>
    <i>
      <x v="7"/>
    </i>
    <i>
      <x v="8"/>
    </i>
    <i>
      <x v="9"/>
    </i>
    <i>
      <x v="10"/>
    </i>
    <i>
      <x v="11"/>
    </i>
    <i>
      <x v="12"/>
    </i>
    <i>
      <x v="13"/>
    </i>
    <i t="grand">
      <x/>
    </i>
  </rowItems>
  <colItems count="1">
    <i/>
  </colItems>
  <pageFields count="1">
    <pageField fld="4" hier="-1"/>
  </pageFields>
  <dataFields count="1">
    <dataField name="Sum of Distinct Emp Count" fld="5"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partment" xr10:uid="{8047CE0B-9348-4382-8C6F-4B3333660B4D}" sourceName="Department">
  <pivotTables>
    <pivotTable tabId="5" name="PivotTable2"/>
    <pivotTable tabId="5" name="PivotTable1"/>
    <pivotTable tabId="6" name="PivotTable3"/>
  </pivotTables>
  <data>
    <tabular pivotCacheId="391556014">
      <items count="6">
        <i x="2" s="1"/>
        <i x="0" s="1"/>
        <i x="5" s="1"/>
        <i x="1" s="1"/>
        <i x="4" s="1"/>
        <i x="3"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partment 1" xr10:uid="{62B3CEBA-7115-4275-AF6C-A8CE59EBF161}" cache="Slicer_Department" caption="Department" style="SlicerStyleLight3"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partment" xr10:uid="{DCD8A83F-68A4-419E-A8EA-AEEAEBD9F41B}" cache="Slicer_Department" caption="Department"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B6ECF4-8EC6-4CD4-AFDE-91B4BDE3C536}" name="tblData" displayName="tblData" ref="A1:G529" totalsRowShown="0">
  <autoFilter ref="A1:G529" xr:uid="{C40DFB33-2E02-484B-817B-152C25D381F6}"/>
  <sortState xmlns:xlrd2="http://schemas.microsoft.com/office/spreadsheetml/2017/richdata2" ref="A2:E529">
    <sortCondition descending="1" ref="B1:B529"/>
  </sortState>
  <tableColumns count="7">
    <tableColumn id="1" xr3:uid="{5A336C6A-EA9C-47C3-8082-D62C0C1A4478}" name="Employee" dataDxfId="6"/>
    <tableColumn id="7" xr3:uid="{50DD0900-1345-4030-ADC6-AE4776EE1FDE}" name="Date Time" dataDxfId="5"/>
    <tableColumn id="2" xr3:uid="{D234F0C6-82DE-476E-A53B-613176F722AA}" name="In/Out" dataDxfId="4">
      <calculatedColumnFormula>IF(ISEVEN(COUNTIF(INDEX(tblData[Employee],1):tblData[[#This Row],[Employee]],tblData[[#This Row],[Employee]])),"In","Out")</calculatedColumnFormula>
    </tableColumn>
    <tableColumn id="6" xr3:uid="{5594C90E-4B81-42DF-B4CB-81FA348946B0}" name="Prev Time" dataDxfId="3">
      <calculatedColumnFormula>VLOOKUP(tblData[[#This Row],[Employee]],A3:B$529,2,FALSE)</calculatedColumnFormula>
    </tableColumn>
    <tableColumn id="3" xr3:uid="{997C25BD-E9C0-44C5-82C8-18E645F80666}" name="Duration" dataDxfId="2">
      <calculatedColumnFormula>IF(tblData[[#This Row],[In/Out]]="Out",(tblData[[#This Row],[Date Time]]-VLOOKUP(tblData[[#This Row],[Employee]],INDEX(tblData[Employee],ROW()):INDEX(tblData[Date Time],ROWS(tblData[Employee])),2,FALSE))*24,0)</calculatedColumnFormula>
    </tableColumn>
    <tableColumn id="4" xr3:uid="{49026121-916D-45B9-B727-545B8D367EA2}" name="Department" dataDxfId="1">
      <calculatedColumnFormula>VLOOKUP(tblData[[#This Row],[Employee]],tblDepts[],2,FALSE)</calculatedColumnFormula>
    </tableColumn>
    <tableColumn id="5" xr3:uid="{6B41AFBD-A0F6-4AB6-BBC0-2EF1C7684E7F}" name="Distinct Emp Count" dataDxfId="0">
      <calculatedColumnFormula>1/COUNTIF(tblData[Employee],tblData[[#This Row],[Employee]])</calculatedColumnFormula>
    </tableColumn>
  </tableColumns>
  <tableStyleInfo name="TableStyleMedium7"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FBCA634-F5B8-463D-AEE4-2DDEA0607ADE}" name="tblDepts" displayName="tblDepts" ref="A1:B15" totalsRowShown="0">
  <autoFilter ref="A1:B15" xr:uid="{37F061DD-135E-495D-A0D8-75CFA78D47A6}"/>
  <sortState xmlns:xlrd2="http://schemas.microsoft.com/office/spreadsheetml/2017/richdata2" ref="A2:B15">
    <sortCondition ref="B1:B15"/>
  </sortState>
  <tableColumns count="2">
    <tableColumn id="1" xr3:uid="{6BF435E1-D8E2-45D4-977D-1B009723211A}" name="Employee"/>
    <tableColumn id="4" xr3:uid="{FCEAE376-C949-4F6F-8F79-0FD37B50238E}" name="All Depts"/>
  </tableColumns>
  <tableStyleInfo name="TableStyleMedium3"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ivotTable" Target="../pivotTables/pivotTable1.xml"/><Relationship Id="rId4" Type="http://schemas.microsoft.com/office/2007/relationships/slicer" Target="../slicers/slicer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ivotTable" Target="../pivotTables/pivotTable3.xml"/><Relationship Id="rId1" Type="http://schemas.openxmlformats.org/officeDocument/2006/relationships/pivotTable" Target="../pivotTables/pivotTable2.xml"/><Relationship Id="rId4" Type="http://schemas.microsoft.com/office/2007/relationships/slicer" Target="../slicers/slicer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xcelcampus.com/functions/xor-function-explain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090B6-892E-4968-98FE-AFF28D12A742}">
  <dimension ref="B2:B3"/>
  <sheetViews>
    <sheetView showGridLines="0" workbookViewId="0">
      <selection activeCell="B4" sqref="B4"/>
    </sheetView>
  </sheetViews>
  <sheetFormatPr defaultRowHeight="15" x14ac:dyDescent="0.25"/>
  <cols>
    <col min="1" max="1" width="2.7109375" customWidth="1"/>
  </cols>
  <sheetData>
    <row r="2" spans="2:2" x14ac:dyDescent="0.25">
      <c r="B2" t="s">
        <v>16</v>
      </c>
    </row>
    <row r="3" spans="2:2" x14ac:dyDescent="0.25">
      <c r="B3"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6F2DE-7D45-48F5-AD88-F0F71336E7BD}">
  <sheetPr>
    <tabColor rgb="FF00B050"/>
  </sheetPr>
  <dimension ref="B1:Y10"/>
  <sheetViews>
    <sheetView tabSelected="1" workbookViewId="0">
      <selection activeCell="E18" sqref="E18"/>
    </sheetView>
  </sheetViews>
  <sheetFormatPr defaultRowHeight="15" x14ac:dyDescent="0.25"/>
  <sheetData>
    <row r="1" spans="2:25" s="18" customFormat="1" x14ac:dyDescent="0.25"/>
    <row r="2" spans="2:25" s="18" customFormat="1" x14ac:dyDescent="0.25"/>
    <row r="3" spans="2:25" s="18" customFormat="1" ht="18" x14ac:dyDescent="0.35">
      <c r="T3" s="19"/>
      <c r="U3" s="19"/>
      <c r="V3" s="19"/>
      <c r="W3" s="19"/>
      <c r="X3" s="19"/>
      <c r="Y3" s="19"/>
    </row>
    <row r="4" spans="2:25" s="18" customFormat="1" ht="18" x14ac:dyDescent="0.35">
      <c r="T4" s="20"/>
    </row>
    <row r="5" spans="2:25" s="18" customFormat="1" x14ac:dyDescent="0.25"/>
    <row r="6" spans="2:25" s="18" customFormat="1" ht="15.75" x14ac:dyDescent="0.25">
      <c r="U6" s="21"/>
    </row>
    <row r="7" spans="2:25" s="18" customFormat="1" x14ac:dyDescent="0.25"/>
    <row r="8" spans="2:25" s="18" customFormat="1" ht="16.5" x14ac:dyDescent="0.3">
      <c r="B8" s="22"/>
      <c r="C8" s="22"/>
      <c r="D8" s="22"/>
      <c r="E8" s="22"/>
      <c r="F8" s="22"/>
      <c r="G8" s="22"/>
      <c r="H8" s="22"/>
      <c r="I8" s="22"/>
      <c r="J8" s="22"/>
    </row>
    <row r="9" spans="2:25" s="18" customFormat="1" ht="16.5" x14ac:dyDescent="0.3">
      <c r="B9" s="22"/>
      <c r="C9" s="22"/>
      <c r="D9" s="22"/>
      <c r="E9" s="22"/>
      <c r="F9" s="22"/>
      <c r="G9" s="22"/>
      <c r="H9" s="22"/>
      <c r="I9" s="22"/>
      <c r="J9" s="22"/>
    </row>
    <row r="10" spans="2:25" s="24" customFormat="1" ht="16.5" x14ac:dyDescent="0.3">
      <c r="B10" s="23"/>
      <c r="C10" s="23"/>
      <c r="D10" s="23"/>
      <c r="E10" s="23"/>
      <c r="F10" s="23"/>
      <c r="G10" s="23"/>
      <c r="H10" s="23"/>
      <c r="I10" s="23"/>
      <c r="J10" s="2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38E1D-D2A9-4DD2-8030-8E11BD96F55E}">
  <dimension ref="B1:AL21"/>
  <sheetViews>
    <sheetView showGridLines="0" workbookViewId="0">
      <selection activeCell="F20" sqref="F20"/>
    </sheetView>
  </sheetViews>
  <sheetFormatPr defaultRowHeight="15" x14ac:dyDescent="0.25"/>
  <cols>
    <col min="1" max="1" width="2.7109375" customWidth="1"/>
    <col min="2" max="2" width="16.140625" bestFit="1" customWidth="1"/>
    <col min="3" max="3" width="18.85546875" bestFit="1" customWidth="1"/>
    <col min="9" max="38" width="9.140625" style="15"/>
  </cols>
  <sheetData>
    <row r="1" spans="2:3" ht="25.5" x14ac:dyDescent="0.5">
      <c r="B1" s="14" t="s">
        <v>44</v>
      </c>
    </row>
    <row r="2" spans="2:3" x14ac:dyDescent="0.25">
      <c r="B2" t="s">
        <v>45</v>
      </c>
    </row>
    <row r="5" spans="2:3" x14ac:dyDescent="0.25">
      <c r="B5" s="16" t="s">
        <v>31</v>
      </c>
      <c r="C5" s="17" t="s">
        <v>34</v>
      </c>
    </row>
    <row r="7" spans="2:3" x14ac:dyDescent="0.25">
      <c r="B7" s="8" t="s">
        <v>0</v>
      </c>
      <c r="C7" s="11" t="s">
        <v>37</v>
      </c>
    </row>
    <row r="8" spans="2:3" x14ac:dyDescent="0.25">
      <c r="B8" t="s">
        <v>2</v>
      </c>
      <c r="C8" s="9">
        <v>40.083333333896007</v>
      </c>
    </row>
    <row r="9" spans="2:3" x14ac:dyDescent="0.25">
      <c r="B9" t="s">
        <v>9</v>
      </c>
      <c r="C9" s="9">
        <v>39.233333333395422</v>
      </c>
    </row>
    <row r="10" spans="2:3" x14ac:dyDescent="0.25">
      <c r="B10" t="s">
        <v>3</v>
      </c>
      <c r="C10" s="9">
        <v>36.599999999860302</v>
      </c>
    </row>
    <row r="11" spans="2:3" x14ac:dyDescent="0.25">
      <c r="B11" t="s">
        <v>4</v>
      </c>
      <c r="C11" s="9">
        <v>36.233333333220799</v>
      </c>
    </row>
    <row r="12" spans="2:3" x14ac:dyDescent="0.25">
      <c r="B12" t="s">
        <v>12</v>
      </c>
      <c r="C12" s="9">
        <v>36.066666667058598</v>
      </c>
    </row>
    <row r="13" spans="2:3" x14ac:dyDescent="0.25">
      <c r="B13" t="s">
        <v>5</v>
      </c>
      <c r="C13" s="9">
        <v>35.599999999569263</v>
      </c>
    </row>
    <row r="14" spans="2:3" x14ac:dyDescent="0.25">
      <c r="B14" t="s">
        <v>6</v>
      </c>
      <c r="C14" s="9">
        <v>35.333333332557231</v>
      </c>
    </row>
    <row r="15" spans="2:3" x14ac:dyDescent="0.25">
      <c r="B15" t="s">
        <v>8</v>
      </c>
      <c r="C15" s="9">
        <v>35.133333332953043</v>
      </c>
    </row>
    <row r="16" spans="2:3" x14ac:dyDescent="0.25">
      <c r="B16" t="s">
        <v>10</v>
      </c>
      <c r="C16" s="9">
        <v>34.68333333323244</v>
      </c>
    </row>
    <row r="17" spans="2:3" x14ac:dyDescent="0.25">
      <c r="B17" t="s">
        <v>11</v>
      </c>
      <c r="C17" s="9">
        <v>34.299999999871943</v>
      </c>
    </row>
    <row r="18" spans="2:3" x14ac:dyDescent="0.25">
      <c r="B18" t="s">
        <v>7</v>
      </c>
      <c r="C18" s="9">
        <v>34.249999999883585</v>
      </c>
    </row>
    <row r="19" spans="2:3" x14ac:dyDescent="0.25">
      <c r="B19" t="s">
        <v>13</v>
      </c>
      <c r="C19" s="9">
        <v>33.54999999969732</v>
      </c>
    </row>
    <row r="20" spans="2:3" x14ac:dyDescent="0.25">
      <c r="B20" t="s">
        <v>14</v>
      </c>
      <c r="C20" s="9">
        <v>32.183333332941402</v>
      </c>
    </row>
    <row r="21" spans="2:3" x14ac:dyDescent="0.25">
      <c r="B21" t="s">
        <v>15</v>
      </c>
      <c r="C21" s="9">
        <v>27.899999999441206</v>
      </c>
    </row>
  </sheetData>
  <sheetProtection pivotTables="0"/>
  <pageMargins left="0.7" right="0.7" top="0.75" bottom="0.75" header="0.3" footer="0.3"/>
  <drawing r:id="rId2"/>
  <legacy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22F2A-CC03-4F8E-9155-2E0CEB1CE5CB}">
  <dimension ref="A1:L18"/>
  <sheetViews>
    <sheetView workbookViewId="0">
      <selection activeCell="C5" sqref="C5"/>
    </sheetView>
  </sheetViews>
  <sheetFormatPr defaultRowHeight="15" x14ac:dyDescent="0.25"/>
  <cols>
    <col min="1" max="1" width="12.85546875" bestFit="1" customWidth="1"/>
    <col min="2" max="2" width="15.42578125" bestFit="1" customWidth="1"/>
    <col min="5" max="5" width="14.28515625" bestFit="1" customWidth="1"/>
    <col min="6" max="6" width="24.7109375" bestFit="1" customWidth="1"/>
    <col min="8" max="8" width="28.85546875" customWidth="1"/>
    <col min="10" max="10" width="10.85546875" bestFit="1" customWidth="1"/>
  </cols>
  <sheetData>
    <row r="1" spans="1:12" x14ac:dyDescent="0.25">
      <c r="A1" s="8" t="s">
        <v>31</v>
      </c>
      <c r="B1" t="s">
        <v>34</v>
      </c>
      <c r="E1" s="8" t="s">
        <v>31</v>
      </c>
      <c r="F1" t="s">
        <v>34</v>
      </c>
      <c r="J1" s="2" t="s">
        <v>39</v>
      </c>
    </row>
    <row r="2" spans="1:12" x14ac:dyDescent="0.25">
      <c r="J2" t="s">
        <v>40</v>
      </c>
      <c r="K2" s="10">
        <f>GETPIVOTDATA("Duration",$A$3)/GETPIVOTDATA("Distinct Emp Count",$E$3)</f>
        <v>35.082142856969895</v>
      </c>
    </row>
    <row r="3" spans="1:12" x14ac:dyDescent="0.25">
      <c r="A3" s="8" t="s">
        <v>0</v>
      </c>
      <c r="B3" t="s">
        <v>33</v>
      </c>
      <c r="E3" s="8" t="s">
        <v>0</v>
      </c>
      <c r="F3" t="s">
        <v>36</v>
      </c>
      <c r="J3" t="s">
        <v>38</v>
      </c>
      <c r="K3" s="13">
        <v>35</v>
      </c>
    </row>
    <row r="4" spans="1:12" x14ac:dyDescent="0.25">
      <c r="A4" t="s">
        <v>2</v>
      </c>
      <c r="B4" s="9">
        <v>40.083333333896007</v>
      </c>
      <c r="E4" t="s">
        <v>6</v>
      </c>
      <c r="F4">
        <v>1.0000000000000004</v>
      </c>
    </row>
    <row r="5" spans="1:12" x14ac:dyDescent="0.25">
      <c r="A5" t="s">
        <v>9</v>
      </c>
      <c r="B5" s="9">
        <v>39.233333333395422</v>
      </c>
      <c r="E5" t="s">
        <v>9</v>
      </c>
      <c r="F5">
        <v>0.99999999999999967</v>
      </c>
      <c r="J5" t="s">
        <v>41</v>
      </c>
      <c r="K5" s="10">
        <f>IF($K$2&gt;=$K$3,$K$2,"")</f>
        <v>35.082142856969895</v>
      </c>
      <c r="L5" s="10" t="str">
        <f>IF($K$2&gt;=$K$3,"Avg","")</f>
        <v>Avg</v>
      </c>
    </row>
    <row r="6" spans="1:12" x14ac:dyDescent="0.25">
      <c r="A6" t="s">
        <v>3</v>
      </c>
      <c r="B6" s="9">
        <v>36.599999999860302</v>
      </c>
      <c r="E6" t="s">
        <v>13</v>
      </c>
      <c r="F6">
        <v>1.0000000000000004</v>
      </c>
      <c r="J6" t="s">
        <v>42</v>
      </c>
      <c r="K6" s="10" t="str">
        <f>IF($K$2&lt;$K$3,$K$2,"")</f>
        <v/>
      </c>
      <c r="L6" s="10" t="str">
        <f>IF($K$2&lt;$K$3,"Avg","")</f>
        <v/>
      </c>
    </row>
    <row r="7" spans="1:12" x14ac:dyDescent="0.25">
      <c r="A7" t="s">
        <v>4</v>
      </c>
      <c r="B7" s="9">
        <v>36.233333333220799</v>
      </c>
      <c r="E7" t="s">
        <v>2</v>
      </c>
      <c r="F7">
        <v>1.0000000000000002</v>
      </c>
    </row>
    <row r="8" spans="1:12" x14ac:dyDescent="0.25">
      <c r="A8" t="s">
        <v>12</v>
      </c>
      <c r="B8" s="9">
        <v>36.066666667058598</v>
      </c>
      <c r="E8" t="s">
        <v>14</v>
      </c>
      <c r="F8">
        <v>1.0000000000000004</v>
      </c>
      <c r="J8" t="s">
        <v>43</v>
      </c>
      <c r="K8" s="12">
        <f>IF($K$2&gt;=$K$3,1,2)</f>
        <v>1</v>
      </c>
    </row>
    <row r="9" spans="1:12" x14ac:dyDescent="0.25">
      <c r="A9" t="s">
        <v>5</v>
      </c>
      <c r="B9" s="9">
        <v>35.599999999569263</v>
      </c>
      <c r="E9" t="s">
        <v>10</v>
      </c>
      <c r="F9">
        <v>1.0000000000000004</v>
      </c>
    </row>
    <row r="10" spans="1:12" x14ac:dyDescent="0.25">
      <c r="A10" t="s">
        <v>6</v>
      </c>
      <c r="B10" s="9">
        <v>35.333333332557231</v>
      </c>
      <c r="E10" t="s">
        <v>12</v>
      </c>
      <c r="F10">
        <v>1.0000000000000004</v>
      </c>
    </row>
    <row r="11" spans="1:12" x14ac:dyDescent="0.25">
      <c r="A11" t="s">
        <v>8</v>
      </c>
      <c r="B11" s="9">
        <v>35.133333332953043</v>
      </c>
      <c r="E11" t="s">
        <v>15</v>
      </c>
      <c r="F11">
        <v>1.0000000000000004</v>
      </c>
    </row>
    <row r="12" spans="1:12" x14ac:dyDescent="0.25">
      <c r="A12" t="s">
        <v>10</v>
      </c>
      <c r="B12" s="9">
        <v>34.68333333323244</v>
      </c>
      <c r="E12" t="s">
        <v>7</v>
      </c>
      <c r="F12">
        <v>1.0000000000000004</v>
      </c>
    </row>
    <row r="13" spans="1:12" x14ac:dyDescent="0.25">
      <c r="A13" t="s">
        <v>11</v>
      </c>
      <c r="B13" s="9">
        <v>34.299999999871943</v>
      </c>
      <c r="E13" t="s">
        <v>3</v>
      </c>
      <c r="F13">
        <v>1.0000000000000004</v>
      </c>
    </row>
    <row r="14" spans="1:12" x14ac:dyDescent="0.25">
      <c r="A14" t="s">
        <v>7</v>
      </c>
      <c r="B14" s="9">
        <v>34.249999999883585</v>
      </c>
      <c r="E14" t="s">
        <v>11</v>
      </c>
      <c r="F14">
        <v>1.0000000000000004</v>
      </c>
    </row>
    <row r="15" spans="1:12" x14ac:dyDescent="0.25">
      <c r="A15" t="s">
        <v>13</v>
      </c>
      <c r="B15" s="9">
        <v>33.54999999969732</v>
      </c>
      <c r="E15" t="s">
        <v>5</v>
      </c>
      <c r="F15">
        <v>1.0000000000000004</v>
      </c>
    </row>
    <row r="16" spans="1:12" x14ac:dyDescent="0.25">
      <c r="A16" t="s">
        <v>14</v>
      </c>
      <c r="B16" s="9">
        <v>32.183333332941402</v>
      </c>
      <c r="E16" t="s">
        <v>4</v>
      </c>
      <c r="F16">
        <v>1.0000000000000004</v>
      </c>
    </row>
    <row r="17" spans="1:6" x14ac:dyDescent="0.25">
      <c r="A17" t="s">
        <v>15</v>
      </c>
      <c r="B17" s="9">
        <v>27.899999999441206</v>
      </c>
      <c r="E17" t="s">
        <v>8</v>
      </c>
      <c r="F17">
        <v>1.0000000000000004</v>
      </c>
    </row>
    <row r="18" spans="1:6" x14ac:dyDescent="0.25">
      <c r="A18" t="s">
        <v>32</v>
      </c>
      <c r="B18" s="9">
        <v>491.14999999757856</v>
      </c>
      <c r="E18" t="s">
        <v>32</v>
      </c>
      <c r="F18">
        <v>14.000000000000002</v>
      </c>
    </row>
  </sheetData>
  <pageMargins left="0.7" right="0.7" top="0.75" bottom="0.75" header="0.3" footer="0.3"/>
  <drawing r:id="rId3"/>
  <extLst>
    <ext xmlns:x14="http://schemas.microsoft.com/office/spreadsheetml/2009/9/main" uri="{A8765BA9-456A-4dab-B4F3-ACF838C121DE}">
      <x14:slicerList>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03CBC-E69A-461B-BC42-FD261064BC80}">
  <dimension ref="A1:A2"/>
  <sheetViews>
    <sheetView showGridLines="0" workbookViewId="0"/>
  </sheetViews>
  <sheetFormatPr defaultRowHeight="15" x14ac:dyDescent="0.25"/>
  <cols>
    <col min="1" max="1" width="16.140625" customWidth="1"/>
    <col min="2" max="2" width="14.42578125" customWidth="1"/>
  </cols>
  <sheetData>
    <row r="1" ht="72.75" customHeight="1" x14ac:dyDescent="0.25"/>
    <row r="2" ht="72.75" customHeight="1"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08221-B1B2-47A5-861D-6D8EB3D00004}">
  <dimension ref="A1:G529"/>
  <sheetViews>
    <sheetView workbookViewId="0">
      <selection activeCell="G2" sqref="G2"/>
    </sheetView>
  </sheetViews>
  <sheetFormatPr defaultRowHeight="15" outlineLevelCol="1" x14ac:dyDescent="0.25"/>
  <cols>
    <col min="1" max="2" width="19.42578125" bestFit="1" customWidth="1"/>
    <col min="3" max="3" width="9.140625" customWidth="1" outlineLevel="1"/>
    <col min="4" max="5" width="16.28515625" customWidth="1" outlineLevel="1"/>
    <col min="6" max="6" width="16.5703125" customWidth="1" outlineLevel="1"/>
    <col min="7" max="7" width="20.28515625" customWidth="1" outlineLevel="1"/>
  </cols>
  <sheetData>
    <row r="1" spans="1:7" x14ac:dyDescent="0.25">
      <c r="A1" t="s">
        <v>0</v>
      </c>
      <c r="B1" t="s">
        <v>1</v>
      </c>
      <c r="C1" t="s">
        <v>22</v>
      </c>
      <c r="D1" t="s">
        <v>46</v>
      </c>
      <c r="E1" t="s">
        <v>23</v>
      </c>
      <c r="F1" t="s">
        <v>31</v>
      </c>
      <c r="G1" t="s">
        <v>35</v>
      </c>
    </row>
    <row r="2" spans="1:7" x14ac:dyDescent="0.25">
      <c r="A2" t="s">
        <v>13</v>
      </c>
      <c r="B2" s="1">
        <v>43777.711111111108</v>
      </c>
      <c r="C2" t="str">
        <f>IF(ISEVEN(COUNTIF(INDEX(tblData[Employee],1):tblData[[#This Row],[Employee]],tblData[[#This Row],[Employee]])),"In","Out")</f>
        <v>Out</v>
      </c>
      <c r="D2" s="4">
        <f>VLOOKUP(tblData[[#This Row],[Employee]],A3:B$529,2,FALSE)</f>
        <v>43777.645833333336</v>
      </c>
      <c r="E2" s="6">
        <f>IF(tblData[[#This Row],[In/Out]]="Out",(tblData[[#This Row],[Date Time]]-VLOOKUP(tblData[[#This Row],[Employee]],INDEX(tblData[Employee],ROW()):INDEX(tblData[Date Time],ROWS(tblData[Employee])),2,FALSE))*24,0)</f>
        <v>1.5666666665347293</v>
      </c>
      <c r="F2" t="str">
        <f>VLOOKUP(tblData[[#This Row],[Employee]],tblDepts[],2,FALSE)</f>
        <v>Admin</v>
      </c>
      <c r="G2" s="5">
        <f>1/COUNTIF(tblData[Employee],tblData[[#This Row],[Employee]])</f>
        <v>2.5000000000000001E-2</v>
      </c>
    </row>
    <row r="3" spans="1:7" x14ac:dyDescent="0.25">
      <c r="A3" t="s">
        <v>15</v>
      </c>
      <c r="B3" s="1">
        <v>43777.710416666669</v>
      </c>
      <c r="C3" t="str">
        <f>IF(ISEVEN(COUNTIF(INDEX(tblData[Employee],1):tblData[[#This Row],[Employee]],tblData[[#This Row],[Employee]])),"In","Out")</f>
        <v>Out</v>
      </c>
      <c r="D3" s="4">
        <f>VLOOKUP(tblData[[#This Row],[Employee]],A4:B$529,2,FALSE)</f>
        <v>43777.647222222222</v>
      </c>
      <c r="E3" s="6">
        <f>IF(tblData[[#This Row],[In/Out]]="Out",(tblData[[#This Row],[Date Time]]-VLOOKUP(tblData[[#This Row],[Employee]],INDEX(tblData[Employee],ROW()):INDEX(tblData[Date Time],ROWS(tblData[Employee])),2,FALSE))*24,0)</f>
        <v>1.5166666667209938</v>
      </c>
      <c r="F3" t="str">
        <f>VLOOKUP(tblData[[#This Row],[Employee]],tblDepts[],2,FALSE)</f>
        <v>Admin</v>
      </c>
      <c r="G3" s="5">
        <f>1/COUNTIF(tblData[Employee],tblData[[#This Row],[Employee]])</f>
        <v>2.5000000000000001E-2</v>
      </c>
    </row>
    <row r="4" spans="1:7" x14ac:dyDescent="0.25">
      <c r="A4" t="s">
        <v>7</v>
      </c>
      <c r="B4" s="1">
        <v>43777.709722222222</v>
      </c>
      <c r="C4" t="str">
        <f>IF(ISEVEN(COUNTIF(INDEX(tblData[Employee],1):tblData[[#This Row],[Employee]],tblData[[#This Row],[Employee]])),"In","Out")</f>
        <v>Out</v>
      </c>
      <c r="D4" s="4">
        <f>VLOOKUP(tblData[[#This Row],[Employee]],A5:B$529,2,FALSE)</f>
        <v>43777.645833333336</v>
      </c>
      <c r="E4" s="6">
        <f>IF(tblData[[#This Row],[In/Out]]="Out",(tblData[[#This Row],[Date Time]]-VLOOKUP(tblData[[#This Row],[Employee]],INDEX(tblData[Employee],ROW()):INDEX(tblData[Date Time],ROWS(tblData[Employee])),2,FALSE))*24,0)</f>
        <v>1.5333333332673647</v>
      </c>
      <c r="F4" t="str">
        <f>VLOOKUP(tblData[[#This Row],[Employee]],tblDepts[],2,FALSE)</f>
        <v>Exec</v>
      </c>
      <c r="G4" s="5">
        <f>1/COUNTIF(tblData[Employee],tblData[[#This Row],[Employee]])</f>
        <v>2.5000000000000001E-2</v>
      </c>
    </row>
    <row r="5" spans="1:7" x14ac:dyDescent="0.25">
      <c r="A5" t="s">
        <v>12</v>
      </c>
      <c r="B5" s="1">
        <v>43777.709722222222</v>
      </c>
      <c r="C5" t="str">
        <f>IF(ISEVEN(COUNTIF(INDEX(tblData[Employee],1):tblData[[#This Row],[Employee]],tblData[[#This Row],[Employee]])),"In","Out")</f>
        <v>Out</v>
      </c>
      <c r="D5" s="4">
        <f>VLOOKUP(tblData[[#This Row],[Employee]],A6:B$529,2,FALSE)</f>
        <v>43777.644444444442</v>
      </c>
      <c r="E5" s="6">
        <f>IF(tblData[[#This Row],[In/Out]]="Out",(tblData[[#This Row],[Date Time]]-VLOOKUP(tblData[[#This Row],[Employee]],INDEX(tblData[Employee],ROW()):INDEX(tblData[Date Time],ROWS(tblData[Employee])),2,FALSE))*24,0)</f>
        <v>1.5666666667093523</v>
      </c>
      <c r="F5" t="str">
        <f>VLOOKUP(tblData[[#This Row],[Employee]],tblDepts[],2,FALSE)</f>
        <v>Accounting</v>
      </c>
      <c r="G5" s="5">
        <f>1/COUNTIF(tblData[Employee],tblData[[#This Row],[Employee]])</f>
        <v>2.5000000000000001E-2</v>
      </c>
    </row>
    <row r="6" spans="1:7" x14ac:dyDescent="0.25">
      <c r="A6" t="s">
        <v>3</v>
      </c>
      <c r="B6" s="1">
        <v>43777.709722222222</v>
      </c>
      <c r="C6" t="str">
        <f>IF(ISEVEN(COUNTIF(INDEX(tblData[Employee],1):tblData[[#This Row],[Employee]],tblData[[#This Row],[Employee]])),"In","Out")</f>
        <v>Out</v>
      </c>
      <c r="D6" s="4">
        <f>VLOOKUP(tblData[[#This Row],[Employee]],A7:B$529,2,FALSE)</f>
        <v>43777.646527777775</v>
      </c>
      <c r="E6" s="6">
        <f>IF(tblData[[#This Row],[In/Out]]="Out",(tblData[[#This Row],[Date Time]]-VLOOKUP(tblData[[#This Row],[Employee]],INDEX(tblData[Employee],ROW()):INDEX(tblData[Date Time],ROWS(tblData[Employee])),2,FALSE))*24,0)</f>
        <v>1.5166666667209938</v>
      </c>
      <c r="F6" t="str">
        <f>VLOOKUP(tblData[[#This Row],[Employee]],tblDepts[],2,FALSE)</f>
        <v>Accounting</v>
      </c>
      <c r="G6" s="5">
        <f>1/COUNTIF(tblData[Employee],tblData[[#This Row],[Employee]])</f>
        <v>2.5000000000000001E-2</v>
      </c>
    </row>
    <row r="7" spans="1:7" x14ac:dyDescent="0.25">
      <c r="A7" t="s">
        <v>14</v>
      </c>
      <c r="B7" s="1">
        <v>43777.709027777775</v>
      </c>
      <c r="C7" t="str">
        <f>IF(ISEVEN(COUNTIF(INDEX(tblData[Employee],1):tblData[[#This Row],[Employee]],tblData[[#This Row],[Employee]])),"In","Out")</f>
        <v>Out</v>
      </c>
      <c r="D7" s="4">
        <f>VLOOKUP(tblData[[#This Row],[Employee]],A8:B$529,2,FALSE)</f>
        <v>43777.646527777775</v>
      </c>
      <c r="E7" s="6">
        <f>IF(tblData[[#This Row],[In/Out]]="Out",(tblData[[#This Row],[Date Time]]-VLOOKUP(tblData[[#This Row],[Employee]],INDEX(tblData[Employee],ROW()):INDEX(tblData[Date Time],ROWS(tblData[Employee])),2,FALSE))*24,0)</f>
        <v>1.5</v>
      </c>
      <c r="F7" t="str">
        <f>VLOOKUP(tblData[[#This Row],[Employee]],tblDepts[],2,FALSE)</f>
        <v>Sales</v>
      </c>
      <c r="G7" s="5">
        <f>1/COUNTIF(tblData[Employee],tblData[[#This Row],[Employee]])</f>
        <v>2.5000000000000001E-2</v>
      </c>
    </row>
    <row r="8" spans="1:7" x14ac:dyDescent="0.25">
      <c r="A8" t="s">
        <v>4</v>
      </c>
      <c r="B8" s="1">
        <v>43777.709027777775</v>
      </c>
      <c r="C8" t="str">
        <f>IF(ISEVEN(COUNTIF(INDEX(tblData[Employee],1):tblData[[#This Row],[Employee]],tblData[[#This Row],[Employee]])),"In","Out")</f>
        <v>Out</v>
      </c>
      <c r="D8" s="4">
        <f>VLOOKUP(tblData[[#This Row],[Employee]],A9:B$529,2,FALSE)</f>
        <v>43777.646527777775</v>
      </c>
      <c r="E8" s="6">
        <f>IF(tblData[[#This Row],[In/Out]]="Out",(tblData[[#This Row],[Date Time]]-VLOOKUP(tblData[[#This Row],[Employee]],INDEX(tblData[Employee],ROW()):INDEX(tblData[Date Time],ROWS(tblData[Employee])),2,FALSE))*24,0)</f>
        <v>1.5</v>
      </c>
      <c r="F8" t="str">
        <f>VLOOKUP(tblData[[#This Row],[Employee]],tblDepts[],2,FALSE)</f>
        <v>Sales</v>
      </c>
      <c r="G8" s="5">
        <f>1/COUNTIF(tblData[Employee],tblData[[#This Row],[Employee]])</f>
        <v>2.5000000000000001E-2</v>
      </c>
    </row>
    <row r="9" spans="1:7" x14ac:dyDescent="0.25">
      <c r="A9" t="s">
        <v>8</v>
      </c>
      <c r="B9" s="1">
        <v>43777.709027777775</v>
      </c>
      <c r="C9" t="str">
        <f>IF(ISEVEN(COUNTIF(INDEX(tblData[Employee],1):tblData[[#This Row],[Employee]],tblData[[#This Row],[Employee]])),"In","Out")</f>
        <v>Out</v>
      </c>
      <c r="D9" s="4">
        <f>VLOOKUP(tblData[[#This Row],[Employee]],A10:B$529,2,FALSE)</f>
        <v>43777.647222222222</v>
      </c>
      <c r="E9" s="6">
        <f>IF(tblData[[#This Row],[In/Out]]="Out",(tblData[[#This Row],[Date Time]]-VLOOKUP(tblData[[#This Row],[Employee]],INDEX(tblData[Employee],ROW()):INDEX(tblData[Date Time],ROWS(tblData[Employee])),2,FALSE))*24,0)</f>
        <v>1.4833333332790062</v>
      </c>
      <c r="F9" t="str">
        <f>VLOOKUP(tblData[[#This Row],[Employee]],tblDepts[],2,FALSE)</f>
        <v>HR</v>
      </c>
      <c r="G9" s="5">
        <f>1/COUNTIF(tblData[Employee],tblData[[#This Row],[Employee]])</f>
        <v>2.5000000000000001E-2</v>
      </c>
    </row>
    <row r="10" spans="1:7" x14ac:dyDescent="0.25">
      <c r="A10" t="s">
        <v>2</v>
      </c>
      <c r="B10" s="1">
        <v>43777.708333333336</v>
      </c>
      <c r="C10" t="str">
        <f>IF(ISEVEN(COUNTIF(INDEX(tblData[Employee],1):tblData[[#This Row],[Employee]],tblData[[#This Row],[Employee]])),"In","Out")</f>
        <v>Out</v>
      </c>
      <c r="D10" s="4">
        <f>VLOOKUP(tblData[[#This Row],[Employee]],A11:B$529,2,FALSE)</f>
        <v>43777.541666666664</v>
      </c>
      <c r="E10" s="6">
        <f>IF(tblData[[#This Row],[In/Out]]="Out",(tblData[[#This Row],[Date Time]]-VLOOKUP(tblData[[#This Row],[Employee]],INDEX(tblData[Employee],ROW()):INDEX(tblData[Date Time],ROWS(tblData[Employee])),2,FALSE))*24,0)</f>
        <v>4.0000000001164153</v>
      </c>
      <c r="F10" t="str">
        <f>VLOOKUP(tblData[[#This Row],[Employee]],tblDepts[],2,FALSE)</f>
        <v>Sales</v>
      </c>
      <c r="G10" s="5">
        <f>1/COUNTIF(tblData[Employee],tblData[[#This Row],[Employee]])</f>
        <v>0.05</v>
      </c>
    </row>
    <row r="11" spans="1:7" x14ac:dyDescent="0.25">
      <c r="A11" t="s">
        <v>10</v>
      </c>
      <c r="B11" s="1">
        <v>43777.706944444442</v>
      </c>
      <c r="C11" t="str">
        <f>IF(ISEVEN(COUNTIF(INDEX(tblData[Employee],1):tblData[[#This Row],[Employee]],tblData[[#This Row],[Employee]])),"In","Out")</f>
        <v>Out</v>
      </c>
      <c r="D11" s="4">
        <f>VLOOKUP(tblData[[#This Row],[Employee]],A12:B$529,2,FALSE)</f>
        <v>43777.647222222222</v>
      </c>
      <c r="E11" s="6">
        <f>IF(tblData[[#This Row],[In/Out]]="Out",(tblData[[#This Row],[Date Time]]-VLOOKUP(tblData[[#This Row],[Employee]],INDEX(tblData[Employee],ROW()):INDEX(tblData[Date Time],ROWS(tblData[Employee])),2,FALSE))*24,0)</f>
        <v>1.4333333332906477</v>
      </c>
      <c r="F11" t="str">
        <f>VLOOKUP(tblData[[#This Row],[Employee]],tblDepts[],2,FALSE)</f>
        <v>Customer Service</v>
      </c>
      <c r="G11" s="5">
        <f>1/COUNTIF(tblData[Employee],tblData[[#This Row],[Employee]])</f>
        <v>2.5000000000000001E-2</v>
      </c>
    </row>
    <row r="12" spans="1:7" x14ac:dyDescent="0.25">
      <c r="A12" t="s">
        <v>5</v>
      </c>
      <c r="B12" s="1">
        <v>43777.706250000003</v>
      </c>
      <c r="C12" t="str">
        <f>IF(ISEVEN(COUNTIF(INDEX(tblData[Employee],1):tblData[[#This Row],[Employee]],tblData[[#This Row],[Employee]])),"In","Out")</f>
        <v>Out</v>
      </c>
      <c r="D12" s="4">
        <f>VLOOKUP(tblData[[#This Row],[Employee]],A13:B$529,2,FALSE)</f>
        <v>43777.643750000003</v>
      </c>
      <c r="E12" s="6">
        <f>IF(tblData[[#This Row],[In/Out]]="Out",(tblData[[#This Row],[Date Time]]-VLOOKUP(tblData[[#This Row],[Employee]],INDEX(tblData[Employee],ROW()):INDEX(tblData[Date Time],ROWS(tblData[Employee])),2,FALSE))*24,0)</f>
        <v>1.5</v>
      </c>
      <c r="F12" t="str">
        <f>VLOOKUP(tblData[[#This Row],[Employee]],tblDepts[],2,FALSE)</f>
        <v>Sales</v>
      </c>
      <c r="G12" s="5">
        <f>1/COUNTIF(tblData[Employee],tblData[[#This Row],[Employee]])</f>
        <v>2.5000000000000001E-2</v>
      </c>
    </row>
    <row r="13" spans="1:7" x14ac:dyDescent="0.25">
      <c r="A13" t="s">
        <v>11</v>
      </c>
      <c r="B13" s="1">
        <v>43777.705555555556</v>
      </c>
      <c r="C13" t="str">
        <f>IF(ISEVEN(COUNTIF(INDEX(tblData[Employee],1):tblData[[#This Row],[Employee]],tblData[[#This Row],[Employee]])),"In","Out")</f>
        <v>Out</v>
      </c>
      <c r="D13" s="4">
        <f>VLOOKUP(tblData[[#This Row],[Employee]],A14:B$529,2,FALSE)</f>
        <v>43777.644444444442</v>
      </c>
      <c r="E13" s="6">
        <f>IF(tblData[[#This Row],[In/Out]]="Out",(tblData[[#This Row],[Date Time]]-VLOOKUP(tblData[[#This Row],[Employee]],INDEX(tblData[Employee],ROW()):INDEX(tblData[Date Time],ROWS(tblData[Employee])),2,FALSE))*24,0)</f>
        <v>1.4666666667326353</v>
      </c>
      <c r="F13" t="str">
        <f>VLOOKUP(tblData[[#This Row],[Employee]],tblDepts[],2,FALSE)</f>
        <v>Admin</v>
      </c>
      <c r="G13" s="5">
        <f>1/COUNTIF(tblData[Employee],tblData[[#This Row],[Employee]])</f>
        <v>2.5000000000000001E-2</v>
      </c>
    </row>
    <row r="14" spans="1:7" x14ac:dyDescent="0.25">
      <c r="A14" t="s">
        <v>6</v>
      </c>
      <c r="B14" s="1">
        <v>43777.703472222223</v>
      </c>
      <c r="C14" t="str">
        <f>IF(ISEVEN(COUNTIF(INDEX(tblData[Employee],1):tblData[[#This Row],[Employee]],tblData[[#This Row],[Employee]])),"In","Out")</f>
        <v>Out</v>
      </c>
      <c r="D14" s="4">
        <f>VLOOKUP(tblData[[#This Row],[Employee]],A15:B$529,2,FALSE)</f>
        <v>43777.646527777775</v>
      </c>
      <c r="E14" s="6">
        <f>IF(tblData[[#This Row],[In/Out]]="Out",(tblData[[#This Row],[Date Time]]-VLOOKUP(tblData[[#This Row],[Employee]],INDEX(tblData[Employee],ROW()):INDEX(tblData[Date Time],ROWS(tblData[Employee])),2,FALSE))*24,0)</f>
        <v>1.3666666667559184</v>
      </c>
      <c r="F14" t="str">
        <f>VLOOKUP(tblData[[#This Row],[Employee]],tblDepts[],2,FALSE)</f>
        <v>Sales</v>
      </c>
      <c r="G14" s="5">
        <f>1/COUNTIF(tblData[Employee],tblData[[#This Row],[Employee]])</f>
        <v>2.5000000000000001E-2</v>
      </c>
    </row>
    <row r="15" spans="1:7" x14ac:dyDescent="0.25">
      <c r="A15" t="s">
        <v>9</v>
      </c>
      <c r="B15" s="1">
        <v>43777.70208333333</v>
      </c>
      <c r="C15" t="str">
        <f>IF(ISEVEN(COUNTIF(INDEX(tblData[Employee],1):tblData[[#This Row],[Employee]],tblData[[#This Row],[Employee]])),"In","Out")</f>
        <v>Out</v>
      </c>
      <c r="D15" s="4">
        <f>VLOOKUP(tblData[[#This Row],[Employee]],A16:B$529,2,FALSE)</f>
        <v>43777.536805555559</v>
      </c>
      <c r="E15" s="6">
        <f>IF(tblData[[#This Row],[In/Out]]="Out",(tblData[[#This Row],[Date Time]]-VLOOKUP(tblData[[#This Row],[Employee]],INDEX(tblData[Employee],ROW()):INDEX(tblData[Date Time],ROWS(tblData[Employee])),2,FALSE))*24,0)</f>
        <v>3.9666666664998047</v>
      </c>
      <c r="F15" t="str">
        <f>VLOOKUP(tblData[[#This Row],[Employee]],tblDepts[],2,FALSE)</f>
        <v>Accounting</v>
      </c>
      <c r="G15" s="5">
        <f>1/COUNTIF(tblData[Employee],tblData[[#This Row],[Employee]])</f>
        <v>3.5714285714285712E-2</v>
      </c>
    </row>
    <row r="16" spans="1:7" x14ac:dyDescent="0.25">
      <c r="A16" t="s">
        <v>15</v>
      </c>
      <c r="B16" s="1">
        <v>43777.647222222222</v>
      </c>
      <c r="C16" t="str">
        <f>IF(ISEVEN(COUNTIF(INDEX(tblData[Employee],1):tblData[[#This Row],[Employee]],tblData[[#This Row],[Employee]])),"In","Out")</f>
        <v>In</v>
      </c>
      <c r="D16" s="4">
        <f>VLOOKUP(tblData[[#This Row],[Employee]],A17:B$529,2,FALSE)</f>
        <v>43777.617361111108</v>
      </c>
      <c r="E16" s="6">
        <f>IF(tblData[[#This Row],[In/Out]]="Out",(tblData[[#This Row],[Date Time]]-VLOOKUP(tblData[[#This Row],[Employee]],INDEX(tblData[Employee],ROW()):INDEX(tblData[Date Time],ROWS(tblData[Employee])),2,FALSE))*24,0)</f>
        <v>0</v>
      </c>
      <c r="F16" t="str">
        <f>VLOOKUP(tblData[[#This Row],[Employee]],tblDepts[],2,FALSE)</f>
        <v>Admin</v>
      </c>
      <c r="G16" s="5">
        <f>1/COUNTIF(tblData[Employee],tblData[[#This Row],[Employee]])</f>
        <v>2.5000000000000001E-2</v>
      </c>
    </row>
    <row r="17" spans="1:7" x14ac:dyDescent="0.25">
      <c r="A17" t="s">
        <v>10</v>
      </c>
      <c r="B17" s="1">
        <v>43777.647222222222</v>
      </c>
      <c r="C17" t="str">
        <f>IF(ISEVEN(COUNTIF(INDEX(tblData[Employee],1):tblData[[#This Row],[Employee]],tblData[[#This Row],[Employee]])),"In","Out")</f>
        <v>In</v>
      </c>
      <c r="D17" s="4">
        <f>VLOOKUP(tblData[[#This Row],[Employee]],A18:B$529,2,FALSE)</f>
        <v>43777.624305555553</v>
      </c>
      <c r="E17" s="6">
        <f>IF(tblData[[#This Row],[In/Out]]="Out",(tblData[[#This Row],[Date Time]]-VLOOKUP(tblData[[#This Row],[Employee]],INDEX(tblData[Employee],ROW()):INDEX(tblData[Date Time],ROWS(tblData[Employee])),2,FALSE))*24,0)</f>
        <v>0</v>
      </c>
      <c r="F17" t="str">
        <f>VLOOKUP(tblData[[#This Row],[Employee]],tblDepts[],2,FALSE)</f>
        <v>Customer Service</v>
      </c>
      <c r="G17" s="5">
        <f>1/COUNTIF(tblData[Employee],tblData[[#This Row],[Employee]])</f>
        <v>2.5000000000000001E-2</v>
      </c>
    </row>
    <row r="18" spans="1:7" x14ac:dyDescent="0.25">
      <c r="A18" t="s">
        <v>8</v>
      </c>
      <c r="B18" s="1">
        <v>43777.647222222222</v>
      </c>
      <c r="C18" t="str">
        <f>IF(ISEVEN(COUNTIF(INDEX(tblData[Employee],1):tblData[[#This Row],[Employee]],tblData[[#This Row],[Employee]])),"In","Out")</f>
        <v>In</v>
      </c>
      <c r="D18" s="4">
        <f>VLOOKUP(tblData[[#This Row],[Employee]],A19:B$529,2,FALSE)</f>
        <v>43777.622916666667</v>
      </c>
      <c r="E18" s="6">
        <f>IF(tblData[[#This Row],[In/Out]]="Out",(tblData[[#This Row],[Date Time]]-VLOOKUP(tblData[[#This Row],[Employee]],INDEX(tblData[Employee],ROW()):INDEX(tblData[Date Time],ROWS(tblData[Employee])),2,FALSE))*24,0)</f>
        <v>0</v>
      </c>
      <c r="F18" t="str">
        <f>VLOOKUP(tblData[[#This Row],[Employee]],tblDepts[],2,FALSE)</f>
        <v>HR</v>
      </c>
      <c r="G18" s="5">
        <f>1/COUNTIF(tblData[Employee],tblData[[#This Row],[Employee]])</f>
        <v>2.5000000000000001E-2</v>
      </c>
    </row>
    <row r="19" spans="1:7" x14ac:dyDescent="0.25">
      <c r="A19" t="s">
        <v>14</v>
      </c>
      <c r="B19" s="1">
        <v>43777.646527777775</v>
      </c>
      <c r="C19" t="str">
        <f>IF(ISEVEN(COUNTIF(INDEX(tblData[Employee],1):tblData[[#This Row],[Employee]],tblData[[#This Row],[Employee]])),"In","Out")</f>
        <v>In</v>
      </c>
      <c r="D19" s="4">
        <f>VLOOKUP(tblData[[#This Row],[Employee]],A20:B$529,2,FALSE)</f>
        <v>43777.622916666667</v>
      </c>
      <c r="E19" s="6">
        <f>IF(tblData[[#This Row],[In/Out]]="Out",(tblData[[#This Row],[Date Time]]-VLOOKUP(tblData[[#This Row],[Employee]],INDEX(tblData[Employee],ROW()):INDEX(tblData[Date Time],ROWS(tblData[Employee])),2,FALSE))*24,0)</f>
        <v>0</v>
      </c>
      <c r="F19" t="str">
        <f>VLOOKUP(tblData[[#This Row],[Employee]],tblDepts[],2,FALSE)</f>
        <v>Sales</v>
      </c>
      <c r="G19" s="5">
        <f>1/COUNTIF(tblData[Employee],tblData[[#This Row],[Employee]])</f>
        <v>2.5000000000000001E-2</v>
      </c>
    </row>
    <row r="20" spans="1:7" x14ac:dyDescent="0.25">
      <c r="A20" t="s">
        <v>4</v>
      </c>
      <c r="B20" s="1">
        <v>43777.646527777775</v>
      </c>
      <c r="C20" t="str">
        <f>IF(ISEVEN(COUNTIF(INDEX(tblData[Employee],1):tblData[[#This Row],[Employee]],tblData[[#This Row],[Employee]])),"In","Out")</f>
        <v>In</v>
      </c>
      <c r="D20" s="4">
        <f>VLOOKUP(tblData[[#This Row],[Employee]],A21:B$529,2,FALSE)</f>
        <v>43777.625</v>
      </c>
      <c r="E20" s="6">
        <f>IF(tblData[[#This Row],[In/Out]]="Out",(tblData[[#This Row],[Date Time]]-VLOOKUP(tblData[[#This Row],[Employee]],INDEX(tblData[Employee],ROW()):INDEX(tblData[Date Time],ROWS(tblData[Employee])),2,FALSE))*24,0)</f>
        <v>0</v>
      </c>
      <c r="F20" t="str">
        <f>VLOOKUP(tblData[[#This Row],[Employee]],tblDepts[],2,FALSE)</f>
        <v>Sales</v>
      </c>
      <c r="G20" s="5">
        <f>1/COUNTIF(tblData[Employee],tblData[[#This Row],[Employee]])</f>
        <v>2.5000000000000001E-2</v>
      </c>
    </row>
    <row r="21" spans="1:7" x14ac:dyDescent="0.25">
      <c r="A21" t="s">
        <v>3</v>
      </c>
      <c r="B21" s="1">
        <v>43777.646527777775</v>
      </c>
      <c r="C21" t="str">
        <f>IF(ISEVEN(COUNTIF(INDEX(tblData[Employee],1):tblData[[#This Row],[Employee]],tblData[[#This Row],[Employee]])),"In","Out")</f>
        <v>In</v>
      </c>
      <c r="D21" s="4">
        <f>VLOOKUP(tblData[[#This Row],[Employee]],A22:B$529,2,FALSE)</f>
        <v>43777.624305555553</v>
      </c>
      <c r="E21" s="6">
        <f>IF(tblData[[#This Row],[In/Out]]="Out",(tblData[[#This Row],[Date Time]]-VLOOKUP(tblData[[#This Row],[Employee]],INDEX(tblData[Employee],ROW()):INDEX(tblData[Date Time],ROWS(tblData[Employee])),2,FALSE))*24,0)</f>
        <v>0</v>
      </c>
      <c r="F21" t="str">
        <f>VLOOKUP(tblData[[#This Row],[Employee]],tblDepts[],2,FALSE)</f>
        <v>Accounting</v>
      </c>
      <c r="G21" s="5">
        <f>1/COUNTIF(tblData[Employee],tblData[[#This Row],[Employee]])</f>
        <v>2.5000000000000001E-2</v>
      </c>
    </row>
    <row r="22" spans="1:7" x14ac:dyDescent="0.25">
      <c r="A22" t="s">
        <v>6</v>
      </c>
      <c r="B22" s="1">
        <v>43777.646527777775</v>
      </c>
      <c r="C22" t="str">
        <f>IF(ISEVEN(COUNTIF(INDEX(tblData[Employee],1):tblData[[#This Row],[Employee]],tblData[[#This Row],[Employee]])),"In","Out")</f>
        <v>In</v>
      </c>
      <c r="D22" s="4">
        <f>VLOOKUP(tblData[[#This Row],[Employee]],A23:B$529,2,FALSE)</f>
        <v>43777.625</v>
      </c>
      <c r="E22" s="6">
        <f>IF(tblData[[#This Row],[In/Out]]="Out",(tblData[[#This Row],[Date Time]]-VLOOKUP(tblData[[#This Row],[Employee]],INDEX(tblData[Employee],ROW()):INDEX(tblData[Date Time],ROWS(tblData[Employee])),2,FALSE))*24,0)</f>
        <v>0</v>
      </c>
      <c r="F22" t="str">
        <f>VLOOKUP(tblData[[#This Row],[Employee]],tblDepts[],2,FALSE)</f>
        <v>Sales</v>
      </c>
      <c r="G22" s="5">
        <f>1/COUNTIF(tblData[Employee],tblData[[#This Row],[Employee]])</f>
        <v>2.5000000000000001E-2</v>
      </c>
    </row>
    <row r="23" spans="1:7" x14ac:dyDescent="0.25">
      <c r="A23" t="s">
        <v>7</v>
      </c>
      <c r="B23" s="1">
        <v>43777.645833333336</v>
      </c>
      <c r="C23" t="str">
        <f>IF(ISEVEN(COUNTIF(INDEX(tblData[Employee],1):tblData[[#This Row],[Employee]],tblData[[#This Row],[Employee]])),"In","Out")</f>
        <v>In</v>
      </c>
      <c r="D23" s="4">
        <f>VLOOKUP(tblData[[#This Row],[Employee]],A24:B$529,2,FALSE)</f>
        <v>43777.621527777781</v>
      </c>
      <c r="E23" s="6">
        <f>IF(tblData[[#This Row],[In/Out]]="Out",(tblData[[#This Row],[Date Time]]-VLOOKUP(tblData[[#This Row],[Employee]],INDEX(tblData[Employee],ROW()):INDEX(tblData[Date Time],ROWS(tblData[Employee])),2,FALSE))*24,0)</f>
        <v>0</v>
      </c>
      <c r="F23" t="str">
        <f>VLOOKUP(tblData[[#This Row],[Employee]],tblDepts[],2,FALSE)</f>
        <v>Exec</v>
      </c>
      <c r="G23" s="5">
        <f>1/COUNTIF(tblData[Employee],tblData[[#This Row],[Employee]])</f>
        <v>2.5000000000000001E-2</v>
      </c>
    </row>
    <row r="24" spans="1:7" x14ac:dyDescent="0.25">
      <c r="A24" t="s">
        <v>13</v>
      </c>
      <c r="B24" s="1">
        <v>43777.645833333336</v>
      </c>
      <c r="C24" t="str">
        <f>IF(ISEVEN(COUNTIF(INDEX(tblData[Employee],1):tblData[[#This Row],[Employee]],tblData[[#This Row],[Employee]])),"In","Out")</f>
        <v>In</v>
      </c>
      <c r="D24" s="4">
        <f>VLOOKUP(tblData[[#This Row],[Employee]],A25:B$529,2,FALSE)</f>
        <v>43777.624305555553</v>
      </c>
      <c r="E24" s="6">
        <f>IF(tblData[[#This Row],[In/Out]]="Out",(tblData[[#This Row],[Date Time]]-VLOOKUP(tblData[[#This Row],[Employee]],INDEX(tblData[Employee],ROW()):INDEX(tblData[Date Time],ROWS(tblData[Employee])),2,FALSE))*24,0)</f>
        <v>0</v>
      </c>
      <c r="F24" t="str">
        <f>VLOOKUP(tblData[[#This Row],[Employee]],tblDepts[],2,FALSE)</f>
        <v>Admin</v>
      </c>
      <c r="G24" s="5">
        <f>1/COUNTIF(tblData[Employee],tblData[[#This Row],[Employee]])</f>
        <v>2.5000000000000001E-2</v>
      </c>
    </row>
    <row r="25" spans="1:7" x14ac:dyDescent="0.25">
      <c r="A25" t="s">
        <v>11</v>
      </c>
      <c r="B25" s="1">
        <v>43777.644444444442</v>
      </c>
      <c r="C25" t="str">
        <f>IF(ISEVEN(COUNTIF(INDEX(tblData[Employee],1):tblData[[#This Row],[Employee]],tblData[[#This Row],[Employee]])),"In","Out")</f>
        <v>In</v>
      </c>
      <c r="D25" s="4">
        <f>VLOOKUP(tblData[[#This Row],[Employee]],A26:B$529,2,FALSE)</f>
        <v>43777.625</v>
      </c>
      <c r="E25" s="6">
        <f>IF(tblData[[#This Row],[In/Out]]="Out",(tblData[[#This Row],[Date Time]]-VLOOKUP(tblData[[#This Row],[Employee]],INDEX(tblData[Employee],ROW()):INDEX(tblData[Date Time],ROWS(tblData[Employee])),2,FALSE))*24,0)</f>
        <v>0</v>
      </c>
      <c r="F25" t="str">
        <f>VLOOKUP(tblData[[#This Row],[Employee]],tblDepts[],2,FALSE)</f>
        <v>Admin</v>
      </c>
      <c r="G25" s="5">
        <f>1/COUNTIF(tblData[Employee],tblData[[#This Row],[Employee]])</f>
        <v>2.5000000000000001E-2</v>
      </c>
    </row>
    <row r="26" spans="1:7" x14ac:dyDescent="0.25">
      <c r="A26" t="s">
        <v>12</v>
      </c>
      <c r="B26" s="1">
        <v>43777.644444444442</v>
      </c>
      <c r="C26" t="str">
        <f>IF(ISEVEN(COUNTIF(INDEX(tblData[Employee],1):tblData[[#This Row],[Employee]],tblData[[#This Row],[Employee]])),"In","Out")</f>
        <v>In</v>
      </c>
      <c r="D26" s="4">
        <f>VLOOKUP(tblData[[#This Row],[Employee]],A27:B$529,2,FALSE)</f>
        <v>43777.623611111114</v>
      </c>
      <c r="E26" s="6">
        <f>IF(tblData[[#This Row],[In/Out]]="Out",(tblData[[#This Row],[Date Time]]-VLOOKUP(tblData[[#This Row],[Employee]],INDEX(tblData[Employee],ROW()):INDEX(tblData[Date Time],ROWS(tblData[Employee])),2,FALSE))*24,0)</f>
        <v>0</v>
      </c>
      <c r="F26" t="str">
        <f>VLOOKUP(tblData[[#This Row],[Employee]],tblDepts[],2,FALSE)</f>
        <v>Accounting</v>
      </c>
      <c r="G26" s="5">
        <f>1/COUNTIF(tblData[Employee],tblData[[#This Row],[Employee]])</f>
        <v>2.5000000000000001E-2</v>
      </c>
    </row>
    <row r="27" spans="1:7" x14ac:dyDescent="0.25">
      <c r="A27" t="s">
        <v>5</v>
      </c>
      <c r="B27" s="1">
        <v>43777.643750000003</v>
      </c>
      <c r="C27" t="str">
        <f>IF(ISEVEN(COUNTIF(INDEX(tblData[Employee],1):tblData[[#This Row],[Employee]],tblData[[#This Row],[Employee]])),"In","Out")</f>
        <v>In</v>
      </c>
      <c r="D27" s="4">
        <f>VLOOKUP(tblData[[#This Row],[Employee]],A28:B$529,2,FALSE)</f>
        <v>43777.623611111114</v>
      </c>
      <c r="E27" s="6">
        <f>IF(tblData[[#This Row],[In/Out]]="Out",(tblData[[#This Row],[Date Time]]-VLOOKUP(tblData[[#This Row],[Employee]],INDEX(tblData[Employee],ROW()):INDEX(tblData[Date Time],ROWS(tblData[Employee])),2,FALSE))*24,0)</f>
        <v>0</v>
      </c>
      <c r="F27" t="str">
        <f>VLOOKUP(tblData[[#This Row],[Employee]],tblDepts[],2,FALSE)</f>
        <v>Sales</v>
      </c>
      <c r="G27" s="5">
        <f>1/COUNTIF(tblData[Employee],tblData[[#This Row],[Employee]])</f>
        <v>2.5000000000000001E-2</v>
      </c>
    </row>
    <row r="28" spans="1:7" x14ac:dyDescent="0.25">
      <c r="A28" t="s">
        <v>11</v>
      </c>
      <c r="B28" s="1">
        <v>43777.625</v>
      </c>
      <c r="C28" t="str">
        <f>IF(ISEVEN(COUNTIF(INDEX(tblData[Employee],1):tblData[[#This Row],[Employee]],tblData[[#This Row],[Employee]])),"In","Out")</f>
        <v>Out</v>
      </c>
      <c r="D28" s="4">
        <f>VLOOKUP(tblData[[#This Row],[Employee]],A29:B$529,2,FALSE)</f>
        <v>43777.537499999999</v>
      </c>
      <c r="E28" s="6">
        <f>IF(tblData[[#This Row],[In/Out]]="Out",(tblData[[#This Row],[Date Time]]-VLOOKUP(tblData[[#This Row],[Employee]],INDEX(tblData[Employee],ROW()):INDEX(tblData[Date Time],ROWS(tblData[Employee])),2,FALSE))*24,0)</f>
        <v>2.1000000000349246</v>
      </c>
      <c r="F28" t="str">
        <f>VLOOKUP(tblData[[#This Row],[Employee]],tblDepts[],2,FALSE)</f>
        <v>Admin</v>
      </c>
      <c r="G28" s="5">
        <f>1/COUNTIF(tblData[Employee],tblData[[#This Row],[Employee]])</f>
        <v>2.5000000000000001E-2</v>
      </c>
    </row>
    <row r="29" spans="1:7" x14ac:dyDescent="0.25">
      <c r="A29" t="s">
        <v>4</v>
      </c>
      <c r="B29" s="1">
        <v>43777.625</v>
      </c>
      <c r="C29" t="str">
        <f>IF(ISEVEN(COUNTIF(INDEX(tblData[Employee],1):tblData[[#This Row],[Employee]],tblData[[#This Row],[Employee]])),"In","Out")</f>
        <v>Out</v>
      </c>
      <c r="D29" s="4">
        <f>VLOOKUP(tblData[[#This Row],[Employee]],A30:B$529,2,FALSE)</f>
        <v>43777.538888888892</v>
      </c>
      <c r="E29" s="6">
        <f>IF(tblData[[#This Row],[In/Out]]="Out",(tblData[[#This Row],[Date Time]]-VLOOKUP(tblData[[#This Row],[Employee]],INDEX(tblData[Employee],ROW()):INDEX(tblData[Date Time],ROWS(tblData[Employee])),2,FALSE))*24,0)</f>
        <v>2.066666666592937</v>
      </c>
      <c r="F29" t="str">
        <f>VLOOKUP(tblData[[#This Row],[Employee]],tblDepts[],2,FALSE)</f>
        <v>Sales</v>
      </c>
      <c r="G29" s="5">
        <f>1/COUNTIF(tblData[Employee],tblData[[#This Row],[Employee]])</f>
        <v>2.5000000000000001E-2</v>
      </c>
    </row>
    <row r="30" spans="1:7" x14ac:dyDescent="0.25">
      <c r="A30" t="s">
        <v>6</v>
      </c>
      <c r="B30" s="1">
        <v>43777.625</v>
      </c>
      <c r="C30" t="str">
        <f>IF(ISEVEN(COUNTIF(INDEX(tblData[Employee],1):tblData[[#This Row],[Employee]],tblData[[#This Row],[Employee]])),"In","Out")</f>
        <v>Out</v>
      </c>
      <c r="D30" s="4">
        <f>VLOOKUP(tblData[[#This Row],[Employee]],A31:B$529,2,FALSE)</f>
        <v>43777.538888888892</v>
      </c>
      <c r="E30" s="6">
        <f>IF(tblData[[#This Row],[In/Out]]="Out",(tblData[[#This Row],[Date Time]]-VLOOKUP(tblData[[#This Row],[Employee]],INDEX(tblData[Employee],ROW()):INDEX(tblData[Date Time],ROWS(tblData[Employee])),2,FALSE))*24,0)</f>
        <v>2.066666666592937</v>
      </c>
      <c r="F30" t="str">
        <f>VLOOKUP(tblData[[#This Row],[Employee]],tblDepts[],2,FALSE)</f>
        <v>Sales</v>
      </c>
      <c r="G30" s="5">
        <f>1/COUNTIF(tblData[Employee],tblData[[#This Row],[Employee]])</f>
        <v>2.5000000000000001E-2</v>
      </c>
    </row>
    <row r="31" spans="1:7" x14ac:dyDescent="0.25">
      <c r="A31" t="s">
        <v>3</v>
      </c>
      <c r="B31" s="1">
        <v>43777.624305555553</v>
      </c>
      <c r="C31" t="str">
        <f>IF(ISEVEN(COUNTIF(INDEX(tblData[Employee],1):tblData[[#This Row],[Employee]],tblData[[#This Row],[Employee]])),"In","Out")</f>
        <v>Out</v>
      </c>
      <c r="D31" s="4">
        <f>VLOOKUP(tblData[[#This Row],[Employee]],A32:B$529,2,FALSE)</f>
        <v>43777.540972222225</v>
      </c>
      <c r="E31" s="6">
        <f>IF(tblData[[#This Row],[In/Out]]="Out",(tblData[[#This Row],[Date Time]]-VLOOKUP(tblData[[#This Row],[Employee]],INDEX(tblData[Employee],ROW()):INDEX(tblData[Date Time],ROWS(tblData[Employee])),2,FALSE))*24,0)</f>
        <v>1.9999999998835847</v>
      </c>
      <c r="F31" t="str">
        <f>VLOOKUP(tblData[[#This Row],[Employee]],tblDepts[],2,FALSE)</f>
        <v>Accounting</v>
      </c>
      <c r="G31" s="5">
        <f>1/COUNTIF(tblData[Employee],tblData[[#This Row],[Employee]])</f>
        <v>2.5000000000000001E-2</v>
      </c>
    </row>
    <row r="32" spans="1:7" x14ac:dyDescent="0.25">
      <c r="A32" t="s">
        <v>10</v>
      </c>
      <c r="B32" s="1">
        <v>43777.624305555553</v>
      </c>
      <c r="C32" t="str">
        <f>IF(ISEVEN(COUNTIF(INDEX(tblData[Employee],1):tblData[[#This Row],[Employee]],tblData[[#This Row],[Employee]])),"In","Out")</f>
        <v>Out</v>
      </c>
      <c r="D32" s="4">
        <f>VLOOKUP(tblData[[#This Row],[Employee]],A33:B$529,2,FALSE)</f>
        <v>43777.548611111109</v>
      </c>
      <c r="E32" s="6">
        <f>IF(tblData[[#This Row],[In/Out]]="Out",(tblData[[#This Row],[Date Time]]-VLOOKUP(tblData[[#This Row],[Employee]],INDEX(tblData[Employee],ROW()):INDEX(tblData[Date Time],ROWS(tblData[Employee])),2,FALSE))*24,0)</f>
        <v>1.8166666666511446</v>
      </c>
      <c r="F32" t="str">
        <f>VLOOKUP(tblData[[#This Row],[Employee]],tblDepts[],2,FALSE)</f>
        <v>Customer Service</v>
      </c>
      <c r="G32" s="5">
        <f>1/COUNTIF(tblData[Employee],tblData[[#This Row],[Employee]])</f>
        <v>2.5000000000000001E-2</v>
      </c>
    </row>
    <row r="33" spans="1:7" x14ac:dyDescent="0.25">
      <c r="A33" t="s">
        <v>13</v>
      </c>
      <c r="B33" s="1">
        <v>43777.624305555553</v>
      </c>
      <c r="C33" t="str">
        <f>IF(ISEVEN(COUNTIF(INDEX(tblData[Employee],1):tblData[[#This Row],[Employee]],tblData[[#This Row],[Employee]])),"In","Out")</f>
        <v>Out</v>
      </c>
      <c r="D33" s="4">
        <f>VLOOKUP(tblData[[#This Row],[Employee]],A34:B$529,2,FALSE)</f>
        <v>43777.540972222225</v>
      </c>
      <c r="E33" s="6">
        <f>IF(tblData[[#This Row],[In/Out]]="Out",(tblData[[#This Row],[Date Time]]-VLOOKUP(tblData[[#This Row],[Employee]],INDEX(tblData[Employee],ROW()):INDEX(tblData[Date Time],ROWS(tblData[Employee])),2,FALSE))*24,0)</f>
        <v>1.9999999998835847</v>
      </c>
      <c r="F33" t="str">
        <f>VLOOKUP(tblData[[#This Row],[Employee]],tblDepts[],2,FALSE)</f>
        <v>Admin</v>
      </c>
      <c r="G33" s="5">
        <f>1/COUNTIF(tblData[Employee],tblData[[#This Row],[Employee]])</f>
        <v>2.5000000000000001E-2</v>
      </c>
    </row>
    <row r="34" spans="1:7" x14ac:dyDescent="0.25">
      <c r="A34" t="s">
        <v>12</v>
      </c>
      <c r="B34" s="1">
        <v>43777.623611111114</v>
      </c>
      <c r="C34" t="str">
        <f>IF(ISEVEN(COUNTIF(INDEX(tblData[Employee],1):tblData[[#This Row],[Employee]],tblData[[#This Row],[Employee]])),"In","Out")</f>
        <v>Out</v>
      </c>
      <c r="D34" s="4">
        <f>VLOOKUP(tblData[[#This Row],[Employee]],A35:B$529,2,FALSE)</f>
        <v>43777.538888888892</v>
      </c>
      <c r="E34" s="6">
        <f>IF(tblData[[#This Row],[In/Out]]="Out",(tblData[[#This Row],[Date Time]]-VLOOKUP(tblData[[#This Row],[Employee]],INDEX(tblData[Employee],ROW()):INDEX(tblData[Date Time],ROWS(tblData[Employee])),2,FALSE))*24,0)</f>
        <v>2.0333333333255723</v>
      </c>
      <c r="F34" t="str">
        <f>VLOOKUP(tblData[[#This Row],[Employee]],tblDepts[],2,FALSE)</f>
        <v>Accounting</v>
      </c>
      <c r="G34" s="5">
        <f>1/COUNTIF(tblData[Employee],tblData[[#This Row],[Employee]])</f>
        <v>2.5000000000000001E-2</v>
      </c>
    </row>
    <row r="35" spans="1:7" x14ac:dyDescent="0.25">
      <c r="A35" t="s">
        <v>5</v>
      </c>
      <c r="B35" s="1">
        <v>43777.623611111114</v>
      </c>
      <c r="C35" t="str">
        <f>IF(ISEVEN(COUNTIF(INDEX(tblData[Employee],1):tblData[[#This Row],[Employee]],tblData[[#This Row],[Employee]])),"In","Out")</f>
        <v>Out</v>
      </c>
      <c r="D35" s="4">
        <f>VLOOKUP(tblData[[#This Row],[Employee]],A36:B$529,2,FALSE)</f>
        <v>43777.539583333331</v>
      </c>
      <c r="E35" s="6">
        <f>IF(tblData[[#This Row],[In/Out]]="Out",(tblData[[#This Row],[Date Time]]-VLOOKUP(tblData[[#This Row],[Employee]],INDEX(tblData[Employee],ROW()):INDEX(tblData[Date Time],ROWS(tblData[Employee])),2,FALSE))*24,0)</f>
        <v>2.0166666667792015</v>
      </c>
      <c r="F35" t="str">
        <f>VLOOKUP(tblData[[#This Row],[Employee]],tblDepts[],2,FALSE)</f>
        <v>Sales</v>
      </c>
      <c r="G35" s="5">
        <f>1/COUNTIF(tblData[Employee],tblData[[#This Row],[Employee]])</f>
        <v>2.5000000000000001E-2</v>
      </c>
    </row>
    <row r="36" spans="1:7" x14ac:dyDescent="0.25">
      <c r="A36" t="s">
        <v>14</v>
      </c>
      <c r="B36" s="1">
        <v>43777.622916666667</v>
      </c>
      <c r="C36" t="str">
        <f>IF(ISEVEN(COUNTIF(INDEX(tblData[Employee],1):tblData[[#This Row],[Employee]],tblData[[#This Row],[Employee]])),"In","Out")</f>
        <v>Out</v>
      </c>
      <c r="D36" s="4">
        <f>VLOOKUP(tblData[[#This Row],[Employee]],A37:B$529,2,FALSE)</f>
        <v>43777.543749999997</v>
      </c>
      <c r="E36" s="6">
        <f>IF(tblData[[#This Row],[In/Out]]="Out",(tblData[[#This Row],[Date Time]]-VLOOKUP(tblData[[#This Row],[Employee]],INDEX(tblData[Employee],ROW()):INDEX(tblData[Date Time],ROWS(tblData[Employee])),2,FALSE))*24,0)</f>
        <v>1.9000000000814907</v>
      </c>
      <c r="F36" t="str">
        <f>VLOOKUP(tblData[[#This Row],[Employee]],tblDepts[],2,FALSE)</f>
        <v>Sales</v>
      </c>
      <c r="G36" s="5">
        <f>1/COUNTIF(tblData[Employee],tblData[[#This Row],[Employee]])</f>
        <v>2.5000000000000001E-2</v>
      </c>
    </row>
    <row r="37" spans="1:7" x14ac:dyDescent="0.25">
      <c r="A37" t="s">
        <v>8</v>
      </c>
      <c r="B37" s="1">
        <v>43777.622916666667</v>
      </c>
      <c r="C37" t="str">
        <f>IF(ISEVEN(COUNTIF(INDEX(tblData[Employee],1):tblData[[#This Row],[Employee]],tblData[[#This Row],[Employee]])),"In","Out")</f>
        <v>Out</v>
      </c>
      <c r="D37" s="4">
        <f>VLOOKUP(tblData[[#This Row],[Employee]],A38:B$529,2,FALSE)</f>
        <v>43777.545138888891</v>
      </c>
      <c r="E37" s="6">
        <f>IF(tblData[[#This Row],[In/Out]]="Out",(tblData[[#This Row],[Date Time]]-VLOOKUP(tblData[[#This Row],[Employee]],INDEX(tblData[Employee],ROW()):INDEX(tblData[Date Time],ROWS(tblData[Employee])),2,FALSE))*24,0)</f>
        <v>1.8666666666395031</v>
      </c>
      <c r="F37" t="str">
        <f>VLOOKUP(tblData[[#This Row],[Employee]],tblDepts[],2,FALSE)</f>
        <v>HR</v>
      </c>
      <c r="G37" s="5">
        <f>1/COUNTIF(tblData[Employee],tblData[[#This Row],[Employee]])</f>
        <v>2.5000000000000001E-2</v>
      </c>
    </row>
    <row r="38" spans="1:7" x14ac:dyDescent="0.25">
      <c r="A38" t="s">
        <v>7</v>
      </c>
      <c r="B38" s="1">
        <v>43777.621527777781</v>
      </c>
      <c r="C38" t="str">
        <f>IF(ISEVEN(COUNTIF(INDEX(tblData[Employee],1):tblData[[#This Row],[Employee]],tblData[[#This Row],[Employee]])),"In","Out")</f>
        <v>Out</v>
      </c>
      <c r="D38" s="4">
        <f>VLOOKUP(tblData[[#This Row],[Employee]],A39:B$529,2,FALSE)</f>
        <v>43777.538194444445</v>
      </c>
      <c r="E38" s="6">
        <f>IF(tblData[[#This Row],[In/Out]]="Out",(tblData[[#This Row],[Date Time]]-VLOOKUP(tblData[[#This Row],[Employee]],INDEX(tblData[Employee],ROW()):INDEX(tblData[Date Time],ROWS(tblData[Employee])),2,FALSE))*24,0)</f>
        <v>2.0000000000582077</v>
      </c>
      <c r="F38" t="str">
        <f>VLOOKUP(tblData[[#This Row],[Employee]],tblDepts[],2,FALSE)</f>
        <v>Exec</v>
      </c>
      <c r="G38" s="5">
        <f>1/COUNTIF(tblData[Employee],tblData[[#This Row],[Employee]])</f>
        <v>2.5000000000000001E-2</v>
      </c>
    </row>
    <row r="39" spans="1:7" x14ac:dyDescent="0.25">
      <c r="A39" t="s">
        <v>15</v>
      </c>
      <c r="B39" s="1">
        <v>43777.617361111108</v>
      </c>
      <c r="C39" t="str">
        <f>IF(ISEVEN(COUNTIF(INDEX(tblData[Employee],1):tblData[[#This Row],[Employee]],tblData[[#This Row],[Employee]])),"In","Out")</f>
        <v>Out</v>
      </c>
      <c r="D39" s="4">
        <f>VLOOKUP(tblData[[#This Row],[Employee]],A40:B$529,2,FALSE)</f>
        <v>43777.544444444444</v>
      </c>
      <c r="E39" s="6">
        <f>IF(tblData[[#This Row],[In/Out]]="Out",(tblData[[#This Row],[Date Time]]-VLOOKUP(tblData[[#This Row],[Employee]],INDEX(tblData[Employee],ROW()):INDEX(tblData[Date Time],ROWS(tblData[Employee])),2,FALSE))*24,0)</f>
        <v>1.7499999999417923</v>
      </c>
      <c r="F39" t="str">
        <f>VLOOKUP(tblData[[#This Row],[Employee]],tblDepts[],2,FALSE)</f>
        <v>Admin</v>
      </c>
      <c r="G39" s="5">
        <f>1/COUNTIF(tblData[Employee],tblData[[#This Row],[Employee]])</f>
        <v>2.5000000000000001E-2</v>
      </c>
    </row>
    <row r="40" spans="1:7" x14ac:dyDescent="0.25">
      <c r="A40" t="s">
        <v>10</v>
      </c>
      <c r="B40" s="1">
        <v>43777.548611111109</v>
      </c>
      <c r="C40" t="str">
        <f>IF(ISEVEN(COUNTIF(INDEX(tblData[Employee],1):tblData[[#This Row],[Employee]],tblData[[#This Row],[Employee]])),"In","Out")</f>
        <v>In</v>
      </c>
      <c r="D40" s="4">
        <f>VLOOKUP(tblData[[#This Row],[Employee]],A41:B$529,2,FALSE)</f>
        <v>43777.489583333336</v>
      </c>
      <c r="E40" s="6">
        <f>IF(tblData[[#This Row],[In/Out]]="Out",(tblData[[#This Row],[Date Time]]-VLOOKUP(tblData[[#This Row],[Employee]],INDEX(tblData[Employee],ROW()):INDEX(tblData[Date Time],ROWS(tblData[Employee])),2,FALSE))*24,0)</f>
        <v>0</v>
      </c>
      <c r="F40" t="str">
        <f>VLOOKUP(tblData[[#This Row],[Employee]],tblDepts[],2,FALSE)</f>
        <v>Customer Service</v>
      </c>
      <c r="G40" s="5">
        <f>1/COUNTIF(tblData[Employee],tblData[[#This Row],[Employee]])</f>
        <v>2.5000000000000001E-2</v>
      </c>
    </row>
    <row r="41" spans="1:7" x14ac:dyDescent="0.25">
      <c r="A41" t="s">
        <v>8</v>
      </c>
      <c r="B41" s="1">
        <v>43777.545138888891</v>
      </c>
      <c r="C41" t="str">
        <f>IF(ISEVEN(COUNTIF(INDEX(tblData[Employee],1):tblData[[#This Row],[Employee]],tblData[[#This Row],[Employee]])),"In","Out")</f>
        <v>In</v>
      </c>
      <c r="D41" s="4">
        <f>VLOOKUP(tblData[[#This Row],[Employee]],A42:B$529,2,FALSE)</f>
        <v>43777.493750000001</v>
      </c>
      <c r="E41" s="6">
        <f>IF(tblData[[#This Row],[In/Out]]="Out",(tblData[[#This Row],[Date Time]]-VLOOKUP(tblData[[#This Row],[Employee]],INDEX(tblData[Employee],ROW()):INDEX(tblData[Date Time],ROWS(tblData[Employee])),2,FALSE))*24,0)</f>
        <v>0</v>
      </c>
      <c r="F41" t="str">
        <f>VLOOKUP(tblData[[#This Row],[Employee]],tblDepts[],2,FALSE)</f>
        <v>HR</v>
      </c>
      <c r="G41" s="5">
        <f>1/COUNTIF(tblData[Employee],tblData[[#This Row],[Employee]])</f>
        <v>2.5000000000000001E-2</v>
      </c>
    </row>
    <row r="42" spans="1:7" x14ac:dyDescent="0.25">
      <c r="A42" t="s">
        <v>15</v>
      </c>
      <c r="B42" s="1">
        <v>43777.544444444444</v>
      </c>
      <c r="C42" t="str">
        <f>IF(ISEVEN(COUNTIF(INDEX(tblData[Employee],1):tblData[[#This Row],[Employee]],tblData[[#This Row],[Employee]])),"In","Out")</f>
        <v>In</v>
      </c>
      <c r="D42" s="4">
        <f>VLOOKUP(tblData[[#This Row],[Employee]],A43:B$529,2,FALSE)</f>
        <v>43777.476388888892</v>
      </c>
      <c r="E42" s="6">
        <f>IF(tblData[[#This Row],[In/Out]]="Out",(tblData[[#This Row],[Date Time]]-VLOOKUP(tblData[[#This Row],[Employee]],INDEX(tblData[Employee],ROW()):INDEX(tblData[Date Time],ROWS(tblData[Employee])),2,FALSE))*24,0)</f>
        <v>0</v>
      </c>
      <c r="F42" t="str">
        <f>VLOOKUP(tblData[[#This Row],[Employee]],tblDepts[],2,FALSE)</f>
        <v>Admin</v>
      </c>
      <c r="G42" s="5">
        <f>1/COUNTIF(tblData[Employee],tblData[[#This Row],[Employee]])</f>
        <v>2.5000000000000001E-2</v>
      </c>
    </row>
    <row r="43" spans="1:7" x14ac:dyDescent="0.25">
      <c r="A43" t="s">
        <v>14</v>
      </c>
      <c r="B43" s="1">
        <v>43777.543749999997</v>
      </c>
      <c r="C43" t="str">
        <f>IF(ISEVEN(COUNTIF(INDEX(tblData[Employee],1):tblData[[#This Row],[Employee]],tblData[[#This Row],[Employee]])),"In","Out")</f>
        <v>In</v>
      </c>
      <c r="D43" s="4">
        <f>VLOOKUP(tblData[[#This Row],[Employee]],A44:B$529,2,FALSE)</f>
        <v>43777.488888888889</v>
      </c>
      <c r="E43" s="6">
        <f>IF(tblData[[#This Row],[In/Out]]="Out",(tblData[[#This Row],[Date Time]]-VLOOKUP(tblData[[#This Row],[Employee]],INDEX(tblData[Employee],ROW()):INDEX(tblData[Date Time],ROWS(tblData[Employee])),2,FALSE))*24,0)</f>
        <v>0</v>
      </c>
      <c r="F43" t="str">
        <f>VLOOKUP(tblData[[#This Row],[Employee]],tblDepts[],2,FALSE)</f>
        <v>Sales</v>
      </c>
      <c r="G43" s="5">
        <f>1/COUNTIF(tblData[Employee],tblData[[#This Row],[Employee]])</f>
        <v>2.5000000000000001E-2</v>
      </c>
    </row>
    <row r="44" spans="1:7" x14ac:dyDescent="0.25">
      <c r="A44" t="s">
        <v>2</v>
      </c>
      <c r="B44" s="1">
        <v>43777.541666666664</v>
      </c>
      <c r="C44" t="str">
        <f>IF(ISEVEN(COUNTIF(INDEX(tblData[Employee],1):tblData[[#This Row],[Employee]],tblData[[#This Row],[Employee]])),"In","Out")</f>
        <v>In</v>
      </c>
      <c r="D44" s="4">
        <f>VLOOKUP(tblData[[#This Row],[Employee]],A45:B$529,2,FALSE)</f>
        <v>43777.5</v>
      </c>
      <c r="E44" s="6">
        <f>IF(tblData[[#This Row],[In/Out]]="Out",(tblData[[#This Row],[Date Time]]-VLOOKUP(tblData[[#This Row],[Employee]],INDEX(tblData[Employee],ROW()):INDEX(tblData[Date Time],ROWS(tblData[Employee])),2,FALSE))*24,0)</f>
        <v>0</v>
      </c>
      <c r="F44" t="str">
        <f>VLOOKUP(tblData[[#This Row],[Employee]],tblDepts[],2,FALSE)</f>
        <v>Sales</v>
      </c>
      <c r="G44" s="5">
        <f>1/COUNTIF(tblData[Employee],tblData[[#This Row],[Employee]])</f>
        <v>0.05</v>
      </c>
    </row>
    <row r="45" spans="1:7" x14ac:dyDescent="0.25">
      <c r="A45" t="s">
        <v>3</v>
      </c>
      <c r="B45" s="1">
        <v>43777.540972222225</v>
      </c>
      <c r="C45" t="str">
        <f>IF(ISEVEN(COUNTIF(INDEX(tblData[Employee],1):tblData[[#This Row],[Employee]],tblData[[#This Row],[Employee]])),"In","Out")</f>
        <v>In</v>
      </c>
      <c r="D45" s="4">
        <f>VLOOKUP(tblData[[#This Row],[Employee]],A46:B$529,2,FALSE)</f>
        <v>43777.5</v>
      </c>
      <c r="E45" s="6">
        <f>IF(tblData[[#This Row],[In/Out]]="Out",(tblData[[#This Row],[Date Time]]-VLOOKUP(tblData[[#This Row],[Employee]],INDEX(tblData[Employee],ROW()):INDEX(tblData[Date Time],ROWS(tblData[Employee])),2,FALSE))*24,0)</f>
        <v>0</v>
      </c>
      <c r="F45" t="str">
        <f>VLOOKUP(tblData[[#This Row],[Employee]],tblDepts[],2,FALSE)</f>
        <v>Accounting</v>
      </c>
      <c r="G45" s="5">
        <f>1/COUNTIF(tblData[Employee],tblData[[#This Row],[Employee]])</f>
        <v>2.5000000000000001E-2</v>
      </c>
    </row>
    <row r="46" spans="1:7" x14ac:dyDescent="0.25">
      <c r="A46" t="s">
        <v>13</v>
      </c>
      <c r="B46" s="1">
        <v>43777.540972222225</v>
      </c>
      <c r="C46" t="str">
        <f>IF(ISEVEN(COUNTIF(INDEX(tblData[Employee],1):tblData[[#This Row],[Employee]],tblData[[#This Row],[Employee]])),"In","Out")</f>
        <v>In</v>
      </c>
      <c r="D46" s="4">
        <f>VLOOKUP(tblData[[#This Row],[Employee]],A47:B$529,2,FALSE)</f>
        <v>43777.489583333336</v>
      </c>
      <c r="E46" s="6">
        <f>IF(tblData[[#This Row],[In/Out]]="Out",(tblData[[#This Row],[Date Time]]-VLOOKUP(tblData[[#This Row],[Employee]],INDEX(tblData[Employee],ROW()):INDEX(tblData[Date Time],ROWS(tblData[Employee])),2,FALSE))*24,0)</f>
        <v>0</v>
      </c>
      <c r="F46" t="str">
        <f>VLOOKUP(tblData[[#This Row],[Employee]],tblDepts[],2,FALSE)</f>
        <v>Admin</v>
      </c>
      <c r="G46" s="5">
        <f>1/COUNTIF(tblData[Employee],tblData[[#This Row],[Employee]])</f>
        <v>2.5000000000000001E-2</v>
      </c>
    </row>
    <row r="47" spans="1:7" x14ac:dyDescent="0.25">
      <c r="A47" t="s">
        <v>5</v>
      </c>
      <c r="B47" s="1">
        <v>43777.539583333331</v>
      </c>
      <c r="C47" t="str">
        <f>IF(ISEVEN(COUNTIF(INDEX(tblData[Employee],1):tblData[[#This Row],[Employee]],tblData[[#This Row],[Employee]])),"In","Out")</f>
        <v>In</v>
      </c>
      <c r="D47" s="4">
        <f>VLOOKUP(tblData[[#This Row],[Employee]],A48:B$529,2,FALSE)</f>
        <v>43777.499305555553</v>
      </c>
      <c r="E47" s="6">
        <f>IF(tblData[[#This Row],[In/Out]]="Out",(tblData[[#This Row],[Date Time]]-VLOOKUP(tblData[[#This Row],[Employee]],INDEX(tblData[Employee],ROW()):INDEX(tblData[Date Time],ROWS(tblData[Employee])),2,FALSE))*24,0)</f>
        <v>0</v>
      </c>
      <c r="F47" t="str">
        <f>VLOOKUP(tblData[[#This Row],[Employee]],tblDepts[],2,FALSE)</f>
        <v>Sales</v>
      </c>
      <c r="G47" s="5">
        <f>1/COUNTIF(tblData[Employee],tblData[[#This Row],[Employee]])</f>
        <v>2.5000000000000001E-2</v>
      </c>
    </row>
    <row r="48" spans="1:7" x14ac:dyDescent="0.25">
      <c r="A48" t="s">
        <v>4</v>
      </c>
      <c r="B48" s="1">
        <v>43777.538888888892</v>
      </c>
      <c r="C48" t="str">
        <f>IF(ISEVEN(COUNTIF(INDEX(tblData[Employee],1):tblData[[#This Row],[Employee]],tblData[[#This Row],[Employee]])),"In","Out")</f>
        <v>In</v>
      </c>
      <c r="D48" s="4">
        <f>VLOOKUP(tblData[[#This Row],[Employee]],A49:B$529,2,FALSE)</f>
        <v>43777.496527777781</v>
      </c>
      <c r="E48" s="6">
        <f>IF(tblData[[#This Row],[In/Out]]="Out",(tblData[[#This Row],[Date Time]]-VLOOKUP(tblData[[#This Row],[Employee]],INDEX(tblData[Employee],ROW()):INDEX(tblData[Date Time],ROWS(tblData[Employee])),2,FALSE))*24,0)</f>
        <v>0</v>
      </c>
      <c r="F48" t="str">
        <f>VLOOKUP(tblData[[#This Row],[Employee]],tblDepts[],2,FALSE)</f>
        <v>Sales</v>
      </c>
      <c r="G48" s="5">
        <f>1/COUNTIF(tblData[Employee],tblData[[#This Row],[Employee]])</f>
        <v>2.5000000000000001E-2</v>
      </c>
    </row>
    <row r="49" spans="1:7" x14ac:dyDescent="0.25">
      <c r="A49" t="s">
        <v>12</v>
      </c>
      <c r="B49" s="1">
        <v>43777.538888888892</v>
      </c>
      <c r="C49" t="str">
        <f>IF(ISEVEN(COUNTIF(INDEX(tblData[Employee],1):tblData[[#This Row],[Employee]],tblData[[#This Row],[Employee]])),"In","Out")</f>
        <v>In</v>
      </c>
      <c r="D49" s="4">
        <f>VLOOKUP(tblData[[#This Row],[Employee]],A50:B$529,2,FALSE)</f>
        <v>43777.497916666667</v>
      </c>
      <c r="E49" s="6">
        <f>IF(tblData[[#This Row],[In/Out]]="Out",(tblData[[#This Row],[Date Time]]-VLOOKUP(tblData[[#This Row],[Employee]],INDEX(tblData[Employee],ROW()):INDEX(tblData[Date Time],ROWS(tblData[Employee])),2,FALSE))*24,0)</f>
        <v>0</v>
      </c>
      <c r="F49" t="str">
        <f>VLOOKUP(tblData[[#This Row],[Employee]],tblDepts[],2,FALSE)</f>
        <v>Accounting</v>
      </c>
      <c r="G49" s="5">
        <f>1/COUNTIF(tblData[Employee],tblData[[#This Row],[Employee]])</f>
        <v>2.5000000000000001E-2</v>
      </c>
    </row>
    <row r="50" spans="1:7" x14ac:dyDescent="0.25">
      <c r="A50" t="s">
        <v>6</v>
      </c>
      <c r="B50" s="1">
        <v>43777.538888888892</v>
      </c>
      <c r="C50" t="str">
        <f>IF(ISEVEN(COUNTIF(INDEX(tblData[Employee],1):tblData[[#This Row],[Employee]],tblData[[#This Row],[Employee]])),"In","Out")</f>
        <v>In</v>
      </c>
      <c r="D50" s="4">
        <f>VLOOKUP(tblData[[#This Row],[Employee]],A51:B$529,2,FALSE)</f>
        <v>43777.495833333334</v>
      </c>
      <c r="E50" s="6">
        <f>IF(tblData[[#This Row],[In/Out]]="Out",(tblData[[#This Row],[Date Time]]-VLOOKUP(tblData[[#This Row],[Employee]],INDEX(tblData[Employee],ROW()):INDEX(tblData[Date Time],ROWS(tblData[Employee])),2,FALSE))*24,0)</f>
        <v>0</v>
      </c>
      <c r="F50" t="str">
        <f>VLOOKUP(tblData[[#This Row],[Employee]],tblDepts[],2,FALSE)</f>
        <v>Sales</v>
      </c>
      <c r="G50" s="5">
        <f>1/COUNTIF(tblData[Employee],tblData[[#This Row],[Employee]])</f>
        <v>2.5000000000000001E-2</v>
      </c>
    </row>
    <row r="51" spans="1:7" x14ac:dyDescent="0.25">
      <c r="A51" t="s">
        <v>7</v>
      </c>
      <c r="B51" s="1">
        <v>43777.538194444445</v>
      </c>
      <c r="C51" t="str">
        <f>IF(ISEVEN(COUNTIF(INDEX(tblData[Employee],1):tblData[[#This Row],[Employee]],tblData[[#This Row],[Employee]])),"In","Out")</f>
        <v>In</v>
      </c>
      <c r="D51" s="4">
        <f>VLOOKUP(tblData[[#This Row],[Employee]],A52:B$529,2,FALSE)</f>
        <v>43777.495138888888</v>
      </c>
      <c r="E51" s="6">
        <f>IF(tblData[[#This Row],[In/Out]]="Out",(tblData[[#This Row],[Date Time]]-VLOOKUP(tblData[[#This Row],[Employee]],INDEX(tblData[Employee],ROW()):INDEX(tblData[Date Time],ROWS(tblData[Employee])),2,FALSE))*24,0)</f>
        <v>0</v>
      </c>
      <c r="F51" t="str">
        <f>VLOOKUP(tblData[[#This Row],[Employee]],tblDepts[],2,FALSE)</f>
        <v>Exec</v>
      </c>
      <c r="G51" s="5">
        <f>1/COUNTIF(tblData[Employee],tblData[[#This Row],[Employee]])</f>
        <v>2.5000000000000001E-2</v>
      </c>
    </row>
    <row r="52" spans="1:7" x14ac:dyDescent="0.25">
      <c r="A52" t="s">
        <v>11</v>
      </c>
      <c r="B52" s="1">
        <v>43777.537499999999</v>
      </c>
      <c r="C52" t="str">
        <f>IF(ISEVEN(COUNTIF(INDEX(tblData[Employee],1):tblData[[#This Row],[Employee]],tblData[[#This Row],[Employee]])),"In","Out")</f>
        <v>In</v>
      </c>
      <c r="D52" s="4">
        <f>VLOOKUP(tblData[[#This Row],[Employee]],A53:B$529,2,FALSE)</f>
        <v>43777.494444444441</v>
      </c>
      <c r="E52" s="6">
        <f>IF(tblData[[#This Row],[In/Out]]="Out",(tblData[[#This Row],[Date Time]]-VLOOKUP(tblData[[#This Row],[Employee]],INDEX(tblData[Employee],ROW()):INDEX(tblData[Date Time],ROWS(tblData[Employee])),2,FALSE))*24,0)</f>
        <v>0</v>
      </c>
      <c r="F52" t="str">
        <f>VLOOKUP(tblData[[#This Row],[Employee]],tblDepts[],2,FALSE)</f>
        <v>Admin</v>
      </c>
      <c r="G52" s="5">
        <f>1/COUNTIF(tblData[Employee],tblData[[#This Row],[Employee]])</f>
        <v>2.5000000000000001E-2</v>
      </c>
    </row>
    <row r="53" spans="1:7" x14ac:dyDescent="0.25">
      <c r="A53" t="s">
        <v>9</v>
      </c>
      <c r="B53" s="1">
        <v>43777.536805555559</v>
      </c>
      <c r="C53" t="str">
        <f>IF(ISEVEN(COUNTIF(INDEX(tblData[Employee],1):tblData[[#This Row],[Employee]],tblData[[#This Row],[Employee]])),"In","Out")</f>
        <v>In</v>
      </c>
      <c r="D53" s="4">
        <f>VLOOKUP(tblData[[#This Row],[Employee]],A54:B$529,2,FALSE)</f>
        <v>43777.493055555555</v>
      </c>
      <c r="E53" s="6">
        <f>IF(tblData[[#This Row],[In/Out]]="Out",(tblData[[#This Row],[Date Time]]-VLOOKUP(tblData[[#This Row],[Employee]],INDEX(tblData[Employee],ROW()):INDEX(tblData[Date Time],ROWS(tblData[Employee])),2,FALSE))*24,0)</f>
        <v>0</v>
      </c>
      <c r="F53" t="str">
        <f>VLOOKUP(tblData[[#This Row],[Employee]],tblDepts[],2,FALSE)</f>
        <v>Accounting</v>
      </c>
      <c r="G53" s="5">
        <f>1/COUNTIF(tblData[Employee],tblData[[#This Row],[Employee]])</f>
        <v>3.5714285714285712E-2</v>
      </c>
    </row>
    <row r="54" spans="1:7" x14ac:dyDescent="0.25">
      <c r="A54" t="s">
        <v>2</v>
      </c>
      <c r="B54" s="1">
        <v>43777.5</v>
      </c>
      <c r="C54" t="str">
        <f>IF(ISEVEN(COUNTIF(INDEX(tblData[Employee],1):tblData[[#This Row],[Employee]],tblData[[#This Row],[Employee]])),"In","Out")</f>
        <v>Out</v>
      </c>
      <c r="D54" s="4">
        <f>VLOOKUP(tblData[[#This Row],[Employee]],A55:B$529,2,FALSE)</f>
        <v>43777.333333333336</v>
      </c>
      <c r="E54" s="6">
        <f>IF(tblData[[#This Row],[In/Out]]="Out",(tblData[[#This Row],[Date Time]]-VLOOKUP(tblData[[#This Row],[Employee]],INDEX(tblData[Employee],ROW()):INDEX(tblData[Date Time],ROWS(tblData[Employee])),2,FALSE))*24,0)</f>
        <v>3.9999999999417923</v>
      </c>
      <c r="F54" t="str">
        <f>VLOOKUP(tblData[[#This Row],[Employee]],tblDepts[],2,FALSE)</f>
        <v>Sales</v>
      </c>
      <c r="G54" s="5">
        <f>1/COUNTIF(tblData[Employee],tblData[[#This Row],[Employee]])</f>
        <v>0.05</v>
      </c>
    </row>
    <row r="55" spans="1:7" x14ac:dyDescent="0.25">
      <c r="A55" t="s">
        <v>3</v>
      </c>
      <c r="B55" s="1">
        <v>43777.5</v>
      </c>
      <c r="C55" t="str">
        <f>IF(ISEVEN(COUNTIF(INDEX(tblData[Employee],1):tblData[[#This Row],[Employee]],tblData[[#This Row],[Employee]])),"In","Out")</f>
        <v>Out</v>
      </c>
      <c r="D55" s="4">
        <f>VLOOKUP(tblData[[#This Row],[Employee]],A56:B$529,2,FALSE)</f>
        <v>43777.42291666667</v>
      </c>
      <c r="E55" s="6">
        <f>IF(tblData[[#This Row],[In/Out]]="Out",(tblData[[#This Row],[Date Time]]-VLOOKUP(tblData[[#This Row],[Employee]],INDEX(tblData[Employee],ROW()):INDEX(tblData[Date Time],ROWS(tblData[Employee])),2,FALSE))*24,0)</f>
        <v>1.8499999999185093</v>
      </c>
      <c r="F55" t="str">
        <f>VLOOKUP(tblData[[#This Row],[Employee]],tblDepts[],2,FALSE)</f>
        <v>Accounting</v>
      </c>
      <c r="G55" s="5">
        <f>1/COUNTIF(tblData[Employee],tblData[[#This Row],[Employee]])</f>
        <v>2.5000000000000001E-2</v>
      </c>
    </row>
    <row r="56" spans="1:7" x14ac:dyDescent="0.25">
      <c r="A56" t="s">
        <v>5</v>
      </c>
      <c r="B56" s="1">
        <v>43777.499305555553</v>
      </c>
      <c r="C56" t="str">
        <f>IF(ISEVEN(COUNTIF(INDEX(tblData[Employee],1):tblData[[#This Row],[Employee]],tblData[[#This Row],[Employee]])),"In","Out")</f>
        <v>Out</v>
      </c>
      <c r="D56" s="4">
        <f>VLOOKUP(tblData[[#This Row],[Employee]],A57:B$529,2,FALSE)</f>
        <v>43777.42291666667</v>
      </c>
      <c r="E56" s="6">
        <f>IF(tblData[[#This Row],[In/Out]]="Out",(tblData[[#This Row],[Date Time]]-VLOOKUP(tblData[[#This Row],[Employee]],INDEX(tblData[Employee],ROW()):INDEX(tblData[Date Time],ROWS(tblData[Employee])),2,FALSE))*24,0)</f>
        <v>1.8333333331975155</v>
      </c>
      <c r="F56" t="str">
        <f>VLOOKUP(tblData[[#This Row],[Employee]],tblDepts[],2,FALSE)</f>
        <v>Sales</v>
      </c>
      <c r="G56" s="5">
        <f>1/COUNTIF(tblData[Employee],tblData[[#This Row],[Employee]])</f>
        <v>2.5000000000000001E-2</v>
      </c>
    </row>
    <row r="57" spans="1:7" x14ac:dyDescent="0.25">
      <c r="A57" t="s">
        <v>12</v>
      </c>
      <c r="B57" s="1">
        <v>43777.497916666667</v>
      </c>
      <c r="C57" t="str">
        <f>IF(ISEVEN(COUNTIF(INDEX(tblData[Employee],1):tblData[[#This Row],[Employee]],tblData[[#This Row],[Employee]])),"In","Out")</f>
        <v>Out</v>
      </c>
      <c r="D57" s="4">
        <f>VLOOKUP(tblData[[#This Row],[Employee]],A58:B$529,2,FALSE)</f>
        <v>43777.425000000003</v>
      </c>
      <c r="E57" s="6">
        <f>IF(tblData[[#This Row],[In/Out]]="Out",(tblData[[#This Row],[Date Time]]-VLOOKUP(tblData[[#This Row],[Employee]],INDEX(tblData[Employee],ROW()):INDEX(tblData[Date Time],ROWS(tblData[Employee])),2,FALSE))*24,0)</f>
        <v>1.7499999999417923</v>
      </c>
      <c r="F57" t="str">
        <f>VLOOKUP(tblData[[#This Row],[Employee]],tblDepts[],2,FALSE)</f>
        <v>Accounting</v>
      </c>
      <c r="G57" s="5">
        <f>1/COUNTIF(tblData[Employee],tblData[[#This Row],[Employee]])</f>
        <v>2.5000000000000001E-2</v>
      </c>
    </row>
    <row r="58" spans="1:7" x14ac:dyDescent="0.25">
      <c r="A58" t="s">
        <v>4</v>
      </c>
      <c r="B58" s="1">
        <v>43777.496527777781</v>
      </c>
      <c r="C58" t="str">
        <f>IF(ISEVEN(COUNTIF(INDEX(tblData[Employee],1):tblData[[#This Row],[Employee]],tblData[[#This Row],[Employee]])),"In","Out")</f>
        <v>Out</v>
      </c>
      <c r="D58" s="4">
        <f>VLOOKUP(tblData[[#This Row],[Employee]],A59:B$529,2,FALSE)</f>
        <v>43777.424305555556</v>
      </c>
      <c r="E58" s="6">
        <f>IF(tblData[[#This Row],[In/Out]]="Out",(tblData[[#This Row],[Date Time]]-VLOOKUP(tblData[[#This Row],[Employee]],INDEX(tblData[Employee],ROW()):INDEX(tblData[Date Time],ROWS(tblData[Employee])),2,FALSE))*24,0)</f>
        <v>1.7333333333954215</v>
      </c>
      <c r="F58" t="str">
        <f>VLOOKUP(tblData[[#This Row],[Employee]],tblDepts[],2,FALSE)</f>
        <v>Sales</v>
      </c>
      <c r="G58" s="5">
        <f>1/COUNTIF(tblData[Employee],tblData[[#This Row],[Employee]])</f>
        <v>2.5000000000000001E-2</v>
      </c>
    </row>
    <row r="59" spans="1:7" x14ac:dyDescent="0.25">
      <c r="A59" t="s">
        <v>6</v>
      </c>
      <c r="B59" s="1">
        <v>43777.495833333334</v>
      </c>
      <c r="C59" t="str">
        <f>IF(ISEVEN(COUNTIF(INDEX(tblData[Employee],1):tblData[[#This Row],[Employee]],tblData[[#This Row],[Employee]])),"In","Out")</f>
        <v>Out</v>
      </c>
      <c r="D59" s="4">
        <f>VLOOKUP(tblData[[#This Row],[Employee]],A60:B$529,2,FALSE)</f>
        <v>43777.42291666667</v>
      </c>
      <c r="E59" s="6">
        <f>IF(tblData[[#This Row],[In/Out]]="Out",(tblData[[#This Row],[Date Time]]-VLOOKUP(tblData[[#This Row],[Employee]],INDEX(tblData[Employee],ROW()):INDEX(tblData[Date Time],ROWS(tblData[Employee])),2,FALSE))*24,0)</f>
        <v>1.7499999999417923</v>
      </c>
      <c r="F59" t="str">
        <f>VLOOKUP(tblData[[#This Row],[Employee]],tblDepts[],2,FALSE)</f>
        <v>Sales</v>
      </c>
      <c r="G59" s="5">
        <f>1/COUNTIF(tblData[Employee],tblData[[#This Row],[Employee]])</f>
        <v>2.5000000000000001E-2</v>
      </c>
    </row>
    <row r="60" spans="1:7" x14ac:dyDescent="0.25">
      <c r="A60" t="s">
        <v>7</v>
      </c>
      <c r="B60" s="1">
        <v>43777.495138888888</v>
      </c>
      <c r="C60" t="str">
        <f>IF(ISEVEN(COUNTIF(INDEX(tblData[Employee],1):tblData[[#This Row],[Employee]],tblData[[#This Row],[Employee]])),"In","Out")</f>
        <v>Out</v>
      </c>
      <c r="D60" s="4">
        <f>VLOOKUP(tblData[[#This Row],[Employee]],A61:B$529,2,FALSE)</f>
        <v>43777.424305555556</v>
      </c>
      <c r="E60" s="6">
        <f>IF(tblData[[#This Row],[In/Out]]="Out",(tblData[[#This Row],[Date Time]]-VLOOKUP(tblData[[#This Row],[Employee]],INDEX(tblData[Employee],ROW()):INDEX(tblData[Date Time],ROWS(tblData[Employee])),2,FALSE))*24,0)</f>
        <v>1.6999999999534339</v>
      </c>
      <c r="F60" t="str">
        <f>VLOOKUP(tblData[[#This Row],[Employee]],tblDepts[],2,FALSE)</f>
        <v>Exec</v>
      </c>
      <c r="G60" s="5">
        <f>1/COUNTIF(tblData[Employee],tblData[[#This Row],[Employee]])</f>
        <v>2.5000000000000001E-2</v>
      </c>
    </row>
    <row r="61" spans="1:7" x14ac:dyDescent="0.25">
      <c r="A61" t="s">
        <v>11</v>
      </c>
      <c r="B61" s="1">
        <v>43777.494444444441</v>
      </c>
      <c r="C61" t="str">
        <f>IF(ISEVEN(COUNTIF(INDEX(tblData[Employee],1):tblData[[#This Row],[Employee]],tblData[[#This Row],[Employee]])),"In","Out")</f>
        <v>Out</v>
      </c>
      <c r="D61" s="4">
        <f>VLOOKUP(tblData[[#This Row],[Employee]],A62:B$529,2,FALSE)</f>
        <v>43777.425694444442</v>
      </c>
      <c r="E61" s="6">
        <f>IF(tblData[[#This Row],[In/Out]]="Out",(tblData[[#This Row],[Date Time]]-VLOOKUP(tblData[[#This Row],[Employee]],INDEX(tblData[Employee],ROW()):INDEX(tblData[Date Time],ROWS(tblData[Employee])),2,FALSE))*24,0)</f>
        <v>1.6499999999650754</v>
      </c>
      <c r="F61" t="str">
        <f>VLOOKUP(tblData[[#This Row],[Employee]],tblDepts[],2,FALSE)</f>
        <v>Admin</v>
      </c>
      <c r="G61" s="5">
        <f>1/COUNTIF(tblData[Employee],tblData[[#This Row],[Employee]])</f>
        <v>2.5000000000000001E-2</v>
      </c>
    </row>
    <row r="62" spans="1:7" x14ac:dyDescent="0.25">
      <c r="A62" t="s">
        <v>8</v>
      </c>
      <c r="B62" s="1">
        <v>43777.493750000001</v>
      </c>
      <c r="C62" t="str">
        <f>IF(ISEVEN(COUNTIF(INDEX(tblData[Employee],1):tblData[[#This Row],[Employee]],tblData[[#This Row],[Employee]])),"In","Out")</f>
        <v>Out</v>
      </c>
      <c r="D62" s="4">
        <f>VLOOKUP(tblData[[#This Row],[Employee]],A63:B$529,2,FALSE)</f>
        <v>43777.425000000003</v>
      </c>
      <c r="E62" s="6">
        <f>IF(tblData[[#This Row],[In/Out]]="Out",(tblData[[#This Row],[Date Time]]-VLOOKUP(tblData[[#This Row],[Employee]],INDEX(tblData[Employee],ROW()):INDEX(tblData[Date Time],ROWS(tblData[Employee])),2,FALSE))*24,0)</f>
        <v>1.6499999999650754</v>
      </c>
      <c r="F62" t="str">
        <f>VLOOKUP(tblData[[#This Row],[Employee]],tblDepts[],2,FALSE)</f>
        <v>HR</v>
      </c>
      <c r="G62" s="5">
        <f>1/COUNTIF(tblData[Employee],tblData[[#This Row],[Employee]])</f>
        <v>2.5000000000000001E-2</v>
      </c>
    </row>
    <row r="63" spans="1:7" x14ac:dyDescent="0.25">
      <c r="A63" t="s">
        <v>9</v>
      </c>
      <c r="B63" s="1">
        <v>43777.493055555555</v>
      </c>
      <c r="C63" t="str">
        <f>IF(ISEVEN(COUNTIF(INDEX(tblData[Employee],1):tblData[[#This Row],[Employee]],tblData[[#This Row],[Employee]])),"In","Out")</f>
        <v>Out</v>
      </c>
      <c r="D63" s="4">
        <f>VLOOKUP(tblData[[#This Row],[Employee]],A64:B$529,2,FALSE)</f>
        <v>43777.333333333336</v>
      </c>
      <c r="E63" s="6">
        <f>IF(tblData[[#This Row],[In/Out]]="Out",(tblData[[#This Row],[Date Time]]-VLOOKUP(tblData[[#This Row],[Employee]],INDEX(tblData[Employee],ROW()):INDEX(tblData[Date Time],ROWS(tblData[Employee])),2,FALSE))*24,0)</f>
        <v>3.8333333332557231</v>
      </c>
      <c r="F63" t="str">
        <f>VLOOKUP(tblData[[#This Row],[Employee]],tblDepts[],2,FALSE)</f>
        <v>Accounting</v>
      </c>
      <c r="G63" s="5">
        <f>1/COUNTIF(tblData[Employee],tblData[[#This Row],[Employee]])</f>
        <v>3.5714285714285712E-2</v>
      </c>
    </row>
    <row r="64" spans="1:7" x14ac:dyDescent="0.25">
      <c r="A64" t="s">
        <v>10</v>
      </c>
      <c r="B64" s="1">
        <v>43777.489583333336</v>
      </c>
      <c r="C64" t="str">
        <f>IF(ISEVEN(COUNTIF(INDEX(tblData[Employee],1):tblData[[#This Row],[Employee]],tblData[[#This Row],[Employee]])),"In","Out")</f>
        <v>Out</v>
      </c>
      <c r="D64" s="4">
        <f>VLOOKUP(tblData[[#This Row],[Employee]],A65:B$529,2,FALSE)</f>
        <v>43777.425694444442</v>
      </c>
      <c r="E64" s="6">
        <f>IF(tblData[[#This Row],[In/Out]]="Out",(tblData[[#This Row],[Date Time]]-VLOOKUP(tblData[[#This Row],[Employee]],INDEX(tblData[Employee],ROW()):INDEX(tblData[Date Time],ROWS(tblData[Employee])),2,FALSE))*24,0)</f>
        <v>1.5333333334419876</v>
      </c>
      <c r="F64" t="str">
        <f>VLOOKUP(tblData[[#This Row],[Employee]],tblDepts[],2,FALSE)</f>
        <v>Customer Service</v>
      </c>
      <c r="G64" s="5">
        <f>1/COUNTIF(tblData[Employee],tblData[[#This Row],[Employee]])</f>
        <v>2.5000000000000001E-2</v>
      </c>
    </row>
    <row r="65" spans="1:7" x14ac:dyDescent="0.25">
      <c r="A65" t="s">
        <v>13</v>
      </c>
      <c r="B65" s="1">
        <v>43777.489583333336</v>
      </c>
      <c r="C65" t="str">
        <f>IF(ISEVEN(COUNTIF(INDEX(tblData[Employee],1):tblData[[#This Row],[Employee]],tblData[[#This Row],[Employee]])),"In","Out")</f>
        <v>Out</v>
      </c>
      <c r="D65" s="4">
        <f>VLOOKUP(tblData[[#This Row],[Employee]],A66:B$529,2,FALSE)</f>
        <v>43777.423611111109</v>
      </c>
      <c r="E65" s="6">
        <f>IF(tblData[[#This Row],[In/Out]]="Out",(tblData[[#This Row],[Date Time]]-VLOOKUP(tblData[[#This Row],[Employee]],INDEX(tblData[Employee],ROW()):INDEX(tblData[Date Time],ROWS(tblData[Employee])),2,FALSE))*24,0)</f>
        <v>1.5833333334303461</v>
      </c>
      <c r="F65" t="str">
        <f>VLOOKUP(tblData[[#This Row],[Employee]],tblDepts[],2,FALSE)</f>
        <v>Admin</v>
      </c>
      <c r="G65" s="5">
        <f>1/COUNTIF(tblData[Employee],tblData[[#This Row],[Employee]])</f>
        <v>2.5000000000000001E-2</v>
      </c>
    </row>
    <row r="66" spans="1:7" x14ac:dyDescent="0.25">
      <c r="A66" t="s">
        <v>14</v>
      </c>
      <c r="B66" s="1">
        <v>43777.488888888889</v>
      </c>
      <c r="C66" t="str">
        <f>IF(ISEVEN(COUNTIF(INDEX(tblData[Employee],1):tblData[[#This Row],[Employee]],tblData[[#This Row],[Employee]])),"In","Out")</f>
        <v>Out</v>
      </c>
      <c r="D66" s="4">
        <f>VLOOKUP(tblData[[#This Row],[Employee]],A67:B$529,2,FALSE)</f>
        <v>43777.425000000003</v>
      </c>
      <c r="E66" s="6">
        <f>IF(tblData[[#This Row],[In/Out]]="Out",(tblData[[#This Row],[Date Time]]-VLOOKUP(tblData[[#This Row],[Employee]],INDEX(tblData[Employee],ROW()):INDEX(tblData[Date Time],ROWS(tblData[Employee])),2,FALSE))*24,0)</f>
        <v>1.5333333332673647</v>
      </c>
      <c r="F66" t="str">
        <f>VLOOKUP(tblData[[#This Row],[Employee]],tblDepts[],2,FALSE)</f>
        <v>Sales</v>
      </c>
      <c r="G66" s="5">
        <f>1/COUNTIF(tblData[Employee],tblData[[#This Row],[Employee]])</f>
        <v>2.5000000000000001E-2</v>
      </c>
    </row>
    <row r="67" spans="1:7" x14ac:dyDescent="0.25">
      <c r="A67" t="s">
        <v>15</v>
      </c>
      <c r="B67" s="1">
        <v>43777.476388888892</v>
      </c>
      <c r="C67" t="str">
        <f>IF(ISEVEN(COUNTIF(INDEX(tblData[Employee],1):tblData[[#This Row],[Employee]],tblData[[#This Row],[Employee]])),"In","Out")</f>
        <v>Out</v>
      </c>
      <c r="D67" s="4">
        <f>VLOOKUP(tblData[[#This Row],[Employee]],A68:B$529,2,FALSE)</f>
        <v>43777.42291666667</v>
      </c>
      <c r="E67" s="6">
        <f>IF(tblData[[#This Row],[In/Out]]="Out",(tblData[[#This Row],[Date Time]]-VLOOKUP(tblData[[#This Row],[Employee]],INDEX(tblData[Employee],ROW()):INDEX(tblData[Date Time],ROWS(tblData[Employee])),2,FALSE))*24,0)</f>
        <v>1.2833333333255723</v>
      </c>
      <c r="F67" t="str">
        <f>VLOOKUP(tblData[[#This Row],[Employee]],tblDepts[],2,FALSE)</f>
        <v>Admin</v>
      </c>
      <c r="G67" s="5">
        <f>1/COUNTIF(tblData[Employee],tblData[[#This Row],[Employee]])</f>
        <v>2.5000000000000001E-2</v>
      </c>
    </row>
    <row r="68" spans="1:7" x14ac:dyDescent="0.25">
      <c r="A68" t="s">
        <v>11</v>
      </c>
      <c r="B68" s="1">
        <v>43777.425694444442</v>
      </c>
      <c r="C68" t="str">
        <f>IF(ISEVEN(COUNTIF(INDEX(tblData[Employee],1):tblData[[#This Row],[Employee]],tblData[[#This Row],[Employee]])),"In","Out")</f>
        <v>In</v>
      </c>
      <c r="D68" s="4">
        <f>VLOOKUP(tblData[[#This Row],[Employee]],A69:B$529,2,FALSE)</f>
        <v>43777.415972222225</v>
      </c>
      <c r="E68" s="6">
        <f>IF(tblData[[#This Row],[In/Out]]="Out",(tblData[[#This Row],[Date Time]]-VLOOKUP(tblData[[#This Row],[Employee]],INDEX(tblData[Employee],ROW()):INDEX(tblData[Date Time],ROWS(tblData[Employee])),2,FALSE))*24,0)</f>
        <v>0</v>
      </c>
      <c r="F68" t="str">
        <f>VLOOKUP(tblData[[#This Row],[Employee]],tblDepts[],2,FALSE)</f>
        <v>Admin</v>
      </c>
      <c r="G68" s="5">
        <f>1/COUNTIF(tblData[Employee],tblData[[#This Row],[Employee]])</f>
        <v>2.5000000000000001E-2</v>
      </c>
    </row>
    <row r="69" spans="1:7" x14ac:dyDescent="0.25">
      <c r="A69" t="s">
        <v>10</v>
      </c>
      <c r="B69" s="1">
        <v>43777.425694444442</v>
      </c>
      <c r="C69" t="str">
        <f>IF(ISEVEN(COUNTIF(INDEX(tblData[Employee],1):tblData[[#This Row],[Employee]],tblData[[#This Row],[Employee]])),"In","Out")</f>
        <v>In</v>
      </c>
      <c r="D69" s="4">
        <f>VLOOKUP(tblData[[#This Row],[Employee]],A70:B$529,2,FALSE)</f>
        <v>43777.415972222225</v>
      </c>
      <c r="E69" s="6">
        <f>IF(tblData[[#This Row],[In/Out]]="Out",(tblData[[#This Row],[Date Time]]-VLOOKUP(tblData[[#This Row],[Employee]],INDEX(tblData[Employee],ROW()):INDEX(tblData[Date Time],ROWS(tblData[Employee])),2,FALSE))*24,0)</f>
        <v>0</v>
      </c>
      <c r="F69" t="str">
        <f>VLOOKUP(tblData[[#This Row],[Employee]],tblDepts[],2,FALSE)</f>
        <v>Customer Service</v>
      </c>
      <c r="G69" s="5">
        <f>1/COUNTIF(tblData[Employee],tblData[[#This Row],[Employee]])</f>
        <v>2.5000000000000001E-2</v>
      </c>
    </row>
    <row r="70" spans="1:7" x14ac:dyDescent="0.25">
      <c r="A70" t="s">
        <v>14</v>
      </c>
      <c r="B70" s="1">
        <v>43777.425000000003</v>
      </c>
      <c r="C70" t="str">
        <f>IF(ISEVEN(COUNTIF(INDEX(tblData[Employee],1):tblData[[#This Row],[Employee]],tblData[[#This Row],[Employee]])),"In","Out")</f>
        <v>In</v>
      </c>
      <c r="D70" s="4">
        <f>VLOOKUP(tblData[[#This Row],[Employee]],A71:B$529,2,FALSE)</f>
        <v>43777.416666666664</v>
      </c>
      <c r="E70" s="6">
        <f>IF(tblData[[#This Row],[In/Out]]="Out",(tblData[[#This Row],[Date Time]]-VLOOKUP(tblData[[#This Row],[Employee]],INDEX(tblData[Employee],ROW()):INDEX(tblData[Date Time],ROWS(tblData[Employee])),2,FALSE))*24,0)</f>
        <v>0</v>
      </c>
      <c r="F70" t="str">
        <f>VLOOKUP(tblData[[#This Row],[Employee]],tblDepts[],2,FALSE)</f>
        <v>Sales</v>
      </c>
      <c r="G70" s="5">
        <f>1/COUNTIF(tblData[Employee],tblData[[#This Row],[Employee]])</f>
        <v>2.5000000000000001E-2</v>
      </c>
    </row>
    <row r="71" spans="1:7" x14ac:dyDescent="0.25">
      <c r="A71" t="s">
        <v>12</v>
      </c>
      <c r="B71" s="1">
        <v>43777.425000000003</v>
      </c>
      <c r="C71" t="str">
        <f>IF(ISEVEN(COUNTIF(INDEX(tblData[Employee],1):tblData[[#This Row],[Employee]],tblData[[#This Row],[Employee]])),"In","Out")</f>
        <v>In</v>
      </c>
      <c r="D71" s="4">
        <f>VLOOKUP(tblData[[#This Row],[Employee]],A72:B$529,2,FALSE)</f>
        <v>43777.415972222225</v>
      </c>
      <c r="E71" s="6">
        <f>IF(tblData[[#This Row],[In/Out]]="Out",(tblData[[#This Row],[Date Time]]-VLOOKUP(tblData[[#This Row],[Employee]],INDEX(tblData[Employee],ROW()):INDEX(tblData[Date Time],ROWS(tblData[Employee])),2,FALSE))*24,0)</f>
        <v>0</v>
      </c>
      <c r="F71" t="str">
        <f>VLOOKUP(tblData[[#This Row],[Employee]],tblDepts[],2,FALSE)</f>
        <v>Accounting</v>
      </c>
      <c r="G71" s="5">
        <f>1/COUNTIF(tblData[Employee],tblData[[#This Row],[Employee]])</f>
        <v>2.5000000000000001E-2</v>
      </c>
    </row>
    <row r="72" spans="1:7" x14ac:dyDescent="0.25">
      <c r="A72" t="s">
        <v>8</v>
      </c>
      <c r="B72" s="1">
        <v>43777.425000000003</v>
      </c>
      <c r="C72" t="str">
        <f>IF(ISEVEN(COUNTIF(INDEX(tblData[Employee],1):tblData[[#This Row],[Employee]],tblData[[#This Row],[Employee]])),"In","Out")</f>
        <v>In</v>
      </c>
      <c r="D72" s="4">
        <f>VLOOKUP(tblData[[#This Row],[Employee]],A73:B$529,2,FALSE)</f>
        <v>43777.415277777778</v>
      </c>
      <c r="E72" s="6">
        <f>IF(tblData[[#This Row],[In/Out]]="Out",(tblData[[#This Row],[Date Time]]-VLOOKUP(tblData[[#This Row],[Employee]],INDEX(tblData[Employee],ROW()):INDEX(tblData[Date Time],ROWS(tblData[Employee])),2,FALSE))*24,0)</f>
        <v>0</v>
      </c>
      <c r="F72" t="str">
        <f>VLOOKUP(tblData[[#This Row],[Employee]],tblDepts[],2,FALSE)</f>
        <v>HR</v>
      </c>
      <c r="G72" s="5">
        <f>1/COUNTIF(tblData[Employee],tblData[[#This Row],[Employee]])</f>
        <v>2.5000000000000001E-2</v>
      </c>
    </row>
    <row r="73" spans="1:7" x14ac:dyDescent="0.25">
      <c r="A73" t="s">
        <v>7</v>
      </c>
      <c r="B73" s="1">
        <v>43777.424305555556</v>
      </c>
      <c r="C73" t="str">
        <f>IF(ISEVEN(COUNTIF(INDEX(tblData[Employee],1):tblData[[#This Row],[Employee]],tblData[[#This Row],[Employee]])),"In","Out")</f>
        <v>In</v>
      </c>
      <c r="D73" s="4">
        <f>VLOOKUP(tblData[[#This Row],[Employee]],A74:B$529,2,FALSE)</f>
        <v>43777.415972222225</v>
      </c>
      <c r="E73" s="6">
        <f>IF(tblData[[#This Row],[In/Out]]="Out",(tblData[[#This Row],[Date Time]]-VLOOKUP(tblData[[#This Row],[Employee]],INDEX(tblData[Employee],ROW()):INDEX(tblData[Date Time],ROWS(tblData[Employee])),2,FALSE))*24,0)</f>
        <v>0</v>
      </c>
      <c r="F73" t="str">
        <f>VLOOKUP(tblData[[#This Row],[Employee]],tblDepts[],2,FALSE)</f>
        <v>Exec</v>
      </c>
      <c r="G73" s="5">
        <f>1/COUNTIF(tblData[Employee],tblData[[#This Row],[Employee]])</f>
        <v>2.5000000000000001E-2</v>
      </c>
    </row>
    <row r="74" spans="1:7" x14ac:dyDescent="0.25">
      <c r="A74" t="s">
        <v>4</v>
      </c>
      <c r="B74" s="1">
        <v>43777.424305555556</v>
      </c>
      <c r="C74" t="str">
        <f>IF(ISEVEN(COUNTIF(INDEX(tblData[Employee],1):tblData[[#This Row],[Employee]],tblData[[#This Row],[Employee]])),"In","Out")</f>
        <v>In</v>
      </c>
      <c r="D74" s="4">
        <f>VLOOKUP(tblData[[#This Row],[Employee]],A75:B$529,2,FALSE)</f>
        <v>43777.416666666664</v>
      </c>
      <c r="E74" s="6">
        <f>IF(tblData[[#This Row],[In/Out]]="Out",(tblData[[#This Row],[Date Time]]-VLOOKUP(tblData[[#This Row],[Employee]],INDEX(tblData[Employee],ROW()):INDEX(tblData[Date Time],ROWS(tblData[Employee])),2,FALSE))*24,0)</f>
        <v>0</v>
      </c>
      <c r="F74" t="str">
        <f>VLOOKUP(tblData[[#This Row],[Employee]],tblDepts[],2,FALSE)</f>
        <v>Sales</v>
      </c>
      <c r="G74" s="5">
        <f>1/COUNTIF(tblData[Employee],tblData[[#This Row],[Employee]])</f>
        <v>2.5000000000000001E-2</v>
      </c>
    </row>
    <row r="75" spans="1:7" x14ac:dyDescent="0.25">
      <c r="A75" t="s">
        <v>13</v>
      </c>
      <c r="B75" s="1">
        <v>43777.423611111109</v>
      </c>
      <c r="C75" t="str">
        <f>IF(ISEVEN(COUNTIF(INDEX(tblData[Employee],1):tblData[[#This Row],[Employee]],tblData[[#This Row],[Employee]])),"In","Out")</f>
        <v>In</v>
      </c>
      <c r="D75" s="4">
        <f>VLOOKUP(tblData[[#This Row],[Employee]],A76:B$529,2,FALSE)</f>
        <v>43777.415277777778</v>
      </c>
      <c r="E75" s="6">
        <f>IF(tblData[[#This Row],[In/Out]]="Out",(tblData[[#This Row],[Date Time]]-VLOOKUP(tblData[[#This Row],[Employee]],INDEX(tblData[Employee],ROW()):INDEX(tblData[Date Time],ROWS(tblData[Employee])),2,FALSE))*24,0)</f>
        <v>0</v>
      </c>
      <c r="F75" t="str">
        <f>VLOOKUP(tblData[[#This Row],[Employee]],tblDepts[],2,FALSE)</f>
        <v>Admin</v>
      </c>
      <c r="G75" s="5">
        <f>1/COUNTIF(tblData[Employee],tblData[[#This Row],[Employee]])</f>
        <v>2.5000000000000001E-2</v>
      </c>
    </row>
    <row r="76" spans="1:7" x14ac:dyDescent="0.25">
      <c r="A76" t="s">
        <v>15</v>
      </c>
      <c r="B76" s="1">
        <v>43777.42291666667</v>
      </c>
      <c r="C76" t="str">
        <f>IF(ISEVEN(COUNTIF(INDEX(tblData[Employee],1):tblData[[#This Row],[Employee]],tblData[[#This Row],[Employee]])),"In","Out")</f>
        <v>In</v>
      </c>
      <c r="D76" s="4">
        <f>VLOOKUP(tblData[[#This Row],[Employee]],A77:B$529,2,FALSE)</f>
        <v>43777.414583333331</v>
      </c>
      <c r="E76" s="6">
        <f>IF(tblData[[#This Row],[In/Out]]="Out",(tblData[[#This Row],[Date Time]]-VLOOKUP(tblData[[#This Row],[Employee]],INDEX(tblData[Employee],ROW()):INDEX(tblData[Date Time],ROWS(tblData[Employee])),2,FALSE))*24,0)</f>
        <v>0</v>
      </c>
      <c r="F76" t="str">
        <f>VLOOKUP(tblData[[#This Row],[Employee]],tblDepts[],2,FALSE)</f>
        <v>Admin</v>
      </c>
      <c r="G76" s="5">
        <f>1/COUNTIF(tblData[Employee],tblData[[#This Row],[Employee]])</f>
        <v>2.5000000000000001E-2</v>
      </c>
    </row>
    <row r="77" spans="1:7" x14ac:dyDescent="0.25">
      <c r="A77" t="s">
        <v>3</v>
      </c>
      <c r="B77" s="1">
        <v>43777.42291666667</v>
      </c>
      <c r="C77" t="str">
        <f>IF(ISEVEN(COUNTIF(INDEX(tblData[Employee],1):tblData[[#This Row],[Employee]],tblData[[#This Row],[Employee]])),"In","Out")</f>
        <v>In</v>
      </c>
      <c r="D77" s="4">
        <f>VLOOKUP(tblData[[#This Row],[Employee]],A78:B$529,2,FALSE)</f>
        <v>43777.415972222225</v>
      </c>
      <c r="E77" s="6">
        <f>IF(tblData[[#This Row],[In/Out]]="Out",(tblData[[#This Row],[Date Time]]-VLOOKUP(tblData[[#This Row],[Employee]],INDEX(tblData[Employee],ROW()):INDEX(tblData[Date Time],ROWS(tblData[Employee])),2,FALSE))*24,0)</f>
        <v>0</v>
      </c>
      <c r="F77" t="str">
        <f>VLOOKUP(tblData[[#This Row],[Employee]],tblDepts[],2,FALSE)</f>
        <v>Accounting</v>
      </c>
      <c r="G77" s="5">
        <f>1/COUNTIF(tblData[Employee],tblData[[#This Row],[Employee]])</f>
        <v>2.5000000000000001E-2</v>
      </c>
    </row>
    <row r="78" spans="1:7" x14ac:dyDescent="0.25">
      <c r="A78" t="s">
        <v>5</v>
      </c>
      <c r="B78" s="1">
        <v>43777.42291666667</v>
      </c>
      <c r="C78" t="str">
        <f>IF(ISEVEN(COUNTIF(INDEX(tblData[Employee],1):tblData[[#This Row],[Employee]],tblData[[#This Row],[Employee]])),"In","Out")</f>
        <v>In</v>
      </c>
      <c r="D78" s="4">
        <f>VLOOKUP(tblData[[#This Row],[Employee]],A79:B$529,2,FALSE)</f>
        <v>43777.415972222225</v>
      </c>
      <c r="E78" s="6">
        <f>IF(tblData[[#This Row],[In/Out]]="Out",(tblData[[#This Row],[Date Time]]-VLOOKUP(tblData[[#This Row],[Employee]],INDEX(tblData[Employee],ROW()):INDEX(tblData[Date Time],ROWS(tblData[Employee])),2,FALSE))*24,0)</f>
        <v>0</v>
      </c>
      <c r="F78" t="str">
        <f>VLOOKUP(tblData[[#This Row],[Employee]],tblDepts[],2,FALSE)</f>
        <v>Sales</v>
      </c>
      <c r="G78" s="5">
        <f>1/COUNTIF(tblData[Employee],tblData[[#This Row],[Employee]])</f>
        <v>2.5000000000000001E-2</v>
      </c>
    </row>
    <row r="79" spans="1:7" x14ac:dyDescent="0.25">
      <c r="A79" t="s">
        <v>6</v>
      </c>
      <c r="B79" s="1">
        <v>43777.42291666667</v>
      </c>
      <c r="C79" t="str">
        <f>IF(ISEVEN(COUNTIF(INDEX(tblData[Employee],1):tblData[[#This Row],[Employee]],tblData[[#This Row],[Employee]])),"In","Out")</f>
        <v>In</v>
      </c>
      <c r="D79" s="4">
        <f>VLOOKUP(tblData[[#This Row],[Employee]],A80:B$529,2,FALSE)</f>
        <v>43777.416666666664</v>
      </c>
      <c r="E79" s="6">
        <f>IF(tblData[[#This Row],[In/Out]]="Out",(tblData[[#This Row],[Date Time]]-VLOOKUP(tblData[[#This Row],[Employee]],INDEX(tblData[Employee],ROW()):INDEX(tblData[Date Time],ROWS(tblData[Employee])),2,FALSE))*24,0)</f>
        <v>0</v>
      </c>
      <c r="F79" t="str">
        <f>VLOOKUP(tblData[[#This Row],[Employee]],tblDepts[],2,FALSE)</f>
        <v>Sales</v>
      </c>
      <c r="G79" s="5">
        <f>1/COUNTIF(tblData[Employee],tblData[[#This Row],[Employee]])</f>
        <v>2.5000000000000001E-2</v>
      </c>
    </row>
    <row r="80" spans="1:7" x14ac:dyDescent="0.25">
      <c r="A80" t="s">
        <v>14</v>
      </c>
      <c r="B80" s="1">
        <v>43777.416666666664</v>
      </c>
      <c r="C80" t="str">
        <f>IF(ISEVEN(COUNTIF(INDEX(tblData[Employee],1):tblData[[#This Row],[Employee]],tblData[[#This Row],[Employee]])),"In","Out")</f>
        <v>Out</v>
      </c>
      <c r="D80" s="4">
        <f>VLOOKUP(tblData[[#This Row],[Employee]],A81:B$529,2,FALSE)</f>
        <v>43777.352777777778</v>
      </c>
      <c r="E80" s="6">
        <f>IF(tblData[[#This Row],[In/Out]]="Out",(tblData[[#This Row],[Date Time]]-VLOOKUP(tblData[[#This Row],[Employee]],INDEX(tblData[Employee],ROW()):INDEX(tblData[Date Time],ROWS(tblData[Employee])),2,FALSE))*24,0)</f>
        <v>1.5333333332673647</v>
      </c>
      <c r="F80" t="str">
        <f>VLOOKUP(tblData[[#This Row],[Employee]],tblDepts[],2,FALSE)</f>
        <v>Sales</v>
      </c>
      <c r="G80" s="5">
        <f>1/COUNTIF(tblData[Employee],tblData[[#This Row],[Employee]])</f>
        <v>2.5000000000000001E-2</v>
      </c>
    </row>
    <row r="81" spans="1:7" x14ac:dyDescent="0.25">
      <c r="A81" t="s">
        <v>4</v>
      </c>
      <c r="B81" s="1">
        <v>43777.416666666664</v>
      </c>
      <c r="C81" t="str">
        <f>IF(ISEVEN(COUNTIF(INDEX(tblData[Employee],1):tblData[[#This Row],[Employee]],tblData[[#This Row],[Employee]])),"In","Out")</f>
        <v>Out</v>
      </c>
      <c r="D81" s="4">
        <f>VLOOKUP(tblData[[#This Row],[Employee]],A82:B$529,2,FALSE)</f>
        <v>43777.335416666669</v>
      </c>
      <c r="E81" s="6">
        <f>IF(tblData[[#This Row],[In/Out]]="Out",(tblData[[#This Row],[Date Time]]-VLOOKUP(tblData[[#This Row],[Employee]],INDEX(tblData[Employee],ROW()):INDEX(tblData[Date Time],ROWS(tblData[Employee])),2,FALSE))*24,0)</f>
        <v>1.9499999998952262</v>
      </c>
      <c r="F81" t="str">
        <f>VLOOKUP(tblData[[#This Row],[Employee]],tblDepts[],2,FALSE)</f>
        <v>Sales</v>
      </c>
      <c r="G81" s="5">
        <f>1/COUNTIF(tblData[Employee],tblData[[#This Row],[Employee]])</f>
        <v>2.5000000000000001E-2</v>
      </c>
    </row>
    <row r="82" spans="1:7" x14ac:dyDescent="0.25">
      <c r="A82" t="s">
        <v>6</v>
      </c>
      <c r="B82" s="1">
        <v>43777.416666666664</v>
      </c>
      <c r="C82" t="str">
        <f>IF(ISEVEN(COUNTIF(INDEX(tblData[Employee],1):tblData[[#This Row],[Employee]],tblData[[#This Row],[Employee]])),"In","Out")</f>
        <v>Out</v>
      </c>
      <c r="D82" s="4">
        <f>VLOOKUP(tblData[[#This Row],[Employee]],A83:B$529,2,FALSE)</f>
        <v>43777.339583333334</v>
      </c>
      <c r="E82" s="6">
        <f>IF(tblData[[#This Row],[In/Out]]="Out",(tblData[[#This Row],[Date Time]]-VLOOKUP(tblData[[#This Row],[Employee]],INDEX(tblData[Employee],ROW()):INDEX(tblData[Date Time],ROWS(tblData[Employee])),2,FALSE))*24,0)</f>
        <v>1.8499999999185093</v>
      </c>
      <c r="F82" t="str">
        <f>VLOOKUP(tblData[[#This Row],[Employee]],tblDepts[],2,FALSE)</f>
        <v>Sales</v>
      </c>
      <c r="G82" s="5">
        <f>1/COUNTIF(tblData[Employee],tblData[[#This Row],[Employee]])</f>
        <v>2.5000000000000001E-2</v>
      </c>
    </row>
    <row r="83" spans="1:7" x14ac:dyDescent="0.25">
      <c r="A83" t="s">
        <v>7</v>
      </c>
      <c r="B83" s="1">
        <v>43777.415972222225</v>
      </c>
      <c r="C83" t="str">
        <f>IF(ISEVEN(COUNTIF(INDEX(tblData[Employee],1):tblData[[#This Row],[Employee]],tblData[[#This Row],[Employee]])),"In","Out")</f>
        <v>Out</v>
      </c>
      <c r="D83" s="4">
        <f>VLOOKUP(tblData[[#This Row],[Employee]],A84:B$529,2,FALSE)</f>
        <v>43777.34652777778</v>
      </c>
      <c r="E83" s="6">
        <f>IF(tblData[[#This Row],[In/Out]]="Out",(tblData[[#This Row],[Date Time]]-VLOOKUP(tblData[[#This Row],[Employee]],INDEX(tblData[Employee],ROW()):INDEX(tblData[Date Time],ROWS(tblData[Employee])),2,FALSE))*24,0)</f>
        <v>1.6666666666860692</v>
      </c>
      <c r="F83" t="str">
        <f>VLOOKUP(tblData[[#This Row],[Employee]],tblDepts[],2,FALSE)</f>
        <v>Exec</v>
      </c>
      <c r="G83" s="5">
        <f>1/COUNTIF(tblData[Employee],tblData[[#This Row],[Employee]])</f>
        <v>2.5000000000000001E-2</v>
      </c>
    </row>
    <row r="84" spans="1:7" x14ac:dyDescent="0.25">
      <c r="A84" t="s">
        <v>11</v>
      </c>
      <c r="B84" s="1">
        <v>43777.415972222225</v>
      </c>
      <c r="C84" t="str">
        <f>IF(ISEVEN(COUNTIF(INDEX(tblData[Employee],1):tblData[[#This Row],[Employee]],tblData[[#This Row],[Employee]])),"In","Out")</f>
        <v>Out</v>
      </c>
      <c r="D84" s="4">
        <f>VLOOKUP(tblData[[#This Row],[Employee]],A85:B$529,2,FALSE)</f>
        <v>43777.342361111114</v>
      </c>
      <c r="E84" s="6">
        <f>IF(tblData[[#This Row],[In/Out]]="Out",(tblData[[#This Row],[Date Time]]-VLOOKUP(tblData[[#This Row],[Employee]],INDEX(tblData[Employee],ROW()):INDEX(tblData[Date Time],ROWS(tblData[Employee])),2,FALSE))*24,0)</f>
        <v>1.7666666666627862</v>
      </c>
      <c r="F84" t="str">
        <f>VLOOKUP(tblData[[#This Row],[Employee]],tblDepts[],2,FALSE)</f>
        <v>Admin</v>
      </c>
      <c r="G84" s="5">
        <f>1/COUNTIF(tblData[Employee],tblData[[#This Row],[Employee]])</f>
        <v>2.5000000000000001E-2</v>
      </c>
    </row>
    <row r="85" spans="1:7" x14ac:dyDescent="0.25">
      <c r="A85" t="s">
        <v>12</v>
      </c>
      <c r="B85" s="1">
        <v>43777.415972222225</v>
      </c>
      <c r="C85" t="str">
        <f>IF(ISEVEN(COUNTIF(INDEX(tblData[Employee],1):tblData[[#This Row],[Employee]],tblData[[#This Row],[Employee]])),"In","Out")</f>
        <v>Out</v>
      </c>
      <c r="D85" s="4">
        <f>VLOOKUP(tblData[[#This Row],[Employee]],A86:B$529,2,FALSE)</f>
        <v>43777.336805555555</v>
      </c>
      <c r="E85" s="6">
        <f>IF(tblData[[#This Row],[In/Out]]="Out",(tblData[[#This Row],[Date Time]]-VLOOKUP(tblData[[#This Row],[Employee]],INDEX(tblData[Employee],ROW()):INDEX(tblData[Date Time],ROWS(tblData[Employee])),2,FALSE))*24,0)</f>
        <v>1.9000000000814907</v>
      </c>
      <c r="F85" t="str">
        <f>VLOOKUP(tblData[[#This Row],[Employee]],tblDepts[],2,FALSE)</f>
        <v>Accounting</v>
      </c>
      <c r="G85" s="5">
        <f>1/COUNTIF(tblData[Employee],tblData[[#This Row],[Employee]])</f>
        <v>2.5000000000000001E-2</v>
      </c>
    </row>
    <row r="86" spans="1:7" x14ac:dyDescent="0.25">
      <c r="A86" t="s">
        <v>3</v>
      </c>
      <c r="B86" s="1">
        <v>43777.415972222225</v>
      </c>
      <c r="C86" t="str">
        <f>IF(ISEVEN(COUNTIF(INDEX(tblData[Employee],1):tblData[[#This Row],[Employee]],tblData[[#This Row],[Employee]])),"In","Out")</f>
        <v>Out</v>
      </c>
      <c r="D86" s="4">
        <f>VLOOKUP(tblData[[#This Row],[Employee]],A87:B$529,2,FALSE)</f>
        <v>43777.334722222222</v>
      </c>
      <c r="E86" s="6">
        <f>IF(tblData[[#This Row],[In/Out]]="Out",(tblData[[#This Row],[Date Time]]-VLOOKUP(tblData[[#This Row],[Employee]],INDEX(tblData[Employee],ROW()):INDEX(tblData[Date Time],ROWS(tblData[Employee])),2,FALSE))*24,0)</f>
        <v>1.9500000000698492</v>
      </c>
      <c r="F86" t="str">
        <f>VLOOKUP(tblData[[#This Row],[Employee]],tblDepts[],2,FALSE)</f>
        <v>Accounting</v>
      </c>
      <c r="G86" s="5">
        <f>1/COUNTIF(tblData[Employee],tblData[[#This Row],[Employee]])</f>
        <v>2.5000000000000001E-2</v>
      </c>
    </row>
    <row r="87" spans="1:7" x14ac:dyDescent="0.25">
      <c r="A87" t="s">
        <v>5</v>
      </c>
      <c r="B87" s="1">
        <v>43777.415972222225</v>
      </c>
      <c r="C87" t="str">
        <f>IF(ISEVEN(COUNTIF(INDEX(tblData[Employee],1):tblData[[#This Row],[Employee]],tblData[[#This Row],[Employee]])),"In","Out")</f>
        <v>Out</v>
      </c>
      <c r="D87" s="4">
        <f>VLOOKUP(tblData[[#This Row],[Employee]],A88:B$529,2,FALSE)</f>
        <v>43777.338888888888</v>
      </c>
      <c r="E87" s="6">
        <f>IF(tblData[[#This Row],[In/Out]]="Out",(tblData[[#This Row],[Date Time]]-VLOOKUP(tblData[[#This Row],[Employee]],INDEX(tblData[Employee],ROW()):INDEX(tblData[Date Time],ROWS(tblData[Employee])),2,FALSE))*24,0)</f>
        <v>1.8500000000931323</v>
      </c>
      <c r="F87" t="str">
        <f>VLOOKUP(tblData[[#This Row],[Employee]],tblDepts[],2,FALSE)</f>
        <v>Sales</v>
      </c>
      <c r="G87" s="5">
        <f>1/COUNTIF(tblData[Employee],tblData[[#This Row],[Employee]])</f>
        <v>2.5000000000000001E-2</v>
      </c>
    </row>
    <row r="88" spans="1:7" x14ac:dyDescent="0.25">
      <c r="A88" t="s">
        <v>10</v>
      </c>
      <c r="B88" s="1">
        <v>43777.415972222225</v>
      </c>
      <c r="C88" t="str">
        <f>IF(ISEVEN(COUNTIF(INDEX(tblData[Employee],1):tblData[[#This Row],[Employee]],tblData[[#This Row],[Employee]])),"In","Out")</f>
        <v>Out</v>
      </c>
      <c r="D88" s="4">
        <f>VLOOKUP(tblData[[#This Row],[Employee]],A89:B$529,2,FALSE)</f>
        <v>43777.34375</v>
      </c>
      <c r="E88" s="6">
        <f>IF(tblData[[#This Row],[In/Out]]="Out",(tblData[[#This Row],[Date Time]]-VLOOKUP(tblData[[#This Row],[Employee]],INDEX(tblData[Employee],ROW()):INDEX(tblData[Date Time],ROWS(tblData[Employee])),2,FALSE))*24,0)</f>
        <v>1.7333333333954215</v>
      </c>
      <c r="F88" t="str">
        <f>VLOOKUP(tblData[[#This Row],[Employee]],tblDepts[],2,FALSE)</f>
        <v>Customer Service</v>
      </c>
      <c r="G88" s="5">
        <f>1/COUNTIF(tblData[Employee],tblData[[#This Row],[Employee]])</f>
        <v>2.5000000000000001E-2</v>
      </c>
    </row>
    <row r="89" spans="1:7" x14ac:dyDescent="0.25">
      <c r="A89" t="s">
        <v>8</v>
      </c>
      <c r="B89" s="1">
        <v>43777.415277777778</v>
      </c>
      <c r="C89" t="str">
        <f>IF(ISEVEN(COUNTIF(INDEX(tblData[Employee],1):tblData[[#This Row],[Employee]],tblData[[#This Row],[Employee]])),"In","Out")</f>
        <v>Out</v>
      </c>
      <c r="D89" s="4">
        <f>VLOOKUP(tblData[[#This Row],[Employee]],A90:B$529,2,FALSE)</f>
        <v>43777.340277777781</v>
      </c>
      <c r="E89" s="6">
        <f>IF(tblData[[#This Row],[In/Out]]="Out",(tblData[[#This Row],[Date Time]]-VLOOKUP(tblData[[#This Row],[Employee]],INDEX(tblData[Employee],ROW()):INDEX(tblData[Date Time],ROWS(tblData[Employee])),2,FALSE))*24,0)</f>
        <v>1.7999999999301508</v>
      </c>
      <c r="F89" t="str">
        <f>VLOOKUP(tblData[[#This Row],[Employee]],tblDepts[],2,FALSE)</f>
        <v>HR</v>
      </c>
      <c r="G89" s="5">
        <f>1/COUNTIF(tblData[Employee],tblData[[#This Row],[Employee]])</f>
        <v>2.5000000000000001E-2</v>
      </c>
    </row>
    <row r="90" spans="1:7" x14ac:dyDescent="0.25">
      <c r="A90" t="s">
        <v>13</v>
      </c>
      <c r="B90" s="1">
        <v>43777.415277777778</v>
      </c>
      <c r="C90" t="str">
        <f>IF(ISEVEN(COUNTIF(INDEX(tblData[Employee],1):tblData[[#This Row],[Employee]],tblData[[#This Row],[Employee]])),"In","Out")</f>
        <v>Out</v>
      </c>
      <c r="D90" s="4">
        <f>VLOOKUP(tblData[[#This Row],[Employee]],A91:B$529,2,FALSE)</f>
        <v>43777.35</v>
      </c>
      <c r="E90" s="6">
        <f>IF(tblData[[#This Row],[In/Out]]="Out",(tblData[[#This Row],[Date Time]]-VLOOKUP(tblData[[#This Row],[Employee]],INDEX(tblData[Employee],ROW()):INDEX(tblData[Date Time],ROWS(tblData[Employee])),2,FALSE))*24,0)</f>
        <v>1.5666666667093523</v>
      </c>
      <c r="F90" t="str">
        <f>VLOOKUP(tblData[[#This Row],[Employee]],tblDepts[],2,FALSE)</f>
        <v>Admin</v>
      </c>
      <c r="G90" s="5">
        <f>1/COUNTIF(tblData[Employee],tblData[[#This Row],[Employee]])</f>
        <v>2.5000000000000001E-2</v>
      </c>
    </row>
    <row r="91" spans="1:7" x14ac:dyDescent="0.25">
      <c r="A91" t="s">
        <v>15</v>
      </c>
      <c r="B91" s="1">
        <v>43777.414583333331</v>
      </c>
      <c r="C91" t="str">
        <f>IF(ISEVEN(COUNTIF(INDEX(tblData[Employee],1):tblData[[#This Row],[Employee]],tblData[[#This Row],[Employee]])),"In","Out")</f>
        <v>Out</v>
      </c>
      <c r="D91" s="4">
        <f>VLOOKUP(tblData[[#This Row],[Employee]],A92:B$529,2,FALSE)</f>
        <v>43777.375</v>
      </c>
      <c r="E91" s="6">
        <f>IF(tblData[[#This Row],[In/Out]]="Out",(tblData[[#This Row],[Date Time]]-VLOOKUP(tblData[[#This Row],[Employee]],INDEX(tblData[Employee],ROW()):INDEX(tblData[Date Time],ROWS(tblData[Employee])),2,FALSE))*24,0)</f>
        <v>0.94999999995343387</v>
      </c>
      <c r="F91" t="str">
        <f>VLOOKUP(tblData[[#This Row],[Employee]],tblDepts[],2,FALSE)</f>
        <v>Admin</v>
      </c>
      <c r="G91" s="5">
        <f>1/COUNTIF(tblData[Employee],tblData[[#This Row],[Employee]])</f>
        <v>2.5000000000000001E-2</v>
      </c>
    </row>
    <row r="92" spans="1:7" x14ac:dyDescent="0.25">
      <c r="A92" t="s">
        <v>15</v>
      </c>
      <c r="B92" s="1">
        <v>43777.375</v>
      </c>
      <c r="C92" t="str">
        <f>IF(ISEVEN(COUNTIF(INDEX(tblData[Employee],1):tblData[[#This Row],[Employee]],tblData[[#This Row],[Employee]])),"In","Out")</f>
        <v>In</v>
      </c>
      <c r="D92" s="4">
        <f>VLOOKUP(tblData[[#This Row],[Employee]],A93:B$529,2,FALSE)</f>
        <v>43776.704861111109</v>
      </c>
      <c r="E92" s="6">
        <f>IF(tblData[[#This Row],[In/Out]]="Out",(tblData[[#This Row],[Date Time]]-VLOOKUP(tblData[[#This Row],[Employee]],INDEX(tblData[Employee],ROW()):INDEX(tblData[Date Time],ROWS(tblData[Employee])),2,FALSE))*24,0)</f>
        <v>0</v>
      </c>
      <c r="F92" t="str">
        <f>VLOOKUP(tblData[[#This Row],[Employee]],tblDepts[],2,FALSE)</f>
        <v>Admin</v>
      </c>
      <c r="G92" s="5">
        <f>1/COUNTIF(tblData[Employee],tblData[[#This Row],[Employee]])</f>
        <v>2.5000000000000001E-2</v>
      </c>
    </row>
    <row r="93" spans="1:7" x14ac:dyDescent="0.25">
      <c r="A93" t="s">
        <v>14</v>
      </c>
      <c r="B93" s="1">
        <v>43777.352777777778</v>
      </c>
      <c r="C93" t="str">
        <f>IF(ISEVEN(COUNTIF(INDEX(tblData[Employee],1):tblData[[#This Row],[Employee]],tblData[[#This Row],[Employee]])),"In","Out")</f>
        <v>In</v>
      </c>
      <c r="D93" s="4">
        <f>VLOOKUP(tblData[[#This Row],[Employee]],A94:B$529,2,FALSE)</f>
        <v>43776.711111111108</v>
      </c>
      <c r="E93" s="6">
        <f>IF(tblData[[#This Row],[In/Out]]="Out",(tblData[[#This Row],[Date Time]]-VLOOKUP(tblData[[#This Row],[Employee]],INDEX(tblData[Employee],ROW()):INDEX(tblData[Date Time],ROWS(tblData[Employee])),2,FALSE))*24,0)</f>
        <v>0</v>
      </c>
      <c r="F93" t="str">
        <f>VLOOKUP(tblData[[#This Row],[Employee]],tblDepts[],2,FALSE)</f>
        <v>Sales</v>
      </c>
      <c r="G93" s="5">
        <f>1/COUNTIF(tblData[Employee],tblData[[#This Row],[Employee]])</f>
        <v>2.5000000000000001E-2</v>
      </c>
    </row>
    <row r="94" spans="1:7" x14ac:dyDescent="0.25">
      <c r="A94" t="s">
        <v>13</v>
      </c>
      <c r="B94" s="1">
        <v>43777.35</v>
      </c>
      <c r="C94" t="str">
        <f>IF(ISEVEN(COUNTIF(INDEX(tblData[Employee],1):tblData[[#This Row],[Employee]],tblData[[#This Row],[Employee]])),"In","Out")</f>
        <v>In</v>
      </c>
      <c r="D94" s="4">
        <f>VLOOKUP(tblData[[#This Row],[Employee]],A95:B$529,2,FALSE)</f>
        <v>43776.707638888889</v>
      </c>
      <c r="E94" s="6">
        <f>IF(tblData[[#This Row],[In/Out]]="Out",(tblData[[#This Row],[Date Time]]-VLOOKUP(tblData[[#This Row],[Employee]],INDEX(tblData[Employee],ROW()):INDEX(tblData[Date Time],ROWS(tblData[Employee])),2,FALSE))*24,0)</f>
        <v>0</v>
      </c>
      <c r="F94" t="str">
        <f>VLOOKUP(tblData[[#This Row],[Employee]],tblDepts[],2,FALSE)</f>
        <v>Admin</v>
      </c>
      <c r="G94" s="5">
        <f>1/COUNTIF(tblData[Employee],tblData[[#This Row],[Employee]])</f>
        <v>2.5000000000000001E-2</v>
      </c>
    </row>
    <row r="95" spans="1:7" x14ac:dyDescent="0.25">
      <c r="A95" t="s">
        <v>7</v>
      </c>
      <c r="B95" s="1">
        <v>43777.34652777778</v>
      </c>
      <c r="C95" t="str">
        <f>IF(ISEVEN(COUNTIF(INDEX(tblData[Employee],1):tblData[[#This Row],[Employee]],tblData[[#This Row],[Employee]])),"In","Out")</f>
        <v>In</v>
      </c>
      <c r="D95" s="4">
        <f>VLOOKUP(tblData[[#This Row],[Employee]],A96:B$529,2,FALSE)</f>
        <v>43776.709722222222</v>
      </c>
      <c r="E95" s="6">
        <f>IF(tblData[[#This Row],[In/Out]]="Out",(tblData[[#This Row],[Date Time]]-VLOOKUP(tblData[[#This Row],[Employee]],INDEX(tblData[Employee],ROW()):INDEX(tblData[Date Time],ROWS(tblData[Employee])),2,FALSE))*24,0)</f>
        <v>0</v>
      </c>
      <c r="F95" t="str">
        <f>VLOOKUP(tblData[[#This Row],[Employee]],tblDepts[],2,FALSE)</f>
        <v>Exec</v>
      </c>
      <c r="G95" s="5">
        <f>1/COUNTIF(tblData[Employee],tblData[[#This Row],[Employee]])</f>
        <v>2.5000000000000001E-2</v>
      </c>
    </row>
    <row r="96" spans="1:7" x14ac:dyDescent="0.25">
      <c r="A96" t="s">
        <v>10</v>
      </c>
      <c r="B96" s="1">
        <v>43777.34375</v>
      </c>
      <c r="C96" t="str">
        <f>IF(ISEVEN(COUNTIF(INDEX(tblData[Employee],1):tblData[[#This Row],[Employee]],tblData[[#This Row],[Employee]])),"In","Out")</f>
        <v>In</v>
      </c>
      <c r="D96" s="4">
        <f>VLOOKUP(tblData[[#This Row],[Employee]],A97:B$529,2,FALSE)</f>
        <v>43776.709722222222</v>
      </c>
      <c r="E96" s="6">
        <f>IF(tblData[[#This Row],[In/Out]]="Out",(tblData[[#This Row],[Date Time]]-VLOOKUP(tblData[[#This Row],[Employee]],INDEX(tblData[Employee],ROW()):INDEX(tblData[Date Time],ROWS(tblData[Employee])),2,FALSE))*24,0)</f>
        <v>0</v>
      </c>
      <c r="F96" t="str">
        <f>VLOOKUP(tblData[[#This Row],[Employee]],tblDepts[],2,FALSE)</f>
        <v>Customer Service</v>
      </c>
      <c r="G96" s="5">
        <f>1/COUNTIF(tblData[Employee],tblData[[#This Row],[Employee]])</f>
        <v>2.5000000000000001E-2</v>
      </c>
    </row>
    <row r="97" spans="1:7" x14ac:dyDescent="0.25">
      <c r="A97" t="s">
        <v>11</v>
      </c>
      <c r="B97" s="1">
        <v>43777.342361111114</v>
      </c>
      <c r="C97" t="str">
        <f>IF(ISEVEN(COUNTIF(INDEX(tblData[Employee],1):tblData[[#This Row],[Employee]],tblData[[#This Row],[Employee]])),"In","Out")</f>
        <v>In</v>
      </c>
      <c r="D97" s="4">
        <f>VLOOKUP(tblData[[#This Row],[Employee]],A98:B$529,2,FALSE)</f>
        <v>43776.698611111111</v>
      </c>
      <c r="E97" s="6">
        <f>IF(tblData[[#This Row],[In/Out]]="Out",(tblData[[#This Row],[Date Time]]-VLOOKUP(tblData[[#This Row],[Employee]],INDEX(tblData[Employee],ROW()):INDEX(tblData[Date Time],ROWS(tblData[Employee])),2,FALSE))*24,0)</f>
        <v>0</v>
      </c>
      <c r="F97" t="str">
        <f>VLOOKUP(tblData[[#This Row],[Employee]],tblDepts[],2,FALSE)</f>
        <v>Admin</v>
      </c>
      <c r="G97" s="5">
        <f>1/COUNTIF(tblData[Employee],tblData[[#This Row],[Employee]])</f>
        <v>2.5000000000000001E-2</v>
      </c>
    </row>
    <row r="98" spans="1:7" x14ac:dyDescent="0.25">
      <c r="A98" t="s">
        <v>8</v>
      </c>
      <c r="B98" s="1">
        <v>43777.340277777781</v>
      </c>
      <c r="C98" t="str">
        <f>IF(ISEVEN(COUNTIF(INDEX(tblData[Employee],1):tblData[[#This Row],[Employee]],tblData[[#This Row],[Employee]])),"In","Out")</f>
        <v>In</v>
      </c>
      <c r="D98" s="4">
        <f>VLOOKUP(tblData[[#This Row],[Employee]],A99:B$529,2,FALSE)</f>
        <v>43776.709027777775</v>
      </c>
      <c r="E98" s="6">
        <f>IF(tblData[[#This Row],[In/Out]]="Out",(tblData[[#This Row],[Date Time]]-VLOOKUP(tblData[[#This Row],[Employee]],INDEX(tblData[Employee],ROW()):INDEX(tblData[Date Time],ROWS(tblData[Employee])),2,FALSE))*24,0)</f>
        <v>0</v>
      </c>
      <c r="F98" t="str">
        <f>VLOOKUP(tblData[[#This Row],[Employee]],tblDepts[],2,FALSE)</f>
        <v>HR</v>
      </c>
      <c r="G98" s="5">
        <f>1/COUNTIF(tblData[Employee],tblData[[#This Row],[Employee]])</f>
        <v>2.5000000000000001E-2</v>
      </c>
    </row>
    <row r="99" spans="1:7" x14ac:dyDescent="0.25">
      <c r="A99" t="s">
        <v>6</v>
      </c>
      <c r="B99" s="1">
        <v>43777.339583333334</v>
      </c>
      <c r="C99" t="str">
        <f>IF(ISEVEN(COUNTIF(INDEX(tblData[Employee],1):tblData[[#This Row],[Employee]],tblData[[#This Row],[Employee]])),"In","Out")</f>
        <v>In</v>
      </c>
      <c r="D99" s="4">
        <f>VLOOKUP(tblData[[#This Row],[Employee]],A100:B$529,2,FALSE)</f>
        <v>43776.711805555555</v>
      </c>
      <c r="E99" s="6">
        <f>IF(tblData[[#This Row],[In/Out]]="Out",(tblData[[#This Row],[Date Time]]-VLOOKUP(tblData[[#This Row],[Employee]],INDEX(tblData[Employee],ROW()):INDEX(tblData[Date Time],ROWS(tblData[Employee])),2,FALSE))*24,0)</f>
        <v>0</v>
      </c>
      <c r="F99" t="str">
        <f>VLOOKUP(tblData[[#This Row],[Employee]],tblDepts[],2,FALSE)</f>
        <v>Sales</v>
      </c>
      <c r="G99" s="5">
        <f>1/COUNTIF(tblData[Employee],tblData[[#This Row],[Employee]])</f>
        <v>2.5000000000000001E-2</v>
      </c>
    </row>
    <row r="100" spans="1:7" x14ac:dyDescent="0.25">
      <c r="A100" t="s">
        <v>5</v>
      </c>
      <c r="B100" s="1">
        <v>43777.338888888888</v>
      </c>
      <c r="C100" t="str">
        <f>IF(ISEVEN(COUNTIF(INDEX(tblData[Employee],1):tblData[[#This Row],[Employee]],tblData[[#This Row],[Employee]])),"In","Out")</f>
        <v>In</v>
      </c>
      <c r="D100" s="4">
        <f>VLOOKUP(tblData[[#This Row],[Employee]],A101:B$529,2,FALSE)</f>
        <v>43776.710416666669</v>
      </c>
      <c r="E100" s="6">
        <f>IF(tblData[[#This Row],[In/Out]]="Out",(tblData[[#This Row],[Date Time]]-VLOOKUP(tblData[[#This Row],[Employee]],INDEX(tblData[Employee],ROW()):INDEX(tblData[Date Time],ROWS(tblData[Employee])),2,FALSE))*24,0)</f>
        <v>0</v>
      </c>
      <c r="F100" t="str">
        <f>VLOOKUP(tblData[[#This Row],[Employee]],tblDepts[],2,FALSE)</f>
        <v>Sales</v>
      </c>
      <c r="G100" s="5">
        <f>1/COUNTIF(tblData[Employee],tblData[[#This Row],[Employee]])</f>
        <v>2.5000000000000001E-2</v>
      </c>
    </row>
    <row r="101" spans="1:7" x14ac:dyDescent="0.25">
      <c r="A101" t="s">
        <v>12</v>
      </c>
      <c r="B101" s="1">
        <v>43777.336805555555</v>
      </c>
      <c r="C101" t="str">
        <f>IF(ISEVEN(COUNTIF(INDEX(tblData[Employee],1):tblData[[#This Row],[Employee]],tblData[[#This Row],[Employee]])),"In","Out")</f>
        <v>In</v>
      </c>
      <c r="D101" s="4">
        <f>VLOOKUP(tblData[[#This Row],[Employee]],A102:B$529,2,FALSE)</f>
        <v>43776.711111111108</v>
      </c>
      <c r="E101" s="6">
        <f>IF(tblData[[#This Row],[In/Out]]="Out",(tblData[[#This Row],[Date Time]]-VLOOKUP(tblData[[#This Row],[Employee]],INDEX(tblData[Employee],ROW()):INDEX(tblData[Date Time],ROWS(tblData[Employee])),2,FALSE))*24,0)</f>
        <v>0</v>
      </c>
      <c r="F101" t="str">
        <f>VLOOKUP(tblData[[#This Row],[Employee]],tblDepts[],2,FALSE)</f>
        <v>Accounting</v>
      </c>
      <c r="G101" s="5">
        <f>1/COUNTIF(tblData[Employee],tblData[[#This Row],[Employee]])</f>
        <v>2.5000000000000001E-2</v>
      </c>
    </row>
    <row r="102" spans="1:7" x14ac:dyDescent="0.25">
      <c r="A102" t="s">
        <v>4</v>
      </c>
      <c r="B102" s="1">
        <v>43777.335416666669</v>
      </c>
      <c r="C102" t="str">
        <f>IF(ISEVEN(COUNTIF(INDEX(tblData[Employee],1):tblData[[#This Row],[Employee]],tblData[[#This Row],[Employee]])),"In","Out")</f>
        <v>In</v>
      </c>
      <c r="D102" s="4">
        <f>VLOOKUP(tblData[[#This Row],[Employee]],A103:B$529,2,FALSE)</f>
        <v>43776.708333333336</v>
      </c>
      <c r="E102" s="6">
        <f>IF(tblData[[#This Row],[In/Out]]="Out",(tblData[[#This Row],[Date Time]]-VLOOKUP(tblData[[#This Row],[Employee]],INDEX(tblData[Employee],ROW()):INDEX(tblData[Date Time],ROWS(tblData[Employee])),2,FALSE))*24,0)</f>
        <v>0</v>
      </c>
      <c r="F102" t="str">
        <f>VLOOKUP(tblData[[#This Row],[Employee]],tblDepts[],2,FALSE)</f>
        <v>Sales</v>
      </c>
      <c r="G102" s="5">
        <f>1/COUNTIF(tblData[Employee],tblData[[#This Row],[Employee]])</f>
        <v>2.5000000000000001E-2</v>
      </c>
    </row>
    <row r="103" spans="1:7" x14ac:dyDescent="0.25">
      <c r="A103" t="s">
        <v>3</v>
      </c>
      <c r="B103" s="1">
        <v>43777.334722222222</v>
      </c>
      <c r="C103" t="str">
        <f>IF(ISEVEN(COUNTIF(INDEX(tblData[Employee],1):tblData[[#This Row],[Employee]],tblData[[#This Row],[Employee]])),"In","Out")</f>
        <v>In</v>
      </c>
      <c r="D103" s="4">
        <f>VLOOKUP(tblData[[#This Row],[Employee]],A104:B$529,2,FALSE)</f>
        <v>43776.706944444442</v>
      </c>
      <c r="E103" s="6">
        <f>IF(tblData[[#This Row],[In/Out]]="Out",(tblData[[#This Row],[Date Time]]-VLOOKUP(tblData[[#This Row],[Employee]],INDEX(tblData[Employee],ROW()):INDEX(tblData[Date Time],ROWS(tblData[Employee])),2,FALSE))*24,0)</f>
        <v>0</v>
      </c>
      <c r="F103" t="str">
        <f>VLOOKUP(tblData[[#This Row],[Employee]],tblDepts[],2,FALSE)</f>
        <v>Accounting</v>
      </c>
      <c r="G103" s="5">
        <f>1/COUNTIF(tblData[Employee],tblData[[#This Row],[Employee]])</f>
        <v>2.5000000000000001E-2</v>
      </c>
    </row>
    <row r="104" spans="1:7" x14ac:dyDescent="0.25">
      <c r="A104" t="s">
        <v>2</v>
      </c>
      <c r="B104" s="1">
        <v>43777.333333333336</v>
      </c>
      <c r="C104" t="str">
        <f>IF(ISEVEN(COUNTIF(INDEX(tblData[Employee],1):tblData[[#This Row],[Employee]],tblData[[#This Row],[Employee]])),"In","Out")</f>
        <v>In</v>
      </c>
      <c r="D104" s="4">
        <f>VLOOKUP(tblData[[#This Row],[Employee]],A105:B$529,2,FALSE)</f>
        <v>43776.708333333336</v>
      </c>
      <c r="E104" s="6">
        <f>IF(tblData[[#This Row],[In/Out]]="Out",(tblData[[#This Row],[Date Time]]-VLOOKUP(tblData[[#This Row],[Employee]],INDEX(tblData[Employee],ROW()):INDEX(tblData[Date Time],ROWS(tblData[Employee])),2,FALSE))*24,0)</f>
        <v>0</v>
      </c>
      <c r="F104" t="str">
        <f>VLOOKUP(tblData[[#This Row],[Employee]],tblDepts[],2,FALSE)</f>
        <v>Sales</v>
      </c>
      <c r="G104" s="5">
        <f>1/COUNTIF(tblData[Employee],tblData[[#This Row],[Employee]])</f>
        <v>0.05</v>
      </c>
    </row>
    <row r="105" spans="1:7" x14ac:dyDescent="0.25">
      <c r="A105" t="s">
        <v>9</v>
      </c>
      <c r="B105" s="1">
        <v>43777.333333333336</v>
      </c>
      <c r="C105" t="str">
        <f>IF(ISEVEN(COUNTIF(INDEX(tblData[Employee],1):tblData[[#This Row],[Employee]],tblData[[#This Row],[Employee]])),"In","Out")</f>
        <v>In</v>
      </c>
      <c r="D105" s="4">
        <f>VLOOKUP(tblData[[#This Row],[Employee]],A106:B$529,2,FALSE)</f>
        <v>43776.715277777781</v>
      </c>
      <c r="E105" s="6">
        <f>IF(tblData[[#This Row],[In/Out]]="Out",(tblData[[#This Row],[Date Time]]-VLOOKUP(tblData[[#This Row],[Employee]],INDEX(tblData[Employee],ROW()):INDEX(tblData[Date Time],ROWS(tblData[Employee])),2,FALSE))*24,0)</f>
        <v>0</v>
      </c>
      <c r="F105" t="str">
        <f>VLOOKUP(tblData[[#This Row],[Employee]],tblDepts[],2,FALSE)</f>
        <v>Accounting</v>
      </c>
      <c r="G105" s="5">
        <f>1/COUNTIF(tblData[Employee],tblData[[#This Row],[Employee]])</f>
        <v>3.5714285714285712E-2</v>
      </c>
    </row>
    <row r="106" spans="1:7" x14ac:dyDescent="0.25">
      <c r="A106" t="s">
        <v>9</v>
      </c>
      <c r="B106" s="1">
        <v>43776.715277777781</v>
      </c>
      <c r="C106" t="str">
        <f>IF(ISEVEN(COUNTIF(INDEX(tblData[Employee],1):tblData[[#This Row],[Employee]],tblData[[#This Row],[Employee]])),"In","Out")</f>
        <v>Out</v>
      </c>
      <c r="D106" s="4">
        <f>VLOOKUP(tblData[[#This Row],[Employee]],A107:B$529,2,FALSE)</f>
        <v>43776.647222222222</v>
      </c>
      <c r="E106" s="6">
        <f>IF(tblData[[#This Row],[In/Out]]="Out",(tblData[[#This Row],[Date Time]]-VLOOKUP(tblData[[#This Row],[Employee]],INDEX(tblData[Employee],ROW()):INDEX(tblData[Date Time],ROWS(tblData[Employee])),2,FALSE))*24,0)</f>
        <v>1.6333333334187046</v>
      </c>
      <c r="F106" t="str">
        <f>VLOOKUP(tblData[[#This Row],[Employee]],tblDepts[],2,FALSE)</f>
        <v>Accounting</v>
      </c>
      <c r="G106" s="5">
        <f>1/COUNTIF(tblData[Employee],tblData[[#This Row],[Employee]])</f>
        <v>3.5714285714285712E-2</v>
      </c>
    </row>
    <row r="107" spans="1:7" x14ac:dyDescent="0.25">
      <c r="A107" t="s">
        <v>6</v>
      </c>
      <c r="B107" s="1">
        <v>43776.711805555555</v>
      </c>
      <c r="C107" t="str">
        <f>IF(ISEVEN(COUNTIF(INDEX(tblData[Employee],1):tblData[[#This Row],[Employee]],tblData[[#This Row],[Employee]])),"In","Out")</f>
        <v>Out</v>
      </c>
      <c r="D107" s="4">
        <f>VLOOKUP(tblData[[#This Row],[Employee]],A108:B$529,2,FALSE)</f>
        <v>43776.645833333336</v>
      </c>
      <c r="E107" s="6">
        <f>IF(tblData[[#This Row],[In/Out]]="Out",(tblData[[#This Row],[Date Time]]-VLOOKUP(tblData[[#This Row],[Employee]],INDEX(tblData[Employee],ROW()):INDEX(tblData[Date Time],ROWS(tblData[Employee])),2,FALSE))*24,0)</f>
        <v>1.5833333332557231</v>
      </c>
      <c r="F107" t="str">
        <f>VLOOKUP(tblData[[#This Row],[Employee]],tblDepts[],2,FALSE)</f>
        <v>Sales</v>
      </c>
      <c r="G107" s="5">
        <f>1/COUNTIF(tblData[Employee],tblData[[#This Row],[Employee]])</f>
        <v>2.5000000000000001E-2</v>
      </c>
    </row>
    <row r="108" spans="1:7" x14ac:dyDescent="0.25">
      <c r="A108" t="s">
        <v>14</v>
      </c>
      <c r="B108" s="1">
        <v>43776.711111111108</v>
      </c>
      <c r="C108" t="str">
        <f>IF(ISEVEN(COUNTIF(INDEX(tblData[Employee],1):tblData[[#This Row],[Employee]],tblData[[#This Row],[Employee]])),"In","Out")</f>
        <v>Out</v>
      </c>
      <c r="D108" s="4">
        <f>VLOOKUP(tblData[[#This Row],[Employee]],A109:B$529,2,FALSE)</f>
        <v>43776.647222222222</v>
      </c>
      <c r="E108" s="6">
        <f>IF(tblData[[#This Row],[In/Out]]="Out",(tblData[[#This Row],[Date Time]]-VLOOKUP(tblData[[#This Row],[Employee]],INDEX(tblData[Employee],ROW()):INDEX(tblData[Date Time],ROWS(tblData[Employee])),2,FALSE))*24,0)</f>
        <v>1.5333333332673647</v>
      </c>
      <c r="F108" t="str">
        <f>VLOOKUP(tblData[[#This Row],[Employee]],tblDepts[],2,FALSE)</f>
        <v>Sales</v>
      </c>
      <c r="G108" s="5">
        <f>1/COUNTIF(tblData[Employee],tblData[[#This Row],[Employee]])</f>
        <v>2.5000000000000001E-2</v>
      </c>
    </row>
    <row r="109" spans="1:7" x14ac:dyDescent="0.25">
      <c r="A109" t="s">
        <v>12</v>
      </c>
      <c r="B109" s="1">
        <v>43776.711111111108</v>
      </c>
      <c r="C109" t="str">
        <f>IF(ISEVEN(COUNTIF(INDEX(tblData[Employee],1):tblData[[#This Row],[Employee]],tblData[[#This Row],[Employee]])),"In","Out")</f>
        <v>Out</v>
      </c>
      <c r="D109" s="4">
        <f>VLOOKUP(tblData[[#This Row],[Employee]],A110:B$529,2,FALSE)</f>
        <v>43776.646527777775</v>
      </c>
      <c r="E109" s="6">
        <f>IF(tblData[[#This Row],[In/Out]]="Out",(tblData[[#This Row],[Date Time]]-VLOOKUP(tblData[[#This Row],[Employee]],INDEX(tblData[Employee],ROW()):INDEX(tblData[Date Time],ROWS(tblData[Employee])),2,FALSE))*24,0)</f>
        <v>1.5499999999883585</v>
      </c>
      <c r="F109" t="str">
        <f>VLOOKUP(tblData[[#This Row],[Employee]],tblDepts[],2,FALSE)</f>
        <v>Accounting</v>
      </c>
      <c r="G109" s="5">
        <f>1/COUNTIF(tblData[Employee],tblData[[#This Row],[Employee]])</f>
        <v>2.5000000000000001E-2</v>
      </c>
    </row>
    <row r="110" spans="1:7" x14ac:dyDescent="0.25">
      <c r="A110" t="s">
        <v>5</v>
      </c>
      <c r="B110" s="1">
        <v>43776.710416666669</v>
      </c>
      <c r="C110" t="str">
        <f>IF(ISEVEN(COUNTIF(INDEX(tblData[Employee],1):tblData[[#This Row],[Employee]],tblData[[#This Row],[Employee]])),"In","Out")</f>
        <v>Out</v>
      </c>
      <c r="D110" s="4">
        <f>VLOOKUP(tblData[[#This Row],[Employee]],A111:B$529,2,FALSE)</f>
        <v>43776.645138888889</v>
      </c>
      <c r="E110" s="6">
        <f>IF(tblData[[#This Row],[In/Out]]="Out",(tblData[[#This Row],[Date Time]]-VLOOKUP(tblData[[#This Row],[Employee]],INDEX(tblData[Employee],ROW()):INDEX(tblData[Date Time],ROWS(tblData[Employee])),2,FALSE))*24,0)</f>
        <v>1.5666666667093523</v>
      </c>
      <c r="F110" t="str">
        <f>VLOOKUP(tblData[[#This Row],[Employee]],tblDepts[],2,FALSE)</f>
        <v>Sales</v>
      </c>
      <c r="G110" s="5">
        <f>1/COUNTIF(tblData[Employee],tblData[[#This Row],[Employee]])</f>
        <v>2.5000000000000001E-2</v>
      </c>
    </row>
    <row r="111" spans="1:7" x14ac:dyDescent="0.25">
      <c r="A111" t="s">
        <v>7</v>
      </c>
      <c r="B111" s="1">
        <v>43776.709722222222</v>
      </c>
      <c r="C111" t="str">
        <f>IF(ISEVEN(COUNTIF(INDEX(tblData[Employee],1):tblData[[#This Row],[Employee]],tblData[[#This Row],[Employee]])),"In","Out")</f>
        <v>Out</v>
      </c>
      <c r="D111" s="4">
        <f>VLOOKUP(tblData[[#This Row],[Employee]],A112:B$529,2,FALSE)</f>
        <v>43776.644444444442</v>
      </c>
      <c r="E111" s="6">
        <f>IF(tblData[[#This Row],[In/Out]]="Out",(tblData[[#This Row],[Date Time]]-VLOOKUP(tblData[[#This Row],[Employee]],INDEX(tblData[Employee],ROW()):INDEX(tblData[Date Time],ROWS(tblData[Employee])),2,FALSE))*24,0)</f>
        <v>1.5666666667093523</v>
      </c>
      <c r="F111" t="str">
        <f>VLOOKUP(tblData[[#This Row],[Employee]],tblDepts[],2,FALSE)</f>
        <v>Exec</v>
      </c>
      <c r="G111" s="5">
        <f>1/COUNTIF(tblData[Employee],tblData[[#This Row],[Employee]])</f>
        <v>2.5000000000000001E-2</v>
      </c>
    </row>
    <row r="112" spans="1:7" x14ac:dyDescent="0.25">
      <c r="A112" t="s">
        <v>10</v>
      </c>
      <c r="B112" s="1">
        <v>43776.709722222222</v>
      </c>
      <c r="C112" t="str">
        <f>IF(ISEVEN(COUNTIF(INDEX(tblData[Employee],1):tblData[[#This Row],[Employee]],tblData[[#This Row],[Employee]])),"In","Out")</f>
        <v>Out</v>
      </c>
      <c r="D112" s="4">
        <f>VLOOKUP(tblData[[#This Row],[Employee]],A113:B$529,2,FALSE)</f>
        <v>43776.647222222222</v>
      </c>
      <c r="E112" s="6">
        <f>IF(tblData[[#This Row],[In/Out]]="Out",(tblData[[#This Row],[Date Time]]-VLOOKUP(tblData[[#This Row],[Employee]],INDEX(tblData[Employee],ROW()):INDEX(tblData[Date Time],ROWS(tblData[Employee])),2,FALSE))*24,0)</f>
        <v>1.5</v>
      </c>
      <c r="F112" t="str">
        <f>VLOOKUP(tblData[[#This Row],[Employee]],tblDepts[],2,FALSE)</f>
        <v>Customer Service</v>
      </c>
      <c r="G112" s="5">
        <f>1/COUNTIF(tblData[Employee],tblData[[#This Row],[Employee]])</f>
        <v>2.5000000000000001E-2</v>
      </c>
    </row>
    <row r="113" spans="1:7" x14ac:dyDescent="0.25">
      <c r="A113" t="s">
        <v>8</v>
      </c>
      <c r="B113" s="1">
        <v>43776.709027777775</v>
      </c>
      <c r="C113" t="str">
        <f>IF(ISEVEN(COUNTIF(INDEX(tblData[Employee],1):tblData[[#This Row],[Employee]],tblData[[#This Row],[Employee]])),"In","Out")</f>
        <v>Out</v>
      </c>
      <c r="D113" s="4">
        <f>VLOOKUP(tblData[[#This Row],[Employee]],A114:B$529,2,FALSE)</f>
        <v>43776.645833333336</v>
      </c>
      <c r="E113" s="6">
        <f>IF(tblData[[#This Row],[In/Out]]="Out",(tblData[[#This Row],[Date Time]]-VLOOKUP(tblData[[#This Row],[Employee]],INDEX(tblData[Employee],ROW()):INDEX(tblData[Date Time],ROWS(tblData[Employee])),2,FALSE))*24,0)</f>
        <v>1.5166666665463708</v>
      </c>
      <c r="F113" t="str">
        <f>VLOOKUP(tblData[[#This Row],[Employee]],tblDepts[],2,FALSE)</f>
        <v>HR</v>
      </c>
      <c r="G113" s="5">
        <f>1/COUNTIF(tblData[Employee],tblData[[#This Row],[Employee]])</f>
        <v>2.5000000000000001E-2</v>
      </c>
    </row>
    <row r="114" spans="1:7" x14ac:dyDescent="0.25">
      <c r="A114" t="s">
        <v>2</v>
      </c>
      <c r="B114" s="1">
        <v>43776.708333333336</v>
      </c>
      <c r="C114" t="str">
        <f>IF(ISEVEN(COUNTIF(INDEX(tblData[Employee],1):tblData[[#This Row],[Employee]],tblData[[#This Row],[Employee]])),"In","Out")</f>
        <v>Out</v>
      </c>
      <c r="D114" s="4">
        <f>VLOOKUP(tblData[[#This Row],[Employee]],A115:B$529,2,FALSE)</f>
        <v>43776.541666666664</v>
      </c>
      <c r="E114" s="6">
        <f>IF(tblData[[#This Row],[In/Out]]="Out",(tblData[[#This Row],[Date Time]]-VLOOKUP(tblData[[#This Row],[Employee]],INDEX(tblData[Employee],ROW()):INDEX(tblData[Date Time],ROWS(tblData[Employee])),2,FALSE))*24,0)</f>
        <v>4.0000000001164153</v>
      </c>
      <c r="F114" t="str">
        <f>VLOOKUP(tblData[[#This Row],[Employee]],tblDepts[],2,FALSE)</f>
        <v>Sales</v>
      </c>
      <c r="G114" s="5">
        <f>1/COUNTIF(tblData[Employee],tblData[[#This Row],[Employee]])</f>
        <v>0.05</v>
      </c>
    </row>
    <row r="115" spans="1:7" x14ac:dyDescent="0.25">
      <c r="A115" t="s">
        <v>4</v>
      </c>
      <c r="B115" s="1">
        <v>43776.708333333336</v>
      </c>
      <c r="C115" t="str">
        <f>IF(ISEVEN(COUNTIF(INDEX(tblData[Employee],1):tblData[[#This Row],[Employee]],tblData[[#This Row],[Employee]])),"In","Out")</f>
        <v>Out</v>
      </c>
      <c r="D115" s="4">
        <f>VLOOKUP(tblData[[#This Row],[Employee]],A116:B$529,2,FALSE)</f>
        <v>43776.645833333336</v>
      </c>
      <c r="E115" s="6">
        <f>IF(tblData[[#This Row],[In/Out]]="Out",(tblData[[#This Row],[Date Time]]-VLOOKUP(tblData[[#This Row],[Employee]],INDEX(tblData[Employee],ROW()):INDEX(tblData[Date Time],ROWS(tblData[Employee])),2,FALSE))*24,0)</f>
        <v>1.5</v>
      </c>
      <c r="F115" t="str">
        <f>VLOOKUP(tblData[[#This Row],[Employee]],tblDepts[],2,FALSE)</f>
        <v>Sales</v>
      </c>
      <c r="G115" s="5">
        <f>1/COUNTIF(tblData[Employee],tblData[[#This Row],[Employee]])</f>
        <v>2.5000000000000001E-2</v>
      </c>
    </row>
    <row r="116" spans="1:7" x14ac:dyDescent="0.25">
      <c r="A116" t="s">
        <v>13</v>
      </c>
      <c r="B116" s="1">
        <v>43776.707638888889</v>
      </c>
      <c r="C116" t="str">
        <f>IF(ISEVEN(COUNTIF(INDEX(tblData[Employee],1):tblData[[#This Row],[Employee]],tblData[[#This Row],[Employee]])),"In","Out")</f>
        <v>Out</v>
      </c>
      <c r="D116" s="4">
        <f>VLOOKUP(tblData[[#This Row],[Employee]],A117:B$529,2,FALSE)</f>
        <v>43776.645833333336</v>
      </c>
      <c r="E116" s="6">
        <f>IF(tblData[[#This Row],[In/Out]]="Out",(tblData[[#This Row],[Date Time]]-VLOOKUP(tblData[[#This Row],[Employee]],INDEX(tblData[Employee],ROW()):INDEX(tblData[Date Time],ROWS(tblData[Employee])),2,FALSE))*24,0)</f>
        <v>1.4833333332790062</v>
      </c>
      <c r="F116" t="str">
        <f>VLOOKUP(tblData[[#This Row],[Employee]],tblDepts[],2,FALSE)</f>
        <v>Admin</v>
      </c>
      <c r="G116" s="5">
        <f>1/COUNTIF(tblData[Employee],tblData[[#This Row],[Employee]])</f>
        <v>2.5000000000000001E-2</v>
      </c>
    </row>
    <row r="117" spans="1:7" x14ac:dyDescent="0.25">
      <c r="A117" t="s">
        <v>3</v>
      </c>
      <c r="B117" s="1">
        <v>43776.706944444442</v>
      </c>
      <c r="C117" t="str">
        <f>IF(ISEVEN(COUNTIF(INDEX(tblData[Employee],1):tblData[[#This Row],[Employee]],tblData[[#This Row],[Employee]])),"In","Out")</f>
        <v>Out</v>
      </c>
      <c r="D117" s="4">
        <f>VLOOKUP(tblData[[#This Row],[Employee]],A118:B$529,2,FALSE)</f>
        <v>43776.645138888889</v>
      </c>
      <c r="E117" s="6">
        <f>IF(tblData[[#This Row],[In/Out]]="Out",(tblData[[#This Row],[Date Time]]-VLOOKUP(tblData[[#This Row],[Employee]],INDEX(tblData[Employee],ROW()):INDEX(tblData[Date Time],ROWS(tblData[Employee])),2,FALSE))*24,0)</f>
        <v>1.4833333332790062</v>
      </c>
      <c r="F117" t="str">
        <f>VLOOKUP(tblData[[#This Row],[Employee]],tblDepts[],2,FALSE)</f>
        <v>Accounting</v>
      </c>
      <c r="G117" s="5">
        <f>1/COUNTIF(tblData[Employee],tblData[[#This Row],[Employee]])</f>
        <v>2.5000000000000001E-2</v>
      </c>
    </row>
    <row r="118" spans="1:7" x14ac:dyDescent="0.25">
      <c r="A118" t="s">
        <v>15</v>
      </c>
      <c r="B118" s="1">
        <v>43776.704861111109</v>
      </c>
      <c r="C118" t="str">
        <f>IF(ISEVEN(COUNTIF(INDEX(tblData[Employee],1):tblData[[#This Row],[Employee]],tblData[[#This Row],[Employee]])),"In","Out")</f>
        <v>Out</v>
      </c>
      <c r="D118" s="4">
        <f>VLOOKUP(tblData[[#This Row],[Employee]],A119:B$529,2,FALSE)</f>
        <v>43776.645138888889</v>
      </c>
      <c r="E118" s="6">
        <f>IF(tblData[[#This Row],[In/Out]]="Out",(tblData[[#This Row],[Date Time]]-VLOOKUP(tblData[[#This Row],[Employee]],INDEX(tblData[Employee],ROW()):INDEX(tblData[Date Time],ROWS(tblData[Employee])),2,FALSE))*24,0)</f>
        <v>1.4333333332906477</v>
      </c>
      <c r="F118" t="str">
        <f>VLOOKUP(tblData[[#This Row],[Employee]],tblDepts[],2,FALSE)</f>
        <v>Admin</v>
      </c>
      <c r="G118" s="5">
        <f>1/COUNTIF(tblData[Employee],tblData[[#This Row],[Employee]])</f>
        <v>2.5000000000000001E-2</v>
      </c>
    </row>
    <row r="119" spans="1:7" x14ac:dyDescent="0.25">
      <c r="A119" t="s">
        <v>11</v>
      </c>
      <c r="B119" s="1">
        <v>43776.698611111111</v>
      </c>
      <c r="C119" t="str">
        <f>IF(ISEVEN(COUNTIF(INDEX(tblData[Employee],1):tblData[[#This Row],[Employee]],tblData[[#This Row],[Employee]])),"In","Out")</f>
        <v>Out</v>
      </c>
      <c r="D119" s="4">
        <f>VLOOKUP(tblData[[#This Row],[Employee]],A120:B$529,2,FALSE)</f>
        <v>43776.645833333336</v>
      </c>
      <c r="E119" s="6">
        <f>IF(tblData[[#This Row],[In/Out]]="Out",(tblData[[#This Row],[Date Time]]-VLOOKUP(tblData[[#This Row],[Employee]],INDEX(tblData[Employee],ROW()):INDEX(tblData[Date Time],ROWS(tblData[Employee])),2,FALSE))*24,0)</f>
        <v>1.2666666666045785</v>
      </c>
      <c r="F119" t="str">
        <f>VLOOKUP(tblData[[#This Row],[Employee]],tblDepts[],2,FALSE)</f>
        <v>Admin</v>
      </c>
      <c r="G119" s="5">
        <f>1/COUNTIF(tblData[Employee],tblData[[#This Row],[Employee]])</f>
        <v>2.5000000000000001E-2</v>
      </c>
    </row>
    <row r="120" spans="1:7" x14ac:dyDescent="0.25">
      <c r="A120" t="s">
        <v>9</v>
      </c>
      <c r="B120" s="1">
        <v>43776.647222222222</v>
      </c>
      <c r="C120" t="str">
        <f>IF(ISEVEN(COUNTIF(INDEX(tblData[Employee],1):tblData[[#This Row],[Employee]],tblData[[#This Row],[Employee]])),"In","Out")</f>
        <v>In</v>
      </c>
      <c r="D120" s="4">
        <f>VLOOKUP(tblData[[#This Row],[Employee]],A121:B$529,2,FALSE)</f>
        <v>43776.622916666667</v>
      </c>
      <c r="E120" s="6">
        <f>IF(tblData[[#This Row],[In/Out]]="Out",(tblData[[#This Row],[Date Time]]-VLOOKUP(tblData[[#This Row],[Employee]],INDEX(tblData[Employee],ROW()):INDEX(tblData[Date Time],ROWS(tblData[Employee])),2,FALSE))*24,0)</f>
        <v>0</v>
      </c>
      <c r="F120" t="str">
        <f>VLOOKUP(tblData[[#This Row],[Employee]],tblDepts[],2,FALSE)</f>
        <v>Accounting</v>
      </c>
      <c r="G120" s="5">
        <f>1/COUNTIF(tblData[Employee],tblData[[#This Row],[Employee]])</f>
        <v>3.5714285714285712E-2</v>
      </c>
    </row>
    <row r="121" spans="1:7" x14ac:dyDescent="0.25">
      <c r="A121" t="s">
        <v>14</v>
      </c>
      <c r="B121" s="1">
        <v>43776.647222222222</v>
      </c>
      <c r="C121" t="str">
        <f>IF(ISEVEN(COUNTIF(INDEX(tblData[Employee],1):tblData[[#This Row],[Employee]],tblData[[#This Row],[Employee]])),"In","Out")</f>
        <v>In</v>
      </c>
      <c r="D121" s="4">
        <f>VLOOKUP(tblData[[#This Row],[Employee]],A122:B$529,2,FALSE)</f>
        <v>43776.620138888888</v>
      </c>
      <c r="E121" s="6">
        <f>IF(tblData[[#This Row],[In/Out]]="Out",(tblData[[#This Row],[Date Time]]-VLOOKUP(tblData[[#This Row],[Employee]],INDEX(tblData[Employee],ROW()):INDEX(tblData[Date Time],ROWS(tblData[Employee])),2,FALSE))*24,0)</f>
        <v>0</v>
      </c>
      <c r="F121" t="str">
        <f>VLOOKUP(tblData[[#This Row],[Employee]],tblDepts[],2,FALSE)</f>
        <v>Sales</v>
      </c>
      <c r="G121" s="5">
        <f>1/COUNTIF(tblData[Employee],tblData[[#This Row],[Employee]])</f>
        <v>2.5000000000000001E-2</v>
      </c>
    </row>
    <row r="122" spans="1:7" x14ac:dyDescent="0.25">
      <c r="A122" t="s">
        <v>10</v>
      </c>
      <c r="B122" s="1">
        <v>43776.647222222222</v>
      </c>
      <c r="C122" t="str">
        <f>IF(ISEVEN(COUNTIF(INDEX(tblData[Employee],1):tblData[[#This Row],[Employee]],tblData[[#This Row],[Employee]])),"In","Out")</f>
        <v>In</v>
      </c>
      <c r="D122" s="4">
        <f>VLOOKUP(tblData[[#This Row],[Employee]],A123:B$529,2,FALSE)</f>
        <v>43776.622916666667</v>
      </c>
      <c r="E122" s="6">
        <f>IF(tblData[[#This Row],[In/Out]]="Out",(tblData[[#This Row],[Date Time]]-VLOOKUP(tblData[[#This Row],[Employee]],INDEX(tblData[Employee],ROW()):INDEX(tblData[Date Time],ROWS(tblData[Employee])),2,FALSE))*24,0)</f>
        <v>0</v>
      </c>
      <c r="F122" t="str">
        <f>VLOOKUP(tblData[[#This Row],[Employee]],tblDepts[],2,FALSE)</f>
        <v>Customer Service</v>
      </c>
      <c r="G122" s="5">
        <f>1/COUNTIF(tblData[Employee],tblData[[#This Row],[Employee]])</f>
        <v>2.5000000000000001E-2</v>
      </c>
    </row>
    <row r="123" spans="1:7" x14ac:dyDescent="0.25">
      <c r="A123" t="s">
        <v>12</v>
      </c>
      <c r="B123" s="1">
        <v>43776.646527777775</v>
      </c>
      <c r="C123" t="str">
        <f>IF(ISEVEN(COUNTIF(INDEX(tblData[Employee],1):tblData[[#This Row],[Employee]],tblData[[#This Row],[Employee]])),"In","Out")</f>
        <v>In</v>
      </c>
      <c r="D123" s="4">
        <f>VLOOKUP(tblData[[#This Row],[Employee]],A124:B$529,2,FALSE)</f>
        <v>43776.623611111114</v>
      </c>
      <c r="E123" s="6">
        <f>IF(tblData[[#This Row],[In/Out]]="Out",(tblData[[#This Row],[Date Time]]-VLOOKUP(tblData[[#This Row],[Employee]],INDEX(tblData[Employee],ROW()):INDEX(tblData[Date Time],ROWS(tblData[Employee])),2,FALSE))*24,0)</f>
        <v>0</v>
      </c>
      <c r="F123" t="str">
        <f>VLOOKUP(tblData[[#This Row],[Employee]],tblDepts[],2,FALSE)</f>
        <v>Accounting</v>
      </c>
      <c r="G123" s="5">
        <f>1/COUNTIF(tblData[Employee],tblData[[#This Row],[Employee]])</f>
        <v>2.5000000000000001E-2</v>
      </c>
    </row>
    <row r="124" spans="1:7" x14ac:dyDescent="0.25">
      <c r="A124" t="s">
        <v>11</v>
      </c>
      <c r="B124" s="1">
        <v>43776.645833333336</v>
      </c>
      <c r="C124" t="str">
        <f>IF(ISEVEN(COUNTIF(INDEX(tblData[Employee],1):tblData[[#This Row],[Employee]],tblData[[#This Row],[Employee]])),"In","Out")</f>
        <v>In</v>
      </c>
      <c r="D124" s="4">
        <f>VLOOKUP(tblData[[#This Row],[Employee]],A125:B$529,2,FALSE)</f>
        <v>43776.625</v>
      </c>
      <c r="E124" s="6">
        <f>IF(tblData[[#This Row],[In/Out]]="Out",(tblData[[#This Row],[Date Time]]-VLOOKUP(tblData[[#This Row],[Employee]],INDEX(tblData[Employee],ROW()):INDEX(tblData[Date Time],ROWS(tblData[Employee])),2,FALSE))*24,0)</f>
        <v>0</v>
      </c>
      <c r="F124" t="str">
        <f>VLOOKUP(tblData[[#This Row],[Employee]],tblDepts[],2,FALSE)</f>
        <v>Admin</v>
      </c>
      <c r="G124" s="5">
        <f>1/COUNTIF(tblData[Employee],tblData[[#This Row],[Employee]])</f>
        <v>2.5000000000000001E-2</v>
      </c>
    </row>
    <row r="125" spans="1:7" x14ac:dyDescent="0.25">
      <c r="A125" t="s">
        <v>4</v>
      </c>
      <c r="B125" s="1">
        <v>43776.645833333336</v>
      </c>
      <c r="C125" t="str">
        <f>IF(ISEVEN(COUNTIF(INDEX(tblData[Employee],1):tblData[[#This Row],[Employee]],tblData[[#This Row],[Employee]])),"In","Out")</f>
        <v>In</v>
      </c>
      <c r="D125" s="4">
        <f>VLOOKUP(tblData[[#This Row],[Employee]],A126:B$529,2,FALSE)</f>
        <v>43776.623611111114</v>
      </c>
      <c r="E125" s="6">
        <f>IF(tblData[[#This Row],[In/Out]]="Out",(tblData[[#This Row],[Date Time]]-VLOOKUP(tblData[[#This Row],[Employee]],INDEX(tblData[Employee],ROW()):INDEX(tblData[Date Time],ROWS(tblData[Employee])),2,FALSE))*24,0)</f>
        <v>0</v>
      </c>
      <c r="F125" t="str">
        <f>VLOOKUP(tblData[[#This Row],[Employee]],tblDepts[],2,FALSE)</f>
        <v>Sales</v>
      </c>
      <c r="G125" s="5">
        <f>1/COUNTIF(tblData[Employee],tblData[[#This Row],[Employee]])</f>
        <v>2.5000000000000001E-2</v>
      </c>
    </row>
    <row r="126" spans="1:7" x14ac:dyDescent="0.25">
      <c r="A126" t="s">
        <v>8</v>
      </c>
      <c r="B126" s="1">
        <v>43776.645833333336</v>
      </c>
      <c r="C126" t="str">
        <f>IF(ISEVEN(COUNTIF(INDEX(tblData[Employee],1):tblData[[#This Row],[Employee]],tblData[[#This Row],[Employee]])),"In","Out")</f>
        <v>In</v>
      </c>
      <c r="D126" s="4">
        <f>VLOOKUP(tblData[[#This Row],[Employee]],A127:B$529,2,FALSE)</f>
        <v>43776.622916666667</v>
      </c>
      <c r="E126" s="6">
        <f>IF(tblData[[#This Row],[In/Out]]="Out",(tblData[[#This Row],[Date Time]]-VLOOKUP(tblData[[#This Row],[Employee]],INDEX(tblData[Employee],ROW()):INDEX(tblData[Date Time],ROWS(tblData[Employee])),2,FALSE))*24,0)</f>
        <v>0</v>
      </c>
      <c r="F126" t="str">
        <f>VLOOKUP(tblData[[#This Row],[Employee]],tblDepts[],2,FALSE)</f>
        <v>HR</v>
      </c>
      <c r="G126" s="5">
        <f>1/COUNTIF(tblData[Employee],tblData[[#This Row],[Employee]])</f>
        <v>2.5000000000000001E-2</v>
      </c>
    </row>
    <row r="127" spans="1:7" x14ac:dyDescent="0.25">
      <c r="A127" t="s">
        <v>13</v>
      </c>
      <c r="B127" s="1">
        <v>43776.645833333336</v>
      </c>
      <c r="C127" t="str">
        <f>IF(ISEVEN(COUNTIF(INDEX(tblData[Employee],1):tblData[[#This Row],[Employee]],tblData[[#This Row],[Employee]])),"In","Out")</f>
        <v>In</v>
      </c>
      <c r="D127" s="4">
        <f>VLOOKUP(tblData[[#This Row],[Employee]],A128:B$529,2,FALSE)</f>
        <v>43776.623611111114</v>
      </c>
      <c r="E127" s="6">
        <f>IF(tblData[[#This Row],[In/Out]]="Out",(tblData[[#This Row],[Date Time]]-VLOOKUP(tblData[[#This Row],[Employee]],INDEX(tblData[Employee],ROW()):INDEX(tblData[Date Time],ROWS(tblData[Employee])),2,FALSE))*24,0)</f>
        <v>0</v>
      </c>
      <c r="F127" t="str">
        <f>VLOOKUP(tblData[[#This Row],[Employee]],tblDepts[],2,FALSE)</f>
        <v>Admin</v>
      </c>
      <c r="G127" s="5">
        <f>1/COUNTIF(tblData[Employee],tblData[[#This Row],[Employee]])</f>
        <v>2.5000000000000001E-2</v>
      </c>
    </row>
    <row r="128" spans="1:7" x14ac:dyDescent="0.25">
      <c r="A128" t="s">
        <v>6</v>
      </c>
      <c r="B128" s="1">
        <v>43776.645833333336</v>
      </c>
      <c r="C128" t="str">
        <f>IF(ISEVEN(COUNTIF(INDEX(tblData[Employee],1):tblData[[#This Row],[Employee]],tblData[[#This Row],[Employee]])),"In","Out")</f>
        <v>In</v>
      </c>
      <c r="D128" s="4">
        <f>VLOOKUP(tblData[[#This Row],[Employee]],A129:B$529,2,FALSE)</f>
        <v>43776.624305555553</v>
      </c>
      <c r="E128" s="6">
        <f>IF(tblData[[#This Row],[In/Out]]="Out",(tblData[[#This Row],[Date Time]]-VLOOKUP(tblData[[#This Row],[Employee]],INDEX(tblData[Employee],ROW()):INDEX(tblData[Date Time],ROWS(tblData[Employee])),2,FALSE))*24,0)</f>
        <v>0</v>
      </c>
      <c r="F128" t="str">
        <f>VLOOKUP(tblData[[#This Row],[Employee]],tblDepts[],2,FALSE)</f>
        <v>Sales</v>
      </c>
      <c r="G128" s="5">
        <f>1/COUNTIF(tblData[Employee],tblData[[#This Row],[Employee]])</f>
        <v>2.5000000000000001E-2</v>
      </c>
    </row>
    <row r="129" spans="1:7" x14ac:dyDescent="0.25">
      <c r="A129" t="s">
        <v>15</v>
      </c>
      <c r="B129" s="1">
        <v>43776.645138888889</v>
      </c>
      <c r="C129" t="str">
        <f>IF(ISEVEN(COUNTIF(INDEX(tblData[Employee],1):tblData[[#This Row],[Employee]],tblData[[#This Row],[Employee]])),"In","Out")</f>
        <v>In</v>
      </c>
      <c r="D129" s="4">
        <f>VLOOKUP(tblData[[#This Row],[Employee]],A130:B$529,2,FALSE)</f>
        <v>43776.625</v>
      </c>
      <c r="E129" s="6">
        <f>IF(tblData[[#This Row],[In/Out]]="Out",(tblData[[#This Row],[Date Time]]-VLOOKUP(tblData[[#This Row],[Employee]],INDEX(tblData[Employee],ROW()):INDEX(tblData[Date Time],ROWS(tblData[Employee])),2,FALSE))*24,0)</f>
        <v>0</v>
      </c>
      <c r="F129" t="str">
        <f>VLOOKUP(tblData[[#This Row],[Employee]],tblDepts[],2,FALSE)</f>
        <v>Admin</v>
      </c>
      <c r="G129" s="5">
        <f>1/COUNTIF(tblData[Employee],tblData[[#This Row],[Employee]])</f>
        <v>2.5000000000000001E-2</v>
      </c>
    </row>
    <row r="130" spans="1:7" x14ac:dyDescent="0.25">
      <c r="A130" t="s">
        <v>3</v>
      </c>
      <c r="B130" s="1">
        <v>43776.645138888889</v>
      </c>
      <c r="C130" t="str">
        <f>IF(ISEVEN(COUNTIF(INDEX(tblData[Employee],1):tblData[[#This Row],[Employee]],tblData[[#This Row],[Employee]])),"In","Out")</f>
        <v>In</v>
      </c>
      <c r="D130" s="4">
        <f>VLOOKUP(tblData[[#This Row],[Employee]],A131:B$529,2,FALSE)</f>
        <v>43776.625</v>
      </c>
      <c r="E130" s="6">
        <f>IF(tblData[[#This Row],[In/Out]]="Out",(tblData[[#This Row],[Date Time]]-VLOOKUP(tblData[[#This Row],[Employee]],INDEX(tblData[Employee],ROW()):INDEX(tblData[Date Time],ROWS(tblData[Employee])),2,FALSE))*24,0)</f>
        <v>0</v>
      </c>
      <c r="F130" t="str">
        <f>VLOOKUP(tblData[[#This Row],[Employee]],tblDepts[],2,FALSE)</f>
        <v>Accounting</v>
      </c>
      <c r="G130" s="5">
        <f>1/COUNTIF(tblData[Employee],tblData[[#This Row],[Employee]])</f>
        <v>2.5000000000000001E-2</v>
      </c>
    </row>
    <row r="131" spans="1:7" x14ac:dyDescent="0.25">
      <c r="A131" t="s">
        <v>5</v>
      </c>
      <c r="B131" s="1">
        <v>43776.645138888889</v>
      </c>
      <c r="C131" t="str">
        <f>IF(ISEVEN(COUNTIF(INDEX(tblData[Employee],1):tblData[[#This Row],[Employee]],tblData[[#This Row],[Employee]])),"In","Out")</f>
        <v>In</v>
      </c>
      <c r="D131" s="4">
        <f>VLOOKUP(tblData[[#This Row],[Employee]],A132:B$529,2,FALSE)</f>
        <v>43776.623611111114</v>
      </c>
      <c r="E131" s="6">
        <f>IF(tblData[[#This Row],[In/Out]]="Out",(tblData[[#This Row],[Date Time]]-VLOOKUP(tblData[[#This Row],[Employee]],INDEX(tblData[Employee],ROW()):INDEX(tblData[Date Time],ROWS(tblData[Employee])),2,FALSE))*24,0)</f>
        <v>0</v>
      </c>
      <c r="F131" t="str">
        <f>VLOOKUP(tblData[[#This Row],[Employee]],tblDepts[],2,FALSE)</f>
        <v>Sales</v>
      </c>
      <c r="G131" s="5">
        <f>1/COUNTIF(tblData[Employee],tblData[[#This Row],[Employee]])</f>
        <v>2.5000000000000001E-2</v>
      </c>
    </row>
    <row r="132" spans="1:7" x14ac:dyDescent="0.25">
      <c r="A132" t="s">
        <v>7</v>
      </c>
      <c r="B132" s="1">
        <v>43776.644444444442</v>
      </c>
      <c r="C132" t="str">
        <f>IF(ISEVEN(COUNTIF(INDEX(tblData[Employee],1):tblData[[#This Row],[Employee]],tblData[[#This Row],[Employee]])),"In","Out")</f>
        <v>In</v>
      </c>
      <c r="D132" s="4">
        <f>VLOOKUP(tblData[[#This Row],[Employee]],A133:B$529,2,FALSE)</f>
        <v>43776.62222222222</v>
      </c>
      <c r="E132" s="6">
        <f>IF(tblData[[#This Row],[In/Out]]="Out",(tblData[[#This Row],[Date Time]]-VLOOKUP(tblData[[#This Row],[Employee]],INDEX(tblData[Employee],ROW()):INDEX(tblData[Date Time],ROWS(tblData[Employee])),2,FALSE))*24,0)</f>
        <v>0</v>
      </c>
      <c r="F132" t="str">
        <f>VLOOKUP(tblData[[#This Row],[Employee]],tblDepts[],2,FALSE)</f>
        <v>Exec</v>
      </c>
      <c r="G132" s="5">
        <f>1/COUNTIF(tblData[Employee],tblData[[#This Row],[Employee]])</f>
        <v>2.5000000000000001E-2</v>
      </c>
    </row>
    <row r="133" spans="1:7" x14ac:dyDescent="0.25">
      <c r="A133" t="s">
        <v>11</v>
      </c>
      <c r="B133" s="1">
        <v>43776.625</v>
      </c>
      <c r="C133" t="str">
        <f>IF(ISEVEN(COUNTIF(INDEX(tblData[Employee],1):tblData[[#This Row],[Employee]],tblData[[#This Row],[Employee]])),"In","Out")</f>
        <v>Out</v>
      </c>
      <c r="D133" s="4">
        <f>VLOOKUP(tblData[[#This Row],[Employee]],A134:B$529,2,FALSE)</f>
        <v>43776.531944444447</v>
      </c>
      <c r="E133" s="6">
        <f>IF(tblData[[#This Row],[In/Out]]="Out",(tblData[[#This Row],[Date Time]]-VLOOKUP(tblData[[#This Row],[Employee]],INDEX(tblData[Employee],ROW()):INDEX(tblData[Date Time],ROWS(tblData[Employee])),2,FALSE))*24,0)</f>
        <v>2.2333333332790062</v>
      </c>
      <c r="F133" t="str">
        <f>VLOOKUP(tblData[[#This Row],[Employee]],tblDepts[],2,FALSE)</f>
        <v>Admin</v>
      </c>
      <c r="G133" s="5">
        <f>1/COUNTIF(tblData[Employee],tblData[[#This Row],[Employee]])</f>
        <v>2.5000000000000001E-2</v>
      </c>
    </row>
    <row r="134" spans="1:7" x14ac:dyDescent="0.25">
      <c r="A134" t="s">
        <v>15</v>
      </c>
      <c r="B134" s="1">
        <v>43776.625</v>
      </c>
      <c r="C134" t="str">
        <f>IF(ISEVEN(COUNTIF(INDEX(tblData[Employee],1):tblData[[#This Row],[Employee]],tblData[[#This Row],[Employee]])),"In","Out")</f>
        <v>Out</v>
      </c>
      <c r="D134" s="4">
        <f>VLOOKUP(tblData[[#This Row],[Employee]],A135:B$529,2,FALSE)</f>
        <v>43776.545138888891</v>
      </c>
      <c r="E134" s="6">
        <f>IF(tblData[[#This Row],[In/Out]]="Out",(tblData[[#This Row],[Date Time]]-VLOOKUP(tblData[[#This Row],[Employee]],INDEX(tblData[Employee],ROW()):INDEX(tblData[Date Time],ROWS(tblData[Employee])),2,FALSE))*24,0)</f>
        <v>1.9166666666278616</v>
      </c>
      <c r="F134" t="str">
        <f>VLOOKUP(tblData[[#This Row],[Employee]],tblDepts[],2,FALSE)</f>
        <v>Admin</v>
      </c>
      <c r="G134" s="5">
        <f>1/COUNTIF(tblData[Employee],tblData[[#This Row],[Employee]])</f>
        <v>2.5000000000000001E-2</v>
      </c>
    </row>
    <row r="135" spans="1:7" x14ac:dyDescent="0.25">
      <c r="A135" t="s">
        <v>3</v>
      </c>
      <c r="B135" s="1">
        <v>43776.625</v>
      </c>
      <c r="C135" t="str">
        <f>IF(ISEVEN(COUNTIF(INDEX(tblData[Employee],1):tblData[[#This Row],[Employee]],tblData[[#This Row],[Employee]])),"In","Out")</f>
        <v>Out</v>
      </c>
      <c r="D135" s="4">
        <f>VLOOKUP(tblData[[#This Row],[Employee]],A136:B$529,2,FALSE)</f>
        <v>43776.540277777778</v>
      </c>
      <c r="E135" s="6">
        <f>IF(tblData[[#This Row],[In/Out]]="Out",(tblData[[#This Row],[Date Time]]-VLOOKUP(tblData[[#This Row],[Employee]],INDEX(tblData[Employee],ROW()):INDEX(tblData[Date Time],ROWS(tblData[Employee])),2,FALSE))*24,0)</f>
        <v>2.0333333333255723</v>
      </c>
      <c r="F135" t="str">
        <f>VLOOKUP(tblData[[#This Row],[Employee]],tblDepts[],2,FALSE)</f>
        <v>Accounting</v>
      </c>
      <c r="G135" s="5">
        <f>1/COUNTIF(tblData[Employee],tblData[[#This Row],[Employee]])</f>
        <v>2.5000000000000001E-2</v>
      </c>
    </row>
    <row r="136" spans="1:7" x14ac:dyDescent="0.25">
      <c r="A136" t="s">
        <v>6</v>
      </c>
      <c r="B136" s="1">
        <v>43776.624305555553</v>
      </c>
      <c r="C136" t="str">
        <f>IF(ISEVEN(COUNTIF(INDEX(tblData[Employee],1):tblData[[#This Row],[Employee]],tblData[[#This Row],[Employee]])),"In","Out")</f>
        <v>Out</v>
      </c>
      <c r="D136" s="4">
        <f>VLOOKUP(tblData[[#This Row],[Employee]],A137:B$529,2,FALSE)</f>
        <v>43776.543055555558</v>
      </c>
      <c r="E136" s="6">
        <f>IF(tblData[[#This Row],[In/Out]]="Out",(tblData[[#This Row],[Date Time]]-VLOOKUP(tblData[[#This Row],[Employee]],INDEX(tblData[Employee],ROW()):INDEX(tblData[Date Time],ROWS(tblData[Employee])),2,FALSE))*24,0)</f>
        <v>1.9499999998952262</v>
      </c>
      <c r="F136" t="str">
        <f>VLOOKUP(tblData[[#This Row],[Employee]],tblDepts[],2,FALSE)</f>
        <v>Sales</v>
      </c>
      <c r="G136" s="5">
        <f>1/COUNTIF(tblData[Employee],tblData[[#This Row],[Employee]])</f>
        <v>2.5000000000000001E-2</v>
      </c>
    </row>
    <row r="137" spans="1:7" x14ac:dyDescent="0.25">
      <c r="A137" t="s">
        <v>4</v>
      </c>
      <c r="B137" s="1">
        <v>43776.623611111114</v>
      </c>
      <c r="C137" t="str">
        <f>IF(ISEVEN(COUNTIF(INDEX(tblData[Employee],1):tblData[[#This Row],[Employee]],tblData[[#This Row],[Employee]])),"In","Out")</f>
        <v>Out</v>
      </c>
      <c r="D137" s="4">
        <f>VLOOKUP(tblData[[#This Row],[Employee]],A138:B$529,2,FALSE)</f>
        <v>43776.538888888892</v>
      </c>
      <c r="E137" s="6">
        <f>IF(tblData[[#This Row],[In/Out]]="Out",(tblData[[#This Row],[Date Time]]-VLOOKUP(tblData[[#This Row],[Employee]],INDEX(tblData[Employee],ROW()):INDEX(tblData[Date Time],ROWS(tblData[Employee])),2,FALSE))*24,0)</f>
        <v>2.0333333333255723</v>
      </c>
      <c r="F137" t="str">
        <f>VLOOKUP(tblData[[#This Row],[Employee]],tblDepts[],2,FALSE)</f>
        <v>Sales</v>
      </c>
      <c r="G137" s="5">
        <f>1/COUNTIF(tblData[Employee],tblData[[#This Row],[Employee]])</f>
        <v>2.5000000000000001E-2</v>
      </c>
    </row>
    <row r="138" spans="1:7" x14ac:dyDescent="0.25">
      <c r="A138" t="s">
        <v>12</v>
      </c>
      <c r="B138" s="1">
        <v>43776.623611111114</v>
      </c>
      <c r="C138" t="str">
        <f>IF(ISEVEN(COUNTIF(INDEX(tblData[Employee],1):tblData[[#This Row],[Employee]],tblData[[#This Row],[Employee]])),"In","Out")</f>
        <v>Out</v>
      </c>
      <c r="D138" s="4">
        <f>VLOOKUP(tblData[[#This Row],[Employee]],A139:B$529,2,FALSE)</f>
        <v>43776.538888888892</v>
      </c>
      <c r="E138" s="6">
        <f>IF(tblData[[#This Row],[In/Out]]="Out",(tblData[[#This Row],[Date Time]]-VLOOKUP(tblData[[#This Row],[Employee]],INDEX(tblData[Employee],ROW()):INDEX(tblData[Date Time],ROWS(tblData[Employee])),2,FALSE))*24,0)</f>
        <v>2.0333333333255723</v>
      </c>
      <c r="F138" t="str">
        <f>VLOOKUP(tblData[[#This Row],[Employee]],tblDepts[],2,FALSE)</f>
        <v>Accounting</v>
      </c>
      <c r="G138" s="5">
        <f>1/COUNTIF(tblData[Employee],tblData[[#This Row],[Employee]])</f>
        <v>2.5000000000000001E-2</v>
      </c>
    </row>
    <row r="139" spans="1:7" x14ac:dyDescent="0.25">
      <c r="A139" t="s">
        <v>5</v>
      </c>
      <c r="B139" s="1">
        <v>43776.623611111114</v>
      </c>
      <c r="C139" t="str">
        <f>IF(ISEVEN(COUNTIF(INDEX(tblData[Employee],1):tblData[[#This Row],[Employee]],tblData[[#This Row],[Employee]])),"In","Out")</f>
        <v>Out</v>
      </c>
      <c r="D139" s="4">
        <f>VLOOKUP(tblData[[#This Row],[Employee]],A140:B$529,2,FALSE)</f>
        <v>43776.545138888891</v>
      </c>
      <c r="E139" s="6">
        <f>IF(tblData[[#This Row],[In/Out]]="Out",(tblData[[#This Row],[Date Time]]-VLOOKUP(tblData[[#This Row],[Employee]],INDEX(tblData[Employee],ROW()):INDEX(tblData[Date Time],ROWS(tblData[Employee])),2,FALSE))*24,0)</f>
        <v>1.8833333333604969</v>
      </c>
      <c r="F139" t="str">
        <f>VLOOKUP(tblData[[#This Row],[Employee]],tblDepts[],2,FALSE)</f>
        <v>Sales</v>
      </c>
      <c r="G139" s="5">
        <f>1/COUNTIF(tblData[Employee],tblData[[#This Row],[Employee]])</f>
        <v>2.5000000000000001E-2</v>
      </c>
    </row>
    <row r="140" spans="1:7" x14ac:dyDescent="0.25">
      <c r="A140" t="s">
        <v>13</v>
      </c>
      <c r="B140" s="1">
        <v>43776.623611111114</v>
      </c>
      <c r="C140" t="str">
        <f>IF(ISEVEN(COUNTIF(INDEX(tblData[Employee],1):tblData[[#This Row],[Employee]],tblData[[#This Row],[Employee]])),"In","Out")</f>
        <v>Out</v>
      </c>
      <c r="D140" s="4">
        <f>VLOOKUP(tblData[[#This Row],[Employee]],A141:B$529,2,FALSE)</f>
        <v>43776.544444444444</v>
      </c>
      <c r="E140" s="6">
        <f>IF(tblData[[#This Row],[In/Out]]="Out",(tblData[[#This Row],[Date Time]]-VLOOKUP(tblData[[#This Row],[Employee]],INDEX(tblData[Employee],ROW()):INDEX(tblData[Date Time],ROWS(tblData[Employee])),2,FALSE))*24,0)</f>
        <v>1.9000000000814907</v>
      </c>
      <c r="F140" t="str">
        <f>VLOOKUP(tblData[[#This Row],[Employee]],tblDepts[],2,FALSE)</f>
        <v>Admin</v>
      </c>
      <c r="G140" s="5">
        <f>1/COUNTIF(tblData[Employee],tblData[[#This Row],[Employee]])</f>
        <v>2.5000000000000001E-2</v>
      </c>
    </row>
    <row r="141" spans="1:7" x14ac:dyDescent="0.25">
      <c r="A141" t="s">
        <v>9</v>
      </c>
      <c r="B141" s="1">
        <v>43776.622916666667</v>
      </c>
      <c r="C141" t="str">
        <f>IF(ISEVEN(COUNTIF(INDEX(tblData[Employee],1):tblData[[#This Row],[Employee]],tblData[[#This Row],[Employee]])),"In","Out")</f>
        <v>Out</v>
      </c>
      <c r="D141" s="4">
        <f>VLOOKUP(tblData[[#This Row],[Employee]],A142:B$529,2,FALSE)</f>
        <v>43776.538888888892</v>
      </c>
      <c r="E141" s="6">
        <f>IF(tblData[[#This Row],[In/Out]]="Out",(tblData[[#This Row],[Date Time]]-VLOOKUP(tblData[[#This Row],[Employee]],INDEX(tblData[Employee],ROW()):INDEX(tblData[Date Time],ROWS(tblData[Employee])),2,FALSE))*24,0)</f>
        <v>2.0166666666045785</v>
      </c>
      <c r="F141" t="str">
        <f>VLOOKUP(tblData[[#This Row],[Employee]],tblDepts[],2,FALSE)</f>
        <v>Accounting</v>
      </c>
      <c r="G141" s="5">
        <f>1/COUNTIF(tblData[Employee],tblData[[#This Row],[Employee]])</f>
        <v>3.5714285714285712E-2</v>
      </c>
    </row>
    <row r="142" spans="1:7" x14ac:dyDescent="0.25">
      <c r="A142" t="s">
        <v>10</v>
      </c>
      <c r="B142" s="1">
        <v>43776.622916666667</v>
      </c>
      <c r="C142" t="str">
        <f>IF(ISEVEN(COUNTIF(INDEX(tblData[Employee],1):tblData[[#This Row],[Employee]],tblData[[#This Row],[Employee]])),"In","Out")</f>
        <v>Out</v>
      </c>
      <c r="D142" s="4">
        <f>VLOOKUP(tblData[[#This Row],[Employee]],A143:B$529,2,FALSE)</f>
        <v>43776.537499999999</v>
      </c>
      <c r="E142" s="6">
        <f>IF(tblData[[#This Row],[In/Out]]="Out",(tblData[[#This Row],[Date Time]]-VLOOKUP(tblData[[#This Row],[Employee]],INDEX(tblData[Employee],ROW()):INDEX(tblData[Date Time],ROWS(tblData[Employee])),2,FALSE))*24,0)</f>
        <v>2.0500000000465661</v>
      </c>
      <c r="F142" t="str">
        <f>VLOOKUP(tblData[[#This Row],[Employee]],tblDepts[],2,FALSE)</f>
        <v>Customer Service</v>
      </c>
      <c r="G142" s="5">
        <f>1/COUNTIF(tblData[Employee],tblData[[#This Row],[Employee]])</f>
        <v>2.5000000000000001E-2</v>
      </c>
    </row>
    <row r="143" spans="1:7" x14ac:dyDescent="0.25">
      <c r="A143" t="s">
        <v>8</v>
      </c>
      <c r="B143" s="1">
        <v>43776.622916666667</v>
      </c>
      <c r="C143" t="str">
        <f>IF(ISEVEN(COUNTIF(INDEX(tblData[Employee],1):tblData[[#This Row],[Employee]],tblData[[#This Row],[Employee]])),"In","Out")</f>
        <v>Out</v>
      </c>
      <c r="D143" s="4">
        <f>VLOOKUP(tblData[[#This Row],[Employee]],A144:B$529,2,FALSE)</f>
        <v>43776.539583333331</v>
      </c>
      <c r="E143" s="6">
        <f>IF(tblData[[#This Row],[In/Out]]="Out",(tblData[[#This Row],[Date Time]]-VLOOKUP(tblData[[#This Row],[Employee]],INDEX(tblData[Employee],ROW()):INDEX(tblData[Date Time],ROWS(tblData[Employee])),2,FALSE))*24,0)</f>
        <v>2.0000000000582077</v>
      </c>
      <c r="F143" t="str">
        <f>VLOOKUP(tblData[[#This Row],[Employee]],tblDepts[],2,FALSE)</f>
        <v>HR</v>
      </c>
      <c r="G143" s="5">
        <f>1/COUNTIF(tblData[Employee],tblData[[#This Row],[Employee]])</f>
        <v>2.5000000000000001E-2</v>
      </c>
    </row>
    <row r="144" spans="1:7" x14ac:dyDescent="0.25">
      <c r="A144" t="s">
        <v>7</v>
      </c>
      <c r="B144" s="1">
        <v>43776.62222222222</v>
      </c>
      <c r="C144" t="str">
        <f>IF(ISEVEN(COUNTIF(INDEX(tblData[Employee],1):tblData[[#This Row],[Employee]],tblData[[#This Row],[Employee]])),"In","Out")</f>
        <v>Out</v>
      </c>
      <c r="D144" s="4">
        <f>VLOOKUP(tblData[[#This Row],[Employee]],A145:B$529,2,FALSE)</f>
        <v>43776.540972222225</v>
      </c>
      <c r="E144" s="6">
        <f>IF(tblData[[#This Row],[In/Out]]="Out",(tblData[[#This Row],[Date Time]]-VLOOKUP(tblData[[#This Row],[Employee]],INDEX(tblData[Employee],ROW()):INDEX(tblData[Date Time],ROWS(tblData[Employee])),2,FALSE))*24,0)</f>
        <v>1.9499999998952262</v>
      </c>
      <c r="F144" t="str">
        <f>VLOOKUP(tblData[[#This Row],[Employee]],tblDepts[],2,FALSE)</f>
        <v>Exec</v>
      </c>
      <c r="G144" s="5">
        <f>1/COUNTIF(tblData[Employee],tblData[[#This Row],[Employee]])</f>
        <v>2.5000000000000001E-2</v>
      </c>
    </row>
    <row r="145" spans="1:7" x14ac:dyDescent="0.25">
      <c r="A145" t="s">
        <v>14</v>
      </c>
      <c r="B145" s="1">
        <v>43776.620138888888</v>
      </c>
      <c r="C145" t="str">
        <f>IF(ISEVEN(COUNTIF(INDEX(tblData[Employee],1):tblData[[#This Row],[Employee]],tblData[[#This Row],[Employee]])),"In","Out")</f>
        <v>Out</v>
      </c>
      <c r="D145" s="4">
        <f>VLOOKUP(tblData[[#This Row],[Employee]],A146:B$529,2,FALSE)</f>
        <v>43776.543055555558</v>
      </c>
      <c r="E145" s="6">
        <f>IF(tblData[[#This Row],[In/Out]]="Out",(tblData[[#This Row],[Date Time]]-VLOOKUP(tblData[[#This Row],[Employee]],INDEX(tblData[Employee],ROW()):INDEX(tblData[Date Time],ROWS(tblData[Employee])),2,FALSE))*24,0)</f>
        <v>1.8499999999185093</v>
      </c>
      <c r="F145" t="str">
        <f>VLOOKUP(tblData[[#This Row],[Employee]],tblDepts[],2,FALSE)</f>
        <v>Sales</v>
      </c>
      <c r="G145" s="5">
        <f>1/COUNTIF(tblData[Employee],tblData[[#This Row],[Employee]])</f>
        <v>2.5000000000000001E-2</v>
      </c>
    </row>
    <row r="146" spans="1:7" x14ac:dyDescent="0.25">
      <c r="A146" t="s">
        <v>15</v>
      </c>
      <c r="B146" s="1">
        <v>43776.545138888891</v>
      </c>
      <c r="C146" t="str">
        <f>IF(ISEVEN(COUNTIF(INDEX(tblData[Employee],1):tblData[[#This Row],[Employee]],tblData[[#This Row],[Employee]])),"In","Out")</f>
        <v>In</v>
      </c>
      <c r="D146" s="4">
        <f>VLOOKUP(tblData[[#This Row],[Employee]],A147:B$529,2,FALSE)</f>
        <v>43776.486805555556</v>
      </c>
      <c r="E146" s="6">
        <f>IF(tblData[[#This Row],[In/Out]]="Out",(tblData[[#This Row],[Date Time]]-VLOOKUP(tblData[[#This Row],[Employee]],INDEX(tblData[Employee],ROW()):INDEX(tblData[Date Time],ROWS(tblData[Employee])),2,FALSE))*24,0)</f>
        <v>0</v>
      </c>
      <c r="F146" t="str">
        <f>VLOOKUP(tblData[[#This Row],[Employee]],tblDepts[],2,FALSE)</f>
        <v>Admin</v>
      </c>
      <c r="G146" s="5">
        <f>1/COUNTIF(tblData[Employee],tblData[[#This Row],[Employee]])</f>
        <v>2.5000000000000001E-2</v>
      </c>
    </row>
    <row r="147" spans="1:7" x14ac:dyDescent="0.25">
      <c r="A147" t="s">
        <v>5</v>
      </c>
      <c r="B147" s="1">
        <v>43776.545138888891</v>
      </c>
      <c r="C147" t="str">
        <f>IF(ISEVEN(COUNTIF(INDEX(tblData[Employee],1):tblData[[#This Row],[Employee]],tblData[[#This Row],[Employee]])),"In","Out")</f>
        <v>In</v>
      </c>
      <c r="D147" s="4">
        <f>VLOOKUP(tblData[[#This Row],[Employee]],A148:B$529,2,FALSE)</f>
        <v>43776.496527777781</v>
      </c>
      <c r="E147" s="6">
        <f>IF(tblData[[#This Row],[In/Out]]="Out",(tblData[[#This Row],[Date Time]]-VLOOKUP(tblData[[#This Row],[Employee]],INDEX(tblData[Employee],ROW()):INDEX(tblData[Date Time],ROWS(tblData[Employee])),2,FALSE))*24,0)</f>
        <v>0</v>
      </c>
      <c r="F147" t="str">
        <f>VLOOKUP(tblData[[#This Row],[Employee]],tblDepts[],2,FALSE)</f>
        <v>Sales</v>
      </c>
      <c r="G147" s="5">
        <f>1/COUNTIF(tblData[Employee],tblData[[#This Row],[Employee]])</f>
        <v>2.5000000000000001E-2</v>
      </c>
    </row>
    <row r="148" spans="1:7" x14ac:dyDescent="0.25">
      <c r="A148" t="s">
        <v>13</v>
      </c>
      <c r="B148" s="1">
        <v>43776.544444444444</v>
      </c>
      <c r="C148" t="str">
        <f>IF(ISEVEN(COUNTIF(INDEX(tblData[Employee],1):tblData[[#This Row],[Employee]],tblData[[#This Row],[Employee]])),"In","Out")</f>
        <v>In</v>
      </c>
      <c r="D148" s="4">
        <f>VLOOKUP(tblData[[#This Row],[Employee]],A149:B$529,2,FALSE)</f>
        <v>43776.493750000001</v>
      </c>
      <c r="E148" s="6">
        <f>IF(tblData[[#This Row],[In/Out]]="Out",(tblData[[#This Row],[Date Time]]-VLOOKUP(tblData[[#This Row],[Employee]],INDEX(tblData[Employee],ROW()):INDEX(tblData[Date Time],ROWS(tblData[Employee])),2,FALSE))*24,0)</f>
        <v>0</v>
      </c>
      <c r="F148" t="str">
        <f>VLOOKUP(tblData[[#This Row],[Employee]],tblDepts[],2,FALSE)</f>
        <v>Admin</v>
      </c>
      <c r="G148" s="5">
        <f>1/COUNTIF(tblData[Employee],tblData[[#This Row],[Employee]])</f>
        <v>2.5000000000000001E-2</v>
      </c>
    </row>
    <row r="149" spans="1:7" x14ac:dyDescent="0.25">
      <c r="A149" t="s">
        <v>14</v>
      </c>
      <c r="B149" s="1">
        <v>43776.543055555558</v>
      </c>
      <c r="C149" t="str">
        <f>IF(ISEVEN(COUNTIF(INDEX(tblData[Employee],1):tblData[[#This Row],[Employee]],tblData[[#This Row],[Employee]])),"In","Out")</f>
        <v>In</v>
      </c>
      <c r="D149" s="4">
        <f>VLOOKUP(tblData[[#This Row],[Employee]],A150:B$529,2,FALSE)</f>
        <v>43776.484722222223</v>
      </c>
      <c r="E149" s="6">
        <f>IF(tblData[[#This Row],[In/Out]]="Out",(tblData[[#This Row],[Date Time]]-VLOOKUP(tblData[[#This Row],[Employee]],INDEX(tblData[Employee],ROW()):INDEX(tblData[Date Time],ROWS(tblData[Employee])),2,FALSE))*24,0)</f>
        <v>0</v>
      </c>
      <c r="F149" t="str">
        <f>VLOOKUP(tblData[[#This Row],[Employee]],tblDepts[],2,FALSE)</f>
        <v>Sales</v>
      </c>
      <c r="G149" s="5">
        <f>1/COUNTIF(tblData[Employee],tblData[[#This Row],[Employee]])</f>
        <v>2.5000000000000001E-2</v>
      </c>
    </row>
    <row r="150" spans="1:7" x14ac:dyDescent="0.25">
      <c r="A150" t="s">
        <v>6</v>
      </c>
      <c r="B150" s="1">
        <v>43776.543055555558</v>
      </c>
      <c r="C150" t="str">
        <f>IF(ISEVEN(COUNTIF(INDEX(tblData[Employee],1):tblData[[#This Row],[Employee]],tblData[[#This Row],[Employee]])),"In","Out")</f>
        <v>In</v>
      </c>
      <c r="D150" s="4">
        <f>VLOOKUP(tblData[[#This Row],[Employee]],A151:B$529,2,FALSE)</f>
        <v>43776.494444444441</v>
      </c>
      <c r="E150" s="6">
        <f>IF(tblData[[#This Row],[In/Out]]="Out",(tblData[[#This Row],[Date Time]]-VLOOKUP(tblData[[#This Row],[Employee]],INDEX(tblData[Employee],ROW()):INDEX(tblData[Date Time],ROWS(tblData[Employee])),2,FALSE))*24,0)</f>
        <v>0</v>
      </c>
      <c r="F150" t="str">
        <f>VLOOKUP(tblData[[#This Row],[Employee]],tblDepts[],2,FALSE)</f>
        <v>Sales</v>
      </c>
      <c r="G150" s="5">
        <f>1/COUNTIF(tblData[Employee],tblData[[#This Row],[Employee]])</f>
        <v>2.5000000000000001E-2</v>
      </c>
    </row>
    <row r="151" spans="1:7" x14ac:dyDescent="0.25">
      <c r="A151" t="s">
        <v>2</v>
      </c>
      <c r="B151" s="1">
        <v>43776.541666666664</v>
      </c>
      <c r="C151" t="str">
        <f>IF(ISEVEN(COUNTIF(INDEX(tblData[Employee],1):tblData[[#This Row],[Employee]],tblData[[#This Row],[Employee]])),"In","Out")</f>
        <v>In</v>
      </c>
      <c r="D151" s="4">
        <f>VLOOKUP(tblData[[#This Row],[Employee]],A152:B$529,2,FALSE)</f>
        <v>43776.5</v>
      </c>
      <c r="E151" s="6">
        <f>IF(tblData[[#This Row],[In/Out]]="Out",(tblData[[#This Row],[Date Time]]-VLOOKUP(tblData[[#This Row],[Employee]],INDEX(tblData[Employee],ROW()):INDEX(tblData[Date Time],ROWS(tblData[Employee])),2,FALSE))*24,0)</f>
        <v>0</v>
      </c>
      <c r="F151" t="str">
        <f>VLOOKUP(tblData[[#This Row],[Employee]],tblDepts[],2,FALSE)</f>
        <v>Sales</v>
      </c>
      <c r="G151" s="5">
        <f>1/COUNTIF(tblData[Employee],tblData[[#This Row],[Employee]])</f>
        <v>0.05</v>
      </c>
    </row>
    <row r="152" spans="1:7" x14ac:dyDescent="0.25">
      <c r="A152" t="s">
        <v>7</v>
      </c>
      <c r="B152" s="1">
        <v>43776.540972222225</v>
      </c>
      <c r="C152" t="str">
        <f>IF(ISEVEN(COUNTIF(INDEX(tblData[Employee],1):tblData[[#This Row],[Employee]],tblData[[#This Row],[Employee]])),"In","Out")</f>
        <v>In</v>
      </c>
      <c r="D152" s="4">
        <f>VLOOKUP(tblData[[#This Row],[Employee]],A153:B$529,2,FALSE)</f>
        <v>43776.488888888889</v>
      </c>
      <c r="E152" s="6">
        <f>IF(tblData[[#This Row],[In/Out]]="Out",(tblData[[#This Row],[Date Time]]-VLOOKUP(tblData[[#This Row],[Employee]],INDEX(tblData[Employee],ROW()):INDEX(tblData[Date Time],ROWS(tblData[Employee])),2,FALSE))*24,0)</f>
        <v>0</v>
      </c>
      <c r="F152" t="str">
        <f>VLOOKUP(tblData[[#This Row],[Employee]],tblDepts[],2,FALSE)</f>
        <v>Exec</v>
      </c>
      <c r="G152" s="5">
        <f>1/COUNTIF(tblData[Employee],tblData[[#This Row],[Employee]])</f>
        <v>2.5000000000000001E-2</v>
      </c>
    </row>
    <row r="153" spans="1:7" x14ac:dyDescent="0.25">
      <c r="A153" t="s">
        <v>3</v>
      </c>
      <c r="B153" s="1">
        <v>43776.540277777778</v>
      </c>
      <c r="C153" t="str">
        <f>IF(ISEVEN(COUNTIF(INDEX(tblData[Employee],1):tblData[[#This Row],[Employee]],tblData[[#This Row],[Employee]])),"In","Out")</f>
        <v>In</v>
      </c>
      <c r="D153" s="4">
        <f>VLOOKUP(tblData[[#This Row],[Employee]],A154:B$529,2,FALSE)</f>
        <v>43776.5</v>
      </c>
      <c r="E153" s="6">
        <f>IF(tblData[[#This Row],[In/Out]]="Out",(tblData[[#This Row],[Date Time]]-VLOOKUP(tblData[[#This Row],[Employee]],INDEX(tblData[Employee],ROW()):INDEX(tblData[Date Time],ROWS(tblData[Employee])),2,FALSE))*24,0)</f>
        <v>0</v>
      </c>
      <c r="F153" t="str">
        <f>VLOOKUP(tblData[[#This Row],[Employee]],tblDepts[],2,FALSE)</f>
        <v>Accounting</v>
      </c>
      <c r="G153" s="5">
        <f>1/COUNTIF(tblData[Employee],tblData[[#This Row],[Employee]])</f>
        <v>2.5000000000000001E-2</v>
      </c>
    </row>
    <row r="154" spans="1:7" x14ac:dyDescent="0.25">
      <c r="A154" t="s">
        <v>8</v>
      </c>
      <c r="B154" s="1">
        <v>43776.539583333331</v>
      </c>
      <c r="C154" t="str">
        <f>IF(ISEVEN(COUNTIF(INDEX(tblData[Employee],1):tblData[[#This Row],[Employee]],tblData[[#This Row],[Employee]])),"In","Out")</f>
        <v>In</v>
      </c>
      <c r="D154" s="4">
        <f>VLOOKUP(tblData[[#This Row],[Employee]],A155:B$529,2,FALSE)</f>
        <v>43776.494444444441</v>
      </c>
      <c r="E154" s="6">
        <f>IF(tblData[[#This Row],[In/Out]]="Out",(tblData[[#This Row],[Date Time]]-VLOOKUP(tblData[[#This Row],[Employee]],INDEX(tblData[Employee],ROW()):INDEX(tblData[Date Time],ROWS(tblData[Employee])),2,FALSE))*24,0)</f>
        <v>0</v>
      </c>
      <c r="F154" t="str">
        <f>VLOOKUP(tblData[[#This Row],[Employee]],tblDepts[],2,FALSE)</f>
        <v>HR</v>
      </c>
      <c r="G154" s="5">
        <f>1/COUNTIF(tblData[Employee],tblData[[#This Row],[Employee]])</f>
        <v>2.5000000000000001E-2</v>
      </c>
    </row>
    <row r="155" spans="1:7" x14ac:dyDescent="0.25">
      <c r="A155" t="s">
        <v>9</v>
      </c>
      <c r="B155" s="1">
        <v>43776.538888888892</v>
      </c>
      <c r="C155" t="str">
        <f>IF(ISEVEN(COUNTIF(INDEX(tblData[Employee],1):tblData[[#This Row],[Employee]],tblData[[#This Row],[Employee]])),"In","Out")</f>
        <v>In</v>
      </c>
      <c r="D155" s="4">
        <f>VLOOKUP(tblData[[#This Row],[Employee]],A156:B$529,2,FALSE)</f>
        <v>43776.496527777781</v>
      </c>
      <c r="E155" s="6">
        <f>IF(tblData[[#This Row],[In/Out]]="Out",(tblData[[#This Row],[Date Time]]-VLOOKUP(tblData[[#This Row],[Employee]],INDEX(tblData[Employee],ROW()):INDEX(tblData[Date Time],ROWS(tblData[Employee])),2,FALSE))*24,0)</f>
        <v>0</v>
      </c>
      <c r="F155" t="str">
        <f>VLOOKUP(tblData[[#This Row],[Employee]],tblDepts[],2,FALSE)</f>
        <v>Accounting</v>
      </c>
      <c r="G155" s="5">
        <f>1/COUNTIF(tblData[Employee],tblData[[#This Row],[Employee]])</f>
        <v>3.5714285714285712E-2</v>
      </c>
    </row>
    <row r="156" spans="1:7" x14ac:dyDescent="0.25">
      <c r="A156" t="s">
        <v>4</v>
      </c>
      <c r="B156" s="1">
        <v>43776.538888888892</v>
      </c>
      <c r="C156" t="str">
        <f>IF(ISEVEN(COUNTIF(INDEX(tblData[Employee],1):tblData[[#This Row],[Employee]],tblData[[#This Row],[Employee]])),"In","Out")</f>
        <v>In</v>
      </c>
      <c r="D156" s="4">
        <f>VLOOKUP(tblData[[#This Row],[Employee]],A157:B$529,2,FALSE)</f>
        <v>43776.5</v>
      </c>
      <c r="E156" s="6">
        <f>IF(tblData[[#This Row],[In/Out]]="Out",(tblData[[#This Row],[Date Time]]-VLOOKUP(tblData[[#This Row],[Employee]],INDEX(tblData[Employee],ROW()):INDEX(tblData[Date Time],ROWS(tblData[Employee])),2,FALSE))*24,0)</f>
        <v>0</v>
      </c>
      <c r="F156" t="str">
        <f>VLOOKUP(tblData[[#This Row],[Employee]],tblDepts[],2,FALSE)</f>
        <v>Sales</v>
      </c>
      <c r="G156" s="5">
        <f>1/COUNTIF(tblData[Employee],tblData[[#This Row],[Employee]])</f>
        <v>2.5000000000000001E-2</v>
      </c>
    </row>
    <row r="157" spans="1:7" x14ac:dyDescent="0.25">
      <c r="A157" t="s">
        <v>12</v>
      </c>
      <c r="B157" s="1">
        <v>43776.538888888892</v>
      </c>
      <c r="C157" t="str">
        <f>IF(ISEVEN(COUNTIF(INDEX(tblData[Employee],1):tblData[[#This Row],[Employee]],tblData[[#This Row],[Employee]])),"In","Out")</f>
        <v>In</v>
      </c>
      <c r="D157" s="4">
        <f>VLOOKUP(tblData[[#This Row],[Employee]],A158:B$529,2,FALSE)</f>
        <v>43776.497916666667</v>
      </c>
      <c r="E157" s="6">
        <f>IF(tblData[[#This Row],[In/Out]]="Out",(tblData[[#This Row],[Date Time]]-VLOOKUP(tblData[[#This Row],[Employee]],INDEX(tblData[Employee],ROW()):INDEX(tblData[Date Time],ROWS(tblData[Employee])),2,FALSE))*24,0)</f>
        <v>0</v>
      </c>
      <c r="F157" t="str">
        <f>VLOOKUP(tblData[[#This Row],[Employee]],tblDepts[],2,FALSE)</f>
        <v>Accounting</v>
      </c>
      <c r="G157" s="5">
        <f>1/COUNTIF(tblData[Employee],tblData[[#This Row],[Employee]])</f>
        <v>2.5000000000000001E-2</v>
      </c>
    </row>
    <row r="158" spans="1:7" x14ac:dyDescent="0.25">
      <c r="A158" t="s">
        <v>10</v>
      </c>
      <c r="B158" s="1">
        <v>43776.537499999999</v>
      </c>
      <c r="C158" t="str">
        <f>IF(ISEVEN(COUNTIF(INDEX(tblData[Employee],1):tblData[[#This Row],[Employee]],tblData[[#This Row],[Employee]])),"In","Out")</f>
        <v>In</v>
      </c>
      <c r="D158" s="4">
        <f>VLOOKUP(tblData[[#This Row],[Employee]],A159:B$529,2,FALSE)</f>
        <v>43776.495833333334</v>
      </c>
      <c r="E158" s="6">
        <f>IF(tblData[[#This Row],[In/Out]]="Out",(tblData[[#This Row],[Date Time]]-VLOOKUP(tblData[[#This Row],[Employee]],INDEX(tblData[Employee],ROW()):INDEX(tblData[Date Time],ROWS(tblData[Employee])),2,FALSE))*24,0)</f>
        <v>0</v>
      </c>
      <c r="F158" t="str">
        <f>VLOOKUP(tblData[[#This Row],[Employee]],tblDepts[],2,FALSE)</f>
        <v>Customer Service</v>
      </c>
      <c r="G158" s="5">
        <f>1/COUNTIF(tblData[Employee],tblData[[#This Row],[Employee]])</f>
        <v>2.5000000000000001E-2</v>
      </c>
    </row>
    <row r="159" spans="1:7" x14ac:dyDescent="0.25">
      <c r="A159" t="s">
        <v>11</v>
      </c>
      <c r="B159" s="1">
        <v>43776.531944444447</v>
      </c>
      <c r="C159" t="str">
        <f>IF(ISEVEN(COUNTIF(INDEX(tblData[Employee],1):tblData[[#This Row],[Employee]],tblData[[#This Row],[Employee]])),"In","Out")</f>
        <v>In</v>
      </c>
      <c r="D159" s="4">
        <f>VLOOKUP(tblData[[#This Row],[Employee]],A160:B$529,2,FALSE)</f>
        <v>43776.497916666667</v>
      </c>
      <c r="E159" s="6">
        <f>IF(tblData[[#This Row],[In/Out]]="Out",(tblData[[#This Row],[Date Time]]-VLOOKUP(tblData[[#This Row],[Employee]],INDEX(tblData[Employee],ROW()):INDEX(tblData[Date Time],ROWS(tblData[Employee])),2,FALSE))*24,0)</f>
        <v>0</v>
      </c>
      <c r="F159" t="str">
        <f>VLOOKUP(tblData[[#This Row],[Employee]],tblDepts[],2,FALSE)</f>
        <v>Admin</v>
      </c>
      <c r="G159" s="5">
        <f>1/COUNTIF(tblData[Employee],tblData[[#This Row],[Employee]])</f>
        <v>2.5000000000000001E-2</v>
      </c>
    </row>
    <row r="160" spans="1:7" x14ac:dyDescent="0.25">
      <c r="A160" t="s">
        <v>2</v>
      </c>
      <c r="B160" s="1">
        <v>43776.5</v>
      </c>
      <c r="C160" t="str">
        <f>IF(ISEVEN(COUNTIF(INDEX(tblData[Employee],1):tblData[[#This Row],[Employee]],tblData[[#This Row],[Employee]])),"In","Out")</f>
        <v>Out</v>
      </c>
      <c r="D160" s="4">
        <f>VLOOKUP(tblData[[#This Row],[Employee]],A161:B$529,2,FALSE)</f>
        <v>43776.332638888889</v>
      </c>
      <c r="E160" s="6">
        <f>IF(tblData[[#This Row],[In/Out]]="Out",(tblData[[#This Row],[Date Time]]-VLOOKUP(tblData[[#This Row],[Employee]],INDEX(tblData[Employee],ROW()):INDEX(tblData[Date Time],ROWS(tblData[Employee])),2,FALSE))*24,0)</f>
        <v>4.0166666666627862</v>
      </c>
      <c r="F160" t="str">
        <f>VLOOKUP(tblData[[#This Row],[Employee]],tblDepts[],2,FALSE)</f>
        <v>Sales</v>
      </c>
      <c r="G160" s="5">
        <f>1/COUNTIF(tblData[Employee],tblData[[#This Row],[Employee]])</f>
        <v>0.05</v>
      </c>
    </row>
    <row r="161" spans="1:7" x14ac:dyDescent="0.25">
      <c r="A161" t="s">
        <v>4</v>
      </c>
      <c r="B161" s="1">
        <v>43776.5</v>
      </c>
      <c r="C161" t="str">
        <f>IF(ISEVEN(COUNTIF(INDEX(tblData[Employee],1):tblData[[#This Row],[Employee]],tblData[[#This Row],[Employee]])),"In","Out")</f>
        <v>Out</v>
      </c>
      <c r="D161" s="4">
        <f>VLOOKUP(tblData[[#This Row],[Employee]],A162:B$529,2,FALSE)</f>
        <v>43776.424305555556</v>
      </c>
      <c r="E161" s="6">
        <f>IF(tblData[[#This Row],[In/Out]]="Out",(tblData[[#This Row],[Date Time]]-VLOOKUP(tblData[[#This Row],[Employee]],INDEX(tblData[Employee],ROW()):INDEX(tblData[Date Time],ROWS(tblData[Employee])),2,FALSE))*24,0)</f>
        <v>1.8166666666511446</v>
      </c>
      <c r="F161" t="str">
        <f>VLOOKUP(tblData[[#This Row],[Employee]],tblDepts[],2,FALSE)</f>
        <v>Sales</v>
      </c>
      <c r="G161" s="5">
        <f>1/COUNTIF(tblData[Employee],tblData[[#This Row],[Employee]])</f>
        <v>2.5000000000000001E-2</v>
      </c>
    </row>
    <row r="162" spans="1:7" x14ac:dyDescent="0.25">
      <c r="A162" t="s">
        <v>3</v>
      </c>
      <c r="B162" s="1">
        <v>43776.5</v>
      </c>
      <c r="C162" t="str">
        <f>IF(ISEVEN(COUNTIF(INDEX(tblData[Employee],1):tblData[[#This Row],[Employee]],tblData[[#This Row],[Employee]])),"In","Out")</f>
        <v>Out</v>
      </c>
      <c r="D162" s="4">
        <f>VLOOKUP(tblData[[#This Row],[Employee]],A163:B$529,2,FALSE)</f>
        <v>43776.424305555556</v>
      </c>
      <c r="E162" s="6">
        <f>IF(tblData[[#This Row],[In/Out]]="Out",(tblData[[#This Row],[Date Time]]-VLOOKUP(tblData[[#This Row],[Employee]],INDEX(tblData[Employee],ROW()):INDEX(tblData[Date Time],ROWS(tblData[Employee])),2,FALSE))*24,0)</f>
        <v>1.8166666666511446</v>
      </c>
      <c r="F162" t="str">
        <f>VLOOKUP(tblData[[#This Row],[Employee]],tblDepts[],2,FALSE)</f>
        <v>Accounting</v>
      </c>
      <c r="G162" s="5">
        <f>1/COUNTIF(tblData[Employee],tblData[[#This Row],[Employee]])</f>
        <v>2.5000000000000001E-2</v>
      </c>
    </row>
    <row r="163" spans="1:7" x14ac:dyDescent="0.25">
      <c r="A163" t="s">
        <v>11</v>
      </c>
      <c r="B163" s="1">
        <v>43776.497916666667</v>
      </c>
      <c r="C163" t="str">
        <f>IF(ISEVEN(COUNTIF(INDEX(tblData[Employee],1):tblData[[#This Row],[Employee]],tblData[[#This Row],[Employee]])),"In","Out")</f>
        <v>Out</v>
      </c>
      <c r="D163" s="4">
        <f>VLOOKUP(tblData[[#This Row],[Employee]],A164:B$529,2,FALSE)</f>
        <v>43776.42083333333</v>
      </c>
      <c r="E163" s="6">
        <f>IF(tblData[[#This Row],[In/Out]]="Out",(tblData[[#This Row],[Date Time]]-VLOOKUP(tblData[[#This Row],[Employee]],INDEX(tblData[Employee],ROW()):INDEX(tblData[Date Time],ROWS(tblData[Employee])),2,FALSE))*24,0)</f>
        <v>1.8500000000931323</v>
      </c>
      <c r="F163" t="str">
        <f>VLOOKUP(tblData[[#This Row],[Employee]],tblDepts[],2,FALSE)</f>
        <v>Admin</v>
      </c>
      <c r="G163" s="5">
        <f>1/COUNTIF(tblData[Employee],tblData[[#This Row],[Employee]])</f>
        <v>2.5000000000000001E-2</v>
      </c>
    </row>
    <row r="164" spans="1:7" x14ac:dyDescent="0.25">
      <c r="A164" t="s">
        <v>12</v>
      </c>
      <c r="B164" s="1">
        <v>43776.497916666667</v>
      </c>
      <c r="C164" t="str">
        <f>IF(ISEVEN(COUNTIF(INDEX(tblData[Employee],1):tblData[[#This Row],[Employee]],tblData[[#This Row],[Employee]])),"In","Out")</f>
        <v>Out</v>
      </c>
      <c r="D164" s="4">
        <f>VLOOKUP(tblData[[#This Row],[Employee]],A165:B$529,2,FALSE)</f>
        <v>43776.423611111109</v>
      </c>
      <c r="E164" s="6">
        <f>IF(tblData[[#This Row],[In/Out]]="Out",(tblData[[#This Row],[Date Time]]-VLOOKUP(tblData[[#This Row],[Employee]],INDEX(tblData[Employee],ROW()):INDEX(tblData[Date Time],ROWS(tblData[Employee])),2,FALSE))*24,0)</f>
        <v>1.78333333338378</v>
      </c>
      <c r="F164" t="str">
        <f>VLOOKUP(tblData[[#This Row],[Employee]],tblDepts[],2,FALSE)</f>
        <v>Accounting</v>
      </c>
      <c r="G164" s="5">
        <f>1/COUNTIF(tblData[Employee],tblData[[#This Row],[Employee]])</f>
        <v>2.5000000000000001E-2</v>
      </c>
    </row>
    <row r="165" spans="1:7" x14ac:dyDescent="0.25">
      <c r="A165" t="s">
        <v>9</v>
      </c>
      <c r="B165" s="1">
        <v>43776.496527777781</v>
      </c>
      <c r="C165" t="str">
        <f>IF(ISEVEN(COUNTIF(INDEX(tblData[Employee],1):tblData[[#This Row],[Employee]],tblData[[#This Row],[Employee]])),"In","Out")</f>
        <v>Out</v>
      </c>
      <c r="D165" s="4">
        <f>VLOOKUP(tblData[[#This Row],[Employee]],A166:B$529,2,FALSE)</f>
        <v>43776.334027777775</v>
      </c>
      <c r="E165" s="6">
        <f>IF(tblData[[#This Row],[In/Out]]="Out",(tblData[[#This Row],[Date Time]]-VLOOKUP(tblData[[#This Row],[Employee]],INDEX(tblData[Employee],ROW()):INDEX(tblData[Date Time],ROWS(tblData[Employee])),2,FALSE))*24,0)</f>
        <v>3.9000000001396984</v>
      </c>
      <c r="F165" t="str">
        <f>VLOOKUP(tblData[[#This Row],[Employee]],tblDepts[],2,FALSE)</f>
        <v>Accounting</v>
      </c>
      <c r="G165" s="5">
        <f>1/COUNTIF(tblData[Employee],tblData[[#This Row],[Employee]])</f>
        <v>3.5714285714285712E-2</v>
      </c>
    </row>
    <row r="166" spans="1:7" x14ac:dyDescent="0.25">
      <c r="A166" t="s">
        <v>5</v>
      </c>
      <c r="B166" s="1">
        <v>43776.496527777781</v>
      </c>
      <c r="C166" t="str">
        <f>IF(ISEVEN(COUNTIF(INDEX(tblData[Employee],1):tblData[[#This Row],[Employee]],tblData[[#This Row],[Employee]])),"In","Out")</f>
        <v>Out</v>
      </c>
      <c r="D166" s="4">
        <f>VLOOKUP(tblData[[#This Row],[Employee]],A167:B$529,2,FALSE)</f>
        <v>43776.424305555556</v>
      </c>
      <c r="E166" s="6">
        <f>IF(tblData[[#This Row],[In/Out]]="Out",(tblData[[#This Row],[Date Time]]-VLOOKUP(tblData[[#This Row],[Employee]],INDEX(tblData[Employee],ROW()):INDEX(tblData[Date Time],ROWS(tblData[Employee])),2,FALSE))*24,0)</f>
        <v>1.7333333333954215</v>
      </c>
      <c r="F166" t="str">
        <f>VLOOKUP(tblData[[#This Row],[Employee]],tblDepts[],2,FALSE)</f>
        <v>Sales</v>
      </c>
      <c r="G166" s="5">
        <f>1/COUNTIF(tblData[Employee],tblData[[#This Row],[Employee]])</f>
        <v>2.5000000000000001E-2</v>
      </c>
    </row>
    <row r="167" spans="1:7" x14ac:dyDescent="0.25">
      <c r="A167" t="s">
        <v>10</v>
      </c>
      <c r="B167" s="1">
        <v>43776.495833333334</v>
      </c>
      <c r="C167" t="str">
        <f>IF(ISEVEN(COUNTIF(INDEX(tblData[Employee],1):tblData[[#This Row],[Employee]],tblData[[#This Row],[Employee]])),"In","Out")</f>
        <v>Out</v>
      </c>
      <c r="D167" s="4">
        <f>VLOOKUP(tblData[[#This Row],[Employee]],A168:B$529,2,FALSE)</f>
        <v>43776.424305555556</v>
      </c>
      <c r="E167" s="6">
        <f>IF(tblData[[#This Row],[In/Out]]="Out",(tblData[[#This Row],[Date Time]]-VLOOKUP(tblData[[#This Row],[Employee]],INDEX(tblData[Employee],ROW()):INDEX(tblData[Date Time],ROWS(tblData[Employee])),2,FALSE))*24,0)</f>
        <v>1.7166666666744277</v>
      </c>
      <c r="F167" t="str">
        <f>VLOOKUP(tblData[[#This Row],[Employee]],tblDepts[],2,FALSE)</f>
        <v>Customer Service</v>
      </c>
      <c r="G167" s="5">
        <f>1/COUNTIF(tblData[Employee],tblData[[#This Row],[Employee]])</f>
        <v>2.5000000000000001E-2</v>
      </c>
    </row>
    <row r="168" spans="1:7" x14ac:dyDescent="0.25">
      <c r="A168" t="s">
        <v>8</v>
      </c>
      <c r="B168" s="1">
        <v>43776.494444444441</v>
      </c>
      <c r="C168" t="str">
        <f>IF(ISEVEN(COUNTIF(INDEX(tblData[Employee],1):tblData[[#This Row],[Employee]],tblData[[#This Row],[Employee]])),"In","Out")</f>
        <v>Out</v>
      </c>
      <c r="D168" s="4">
        <f>VLOOKUP(tblData[[#This Row],[Employee]],A169:B$529,2,FALSE)</f>
        <v>43776.423611111109</v>
      </c>
      <c r="E168" s="6">
        <f>IF(tblData[[#This Row],[In/Out]]="Out",(tblData[[#This Row],[Date Time]]-VLOOKUP(tblData[[#This Row],[Employee]],INDEX(tblData[Employee],ROW()):INDEX(tblData[Date Time],ROWS(tblData[Employee])),2,FALSE))*24,0)</f>
        <v>1.6999999999534339</v>
      </c>
      <c r="F168" t="str">
        <f>VLOOKUP(tblData[[#This Row],[Employee]],tblDepts[],2,FALSE)</f>
        <v>HR</v>
      </c>
      <c r="G168" s="5">
        <f>1/COUNTIF(tblData[Employee],tblData[[#This Row],[Employee]])</f>
        <v>2.5000000000000001E-2</v>
      </c>
    </row>
    <row r="169" spans="1:7" x14ac:dyDescent="0.25">
      <c r="A169" t="s">
        <v>6</v>
      </c>
      <c r="B169" s="1">
        <v>43776.494444444441</v>
      </c>
      <c r="C169" t="str">
        <f>IF(ISEVEN(COUNTIF(INDEX(tblData[Employee],1):tblData[[#This Row],[Employee]],tblData[[#This Row],[Employee]])),"In","Out")</f>
        <v>Out</v>
      </c>
      <c r="D169" s="4">
        <f>VLOOKUP(tblData[[#This Row],[Employee]],A170:B$529,2,FALSE)</f>
        <v>43776.422222222223</v>
      </c>
      <c r="E169" s="6">
        <f>IF(tblData[[#This Row],[In/Out]]="Out",(tblData[[#This Row],[Date Time]]-VLOOKUP(tblData[[#This Row],[Employee]],INDEX(tblData[Employee],ROW()):INDEX(tblData[Date Time],ROWS(tblData[Employee])),2,FALSE))*24,0)</f>
        <v>1.7333333332207985</v>
      </c>
      <c r="F169" t="str">
        <f>VLOOKUP(tblData[[#This Row],[Employee]],tblDepts[],2,FALSE)</f>
        <v>Sales</v>
      </c>
      <c r="G169" s="5">
        <f>1/COUNTIF(tblData[Employee],tblData[[#This Row],[Employee]])</f>
        <v>2.5000000000000001E-2</v>
      </c>
    </row>
    <row r="170" spans="1:7" x14ac:dyDescent="0.25">
      <c r="A170" t="s">
        <v>13</v>
      </c>
      <c r="B170" s="1">
        <v>43776.493750000001</v>
      </c>
      <c r="C170" t="str">
        <f>IF(ISEVEN(COUNTIF(INDEX(tblData[Employee],1):tblData[[#This Row],[Employee]],tblData[[#This Row],[Employee]])),"In","Out")</f>
        <v>Out</v>
      </c>
      <c r="D170" s="4">
        <f>VLOOKUP(tblData[[#This Row],[Employee]],A171:B$529,2,FALSE)</f>
        <v>43776.42291666667</v>
      </c>
      <c r="E170" s="6">
        <f>IF(tblData[[#This Row],[In/Out]]="Out",(tblData[[#This Row],[Date Time]]-VLOOKUP(tblData[[#This Row],[Employee]],INDEX(tblData[Employee],ROW()):INDEX(tblData[Date Time],ROWS(tblData[Employee])),2,FALSE))*24,0)</f>
        <v>1.6999999999534339</v>
      </c>
      <c r="F170" t="str">
        <f>VLOOKUP(tblData[[#This Row],[Employee]],tblDepts[],2,FALSE)</f>
        <v>Admin</v>
      </c>
      <c r="G170" s="5">
        <f>1/COUNTIF(tblData[Employee],tblData[[#This Row],[Employee]])</f>
        <v>2.5000000000000001E-2</v>
      </c>
    </row>
    <row r="171" spans="1:7" x14ac:dyDescent="0.25">
      <c r="A171" t="s">
        <v>7</v>
      </c>
      <c r="B171" s="1">
        <v>43776.488888888889</v>
      </c>
      <c r="C171" t="str">
        <f>IF(ISEVEN(COUNTIF(INDEX(tblData[Employee],1):tblData[[#This Row],[Employee]],tblData[[#This Row],[Employee]])),"In","Out")</f>
        <v>Out</v>
      </c>
      <c r="D171" s="4">
        <f>VLOOKUP(tblData[[#This Row],[Employee]],A172:B$529,2,FALSE)</f>
        <v>43776.422222222223</v>
      </c>
      <c r="E171" s="6">
        <f>IF(tblData[[#This Row],[In/Out]]="Out",(tblData[[#This Row],[Date Time]]-VLOOKUP(tblData[[#This Row],[Employee]],INDEX(tblData[Employee],ROW()):INDEX(tblData[Date Time],ROWS(tblData[Employee])),2,FALSE))*24,0)</f>
        <v>1.5999999999767169</v>
      </c>
      <c r="F171" t="str">
        <f>VLOOKUP(tblData[[#This Row],[Employee]],tblDepts[],2,FALSE)</f>
        <v>Exec</v>
      </c>
      <c r="G171" s="5">
        <f>1/COUNTIF(tblData[Employee],tblData[[#This Row],[Employee]])</f>
        <v>2.5000000000000001E-2</v>
      </c>
    </row>
    <row r="172" spans="1:7" x14ac:dyDescent="0.25">
      <c r="A172" t="s">
        <v>15</v>
      </c>
      <c r="B172" s="1">
        <v>43776.486805555556</v>
      </c>
      <c r="C172" t="str">
        <f>IF(ISEVEN(COUNTIF(INDEX(tblData[Employee],1):tblData[[#This Row],[Employee]],tblData[[#This Row],[Employee]])),"In","Out")</f>
        <v>Out</v>
      </c>
      <c r="D172" s="4">
        <f>VLOOKUP(tblData[[#This Row],[Employee]],A173:B$529,2,FALSE)</f>
        <v>43776.422222222223</v>
      </c>
      <c r="E172" s="6">
        <f>IF(tblData[[#This Row],[In/Out]]="Out",(tblData[[#This Row],[Date Time]]-VLOOKUP(tblData[[#This Row],[Employee]],INDEX(tblData[Employee],ROW()):INDEX(tblData[Date Time],ROWS(tblData[Employee])),2,FALSE))*24,0)</f>
        <v>1.5499999999883585</v>
      </c>
      <c r="F172" t="str">
        <f>VLOOKUP(tblData[[#This Row],[Employee]],tblDepts[],2,FALSE)</f>
        <v>Admin</v>
      </c>
      <c r="G172" s="5">
        <f>1/COUNTIF(tblData[Employee],tblData[[#This Row],[Employee]])</f>
        <v>2.5000000000000001E-2</v>
      </c>
    </row>
    <row r="173" spans="1:7" x14ac:dyDescent="0.25">
      <c r="A173" t="s">
        <v>14</v>
      </c>
      <c r="B173" s="1">
        <v>43776.484722222223</v>
      </c>
      <c r="C173" t="str">
        <f>IF(ISEVEN(COUNTIF(INDEX(tblData[Employee],1):tblData[[#This Row],[Employee]],tblData[[#This Row],[Employee]])),"In","Out")</f>
        <v>Out</v>
      </c>
      <c r="D173" s="4">
        <f>VLOOKUP(tblData[[#This Row],[Employee]],A174:B$529,2,FALSE)</f>
        <v>43776.42291666667</v>
      </c>
      <c r="E173" s="6">
        <f>IF(tblData[[#This Row],[In/Out]]="Out",(tblData[[#This Row],[Date Time]]-VLOOKUP(tblData[[#This Row],[Employee]],INDEX(tblData[Employee],ROW()):INDEX(tblData[Date Time],ROWS(tblData[Employee])),2,FALSE))*24,0)</f>
        <v>1.4833333332790062</v>
      </c>
      <c r="F173" t="str">
        <f>VLOOKUP(tblData[[#This Row],[Employee]],tblDepts[],2,FALSE)</f>
        <v>Sales</v>
      </c>
      <c r="G173" s="5">
        <f>1/COUNTIF(tblData[Employee],tblData[[#This Row],[Employee]])</f>
        <v>2.5000000000000001E-2</v>
      </c>
    </row>
    <row r="174" spans="1:7" x14ac:dyDescent="0.25">
      <c r="A174" t="s">
        <v>4</v>
      </c>
      <c r="B174" s="1">
        <v>43776.424305555556</v>
      </c>
      <c r="C174" t="str">
        <f>IF(ISEVEN(COUNTIF(INDEX(tblData[Employee],1):tblData[[#This Row],[Employee]],tblData[[#This Row],[Employee]])),"In","Out")</f>
        <v>In</v>
      </c>
      <c r="D174" s="4">
        <f>VLOOKUP(tblData[[#This Row],[Employee]],A175:B$529,2,FALSE)</f>
        <v>43776.416666666664</v>
      </c>
      <c r="E174" s="6">
        <f>IF(tblData[[#This Row],[In/Out]]="Out",(tblData[[#This Row],[Date Time]]-VLOOKUP(tblData[[#This Row],[Employee]],INDEX(tblData[Employee],ROW()):INDEX(tblData[Date Time],ROWS(tblData[Employee])),2,FALSE))*24,0)</f>
        <v>0</v>
      </c>
      <c r="F174" t="str">
        <f>VLOOKUP(tblData[[#This Row],[Employee]],tblDepts[],2,FALSE)</f>
        <v>Sales</v>
      </c>
      <c r="G174" s="5">
        <f>1/COUNTIF(tblData[Employee],tblData[[#This Row],[Employee]])</f>
        <v>2.5000000000000001E-2</v>
      </c>
    </row>
    <row r="175" spans="1:7" x14ac:dyDescent="0.25">
      <c r="A175" t="s">
        <v>3</v>
      </c>
      <c r="B175" s="1">
        <v>43776.424305555556</v>
      </c>
      <c r="C175" t="str">
        <f>IF(ISEVEN(COUNTIF(INDEX(tblData[Employee],1):tblData[[#This Row],[Employee]],tblData[[#This Row],[Employee]])),"In","Out")</f>
        <v>In</v>
      </c>
      <c r="D175" s="4">
        <f>VLOOKUP(tblData[[#This Row],[Employee]],A176:B$529,2,FALSE)</f>
        <v>43776.416666666664</v>
      </c>
      <c r="E175" s="6">
        <f>IF(tblData[[#This Row],[In/Out]]="Out",(tblData[[#This Row],[Date Time]]-VLOOKUP(tblData[[#This Row],[Employee]],INDEX(tblData[Employee],ROW()):INDEX(tblData[Date Time],ROWS(tblData[Employee])),2,FALSE))*24,0)</f>
        <v>0</v>
      </c>
      <c r="F175" t="str">
        <f>VLOOKUP(tblData[[#This Row],[Employee]],tblDepts[],2,FALSE)</f>
        <v>Accounting</v>
      </c>
      <c r="G175" s="5">
        <f>1/COUNTIF(tblData[Employee],tblData[[#This Row],[Employee]])</f>
        <v>2.5000000000000001E-2</v>
      </c>
    </row>
    <row r="176" spans="1:7" x14ac:dyDescent="0.25">
      <c r="A176" t="s">
        <v>5</v>
      </c>
      <c r="B176" s="1">
        <v>43776.424305555556</v>
      </c>
      <c r="C176" t="str">
        <f>IF(ISEVEN(COUNTIF(INDEX(tblData[Employee],1):tblData[[#This Row],[Employee]],tblData[[#This Row],[Employee]])),"In","Out")</f>
        <v>In</v>
      </c>
      <c r="D176" s="4">
        <f>VLOOKUP(tblData[[#This Row],[Employee]],A177:B$529,2,FALSE)</f>
        <v>43776.415972222225</v>
      </c>
      <c r="E176" s="6">
        <f>IF(tblData[[#This Row],[In/Out]]="Out",(tblData[[#This Row],[Date Time]]-VLOOKUP(tblData[[#This Row],[Employee]],INDEX(tblData[Employee],ROW()):INDEX(tblData[Date Time],ROWS(tblData[Employee])),2,FALSE))*24,0)</f>
        <v>0</v>
      </c>
      <c r="F176" t="str">
        <f>VLOOKUP(tblData[[#This Row],[Employee]],tblDepts[],2,FALSE)</f>
        <v>Sales</v>
      </c>
      <c r="G176" s="5">
        <f>1/COUNTIF(tblData[Employee],tblData[[#This Row],[Employee]])</f>
        <v>2.5000000000000001E-2</v>
      </c>
    </row>
    <row r="177" spans="1:7" x14ac:dyDescent="0.25">
      <c r="A177" t="s">
        <v>10</v>
      </c>
      <c r="B177" s="1">
        <v>43776.424305555556</v>
      </c>
      <c r="C177" t="str">
        <f>IF(ISEVEN(COUNTIF(INDEX(tblData[Employee],1):tblData[[#This Row],[Employee]],tblData[[#This Row],[Employee]])),"In","Out")</f>
        <v>In</v>
      </c>
      <c r="D177" s="4">
        <f>VLOOKUP(tblData[[#This Row],[Employee]],A178:B$529,2,FALSE)</f>
        <v>43776.416666666664</v>
      </c>
      <c r="E177" s="6">
        <f>IF(tblData[[#This Row],[In/Out]]="Out",(tblData[[#This Row],[Date Time]]-VLOOKUP(tblData[[#This Row],[Employee]],INDEX(tblData[Employee],ROW()):INDEX(tblData[Date Time],ROWS(tblData[Employee])),2,FALSE))*24,0)</f>
        <v>0</v>
      </c>
      <c r="F177" t="str">
        <f>VLOOKUP(tblData[[#This Row],[Employee]],tblDepts[],2,FALSE)</f>
        <v>Customer Service</v>
      </c>
      <c r="G177" s="5">
        <f>1/COUNTIF(tblData[Employee],tblData[[#This Row],[Employee]])</f>
        <v>2.5000000000000001E-2</v>
      </c>
    </row>
    <row r="178" spans="1:7" x14ac:dyDescent="0.25">
      <c r="A178" t="s">
        <v>12</v>
      </c>
      <c r="B178" s="1">
        <v>43776.423611111109</v>
      </c>
      <c r="C178" t="str">
        <f>IF(ISEVEN(COUNTIF(INDEX(tblData[Employee],1):tblData[[#This Row],[Employee]],tblData[[#This Row],[Employee]])),"In","Out")</f>
        <v>In</v>
      </c>
      <c r="D178" s="4">
        <f>VLOOKUP(tblData[[#This Row],[Employee]],A179:B$529,2,FALSE)</f>
        <v>43776.415972222225</v>
      </c>
      <c r="E178" s="6">
        <f>IF(tblData[[#This Row],[In/Out]]="Out",(tblData[[#This Row],[Date Time]]-VLOOKUP(tblData[[#This Row],[Employee]],INDEX(tblData[Employee],ROW()):INDEX(tblData[Date Time],ROWS(tblData[Employee])),2,FALSE))*24,0)</f>
        <v>0</v>
      </c>
      <c r="F178" t="str">
        <f>VLOOKUP(tblData[[#This Row],[Employee]],tblDepts[],2,FALSE)</f>
        <v>Accounting</v>
      </c>
      <c r="G178" s="5">
        <f>1/COUNTIF(tblData[Employee],tblData[[#This Row],[Employee]])</f>
        <v>2.5000000000000001E-2</v>
      </c>
    </row>
    <row r="179" spans="1:7" x14ac:dyDescent="0.25">
      <c r="A179" t="s">
        <v>8</v>
      </c>
      <c r="B179" s="1">
        <v>43776.423611111109</v>
      </c>
      <c r="C179" t="str">
        <f>IF(ISEVEN(COUNTIF(INDEX(tblData[Employee],1):tblData[[#This Row],[Employee]],tblData[[#This Row],[Employee]])),"In","Out")</f>
        <v>In</v>
      </c>
      <c r="D179" s="4">
        <f>VLOOKUP(tblData[[#This Row],[Employee]],A180:B$529,2,FALSE)</f>
        <v>43776.416666666664</v>
      </c>
      <c r="E179" s="6">
        <f>IF(tblData[[#This Row],[In/Out]]="Out",(tblData[[#This Row],[Date Time]]-VLOOKUP(tblData[[#This Row],[Employee]],INDEX(tblData[Employee],ROW()):INDEX(tblData[Date Time],ROWS(tblData[Employee])),2,FALSE))*24,0)</f>
        <v>0</v>
      </c>
      <c r="F179" t="str">
        <f>VLOOKUP(tblData[[#This Row],[Employee]],tblDepts[],2,FALSE)</f>
        <v>HR</v>
      </c>
      <c r="G179" s="5">
        <f>1/COUNTIF(tblData[Employee],tblData[[#This Row],[Employee]])</f>
        <v>2.5000000000000001E-2</v>
      </c>
    </row>
    <row r="180" spans="1:7" x14ac:dyDescent="0.25">
      <c r="A180" t="s">
        <v>14</v>
      </c>
      <c r="B180" s="1">
        <v>43776.42291666667</v>
      </c>
      <c r="C180" t="str">
        <f>IF(ISEVEN(COUNTIF(INDEX(tblData[Employee],1):tblData[[#This Row],[Employee]],tblData[[#This Row],[Employee]])),"In","Out")</f>
        <v>In</v>
      </c>
      <c r="D180" s="4">
        <f>VLOOKUP(tblData[[#This Row],[Employee]],A181:B$529,2,FALSE)</f>
        <v>43776.416666666664</v>
      </c>
      <c r="E180" s="6">
        <f>IF(tblData[[#This Row],[In/Out]]="Out",(tblData[[#This Row],[Date Time]]-VLOOKUP(tblData[[#This Row],[Employee]],INDEX(tblData[Employee],ROW()):INDEX(tblData[Date Time],ROWS(tblData[Employee])),2,FALSE))*24,0)</f>
        <v>0</v>
      </c>
      <c r="F180" t="str">
        <f>VLOOKUP(tblData[[#This Row],[Employee]],tblDepts[],2,FALSE)</f>
        <v>Sales</v>
      </c>
      <c r="G180" s="5">
        <f>1/COUNTIF(tblData[Employee],tblData[[#This Row],[Employee]])</f>
        <v>2.5000000000000001E-2</v>
      </c>
    </row>
    <row r="181" spans="1:7" x14ac:dyDescent="0.25">
      <c r="A181" t="s">
        <v>13</v>
      </c>
      <c r="B181" s="1">
        <v>43776.42291666667</v>
      </c>
      <c r="C181" t="str">
        <f>IF(ISEVEN(COUNTIF(INDEX(tblData[Employee],1):tblData[[#This Row],[Employee]],tblData[[#This Row],[Employee]])),"In","Out")</f>
        <v>In</v>
      </c>
      <c r="D181" s="4">
        <f>VLOOKUP(tblData[[#This Row],[Employee]],A182:B$529,2,FALSE)</f>
        <v>43776.415277777778</v>
      </c>
      <c r="E181" s="6">
        <f>IF(tblData[[#This Row],[In/Out]]="Out",(tblData[[#This Row],[Date Time]]-VLOOKUP(tblData[[#This Row],[Employee]],INDEX(tblData[Employee],ROW()):INDEX(tblData[Date Time],ROWS(tblData[Employee])),2,FALSE))*24,0)</f>
        <v>0</v>
      </c>
      <c r="F181" t="str">
        <f>VLOOKUP(tblData[[#This Row],[Employee]],tblDepts[],2,FALSE)</f>
        <v>Admin</v>
      </c>
      <c r="G181" s="5">
        <f>1/COUNTIF(tblData[Employee],tblData[[#This Row],[Employee]])</f>
        <v>2.5000000000000001E-2</v>
      </c>
    </row>
    <row r="182" spans="1:7" x14ac:dyDescent="0.25">
      <c r="A182" t="s">
        <v>7</v>
      </c>
      <c r="B182" s="1">
        <v>43776.422222222223</v>
      </c>
      <c r="C182" t="str">
        <f>IF(ISEVEN(COUNTIF(INDEX(tblData[Employee],1):tblData[[#This Row],[Employee]],tblData[[#This Row],[Employee]])),"In","Out")</f>
        <v>In</v>
      </c>
      <c r="D182" s="4">
        <f>VLOOKUP(tblData[[#This Row],[Employee]],A183:B$529,2,FALSE)</f>
        <v>43776.415972222225</v>
      </c>
      <c r="E182" s="6">
        <f>IF(tblData[[#This Row],[In/Out]]="Out",(tblData[[#This Row],[Date Time]]-VLOOKUP(tblData[[#This Row],[Employee]],INDEX(tblData[Employee],ROW()):INDEX(tblData[Date Time],ROWS(tblData[Employee])),2,FALSE))*24,0)</f>
        <v>0</v>
      </c>
      <c r="F182" t="str">
        <f>VLOOKUP(tblData[[#This Row],[Employee]],tblDepts[],2,FALSE)</f>
        <v>Exec</v>
      </c>
      <c r="G182" s="5">
        <f>1/COUNTIF(tblData[Employee],tblData[[#This Row],[Employee]])</f>
        <v>2.5000000000000001E-2</v>
      </c>
    </row>
    <row r="183" spans="1:7" x14ac:dyDescent="0.25">
      <c r="A183" t="s">
        <v>15</v>
      </c>
      <c r="B183" s="1">
        <v>43776.422222222223</v>
      </c>
      <c r="C183" t="str">
        <f>IF(ISEVEN(COUNTIF(INDEX(tblData[Employee],1):tblData[[#This Row],[Employee]],tblData[[#This Row],[Employee]])),"In","Out")</f>
        <v>In</v>
      </c>
      <c r="D183" s="4">
        <f>VLOOKUP(tblData[[#This Row],[Employee]],A184:B$529,2,FALSE)</f>
        <v>43776.413888888892</v>
      </c>
      <c r="E183" s="6">
        <f>IF(tblData[[#This Row],[In/Out]]="Out",(tblData[[#This Row],[Date Time]]-VLOOKUP(tblData[[#This Row],[Employee]],INDEX(tblData[Employee],ROW()):INDEX(tblData[Date Time],ROWS(tblData[Employee])),2,FALSE))*24,0)</f>
        <v>0</v>
      </c>
      <c r="F183" t="str">
        <f>VLOOKUP(tblData[[#This Row],[Employee]],tblDepts[],2,FALSE)</f>
        <v>Admin</v>
      </c>
      <c r="G183" s="5">
        <f>1/COUNTIF(tblData[Employee],tblData[[#This Row],[Employee]])</f>
        <v>2.5000000000000001E-2</v>
      </c>
    </row>
    <row r="184" spans="1:7" x14ac:dyDescent="0.25">
      <c r="A184" t="s">
        <v>6</v>
      </c>
      <c r="B184" s="1">
        <v>43776.422222222223</v>
      </c>
      <c r="C184" t="str">
        <f>IF(ISEVEN(COUNTIF(INDEX(tblData[Employee],1):tblData[[#This Row],[Employee]],tblData[[#This Row],[Employee]])),"In","Out")</f>
        <v>In</v>
      </c>
      <c r="D184" s="4">
        <f>VLOOKUP(tblData[[#This Row],[Employee]],A185:B$529,2,FALSE)</f>
        <v>43776.415972222225</v>
      </c>
      <c r="E184" s="6">
        <f>IF(tblData[[#This Row],[In/Out]]="Out",(tblData[[#This Row],[Date Time]]-VLOOKUP(tblData[[#This Row],[Employee]],INDEX(tblData[Employee],ROW()):INDEX(tblData[Date Time],ROWS(tblData[Employee])),2,FALSE))*24,0)</f>
        <v>0</v>
      </c>
      <c r="F184" t="str">
        <f>VLOOKUP(tblData[[#This Row],[Employee]],tblDepts[],2,FALSE)</f>
        <v>Sales</v>
      </c>
      <c r="G184" s="5">
        <f>1/COUNTIF(tblData[Employee],tblData[[#This Row],[Employee]])</f>
        <v>2.5000000000000001E-2</v>
      </c>
    </row>
    <row r="185" spans="1:7" x14ac:dyDescent="0.25">
      <c r="A185" t="s">
        <v>11</v>
      </c>
      <c r="B185" s="1">
        <v>43776.42083333333</v>
      </c>
      <c r="C185" t="str">
        <f>IF(ISEVEN(COUNTIF(INDEX(tblData[Employee],1):tblData[[#This Row],[Employee]],tblData[[#This Row],[Employee]])),"In","Out")</f>
        <v>In</v>
      </c>
      <c r="D185" s="4">
        <f>VLOOKUP(tblData[[#This Row],[Employee]],A186:B$529,2,FALSE)</f>
        <v>43776.416666666664</v>
      </c>
      <c r="E185" s="6">
        <f>IF(tblData[[#This Row],[In/Out]]="Out",(tblData[[#This Row],[Date Time]]-VLOOKUP(tblData[[#This Row],[Employee]],INDEX(tblData[Employee],ROW()):INDEX(tblData[Date Time],ROWS(tblData[Employee])),2,FALSE))*24,0)</f>
        <v>0</v>
      </c>
      <c r="F185" t="str">
        <f>VLOOKUP(tblData[[#This Row],[Employee]],tblDepts[],2,FALSE)</f>
        <v>Admin</v>
      </c>
      <c r="G185" s="5">
        <f>1/COUNTIF(tblData[Employee],tblData[[#This Row],[Employee]])</f>
        <v>2.5000000000000001E-2</v>
      </c>
    </row>
    <row r="186" spans="1:7" x14ac:dyDescent="0.25">
      <c r="A186" t="s">
        <v>14</v>
      </c>
      <c r="B186" s="1">
        <v>43776.416666666664</v>
      </c>
      <c r="C186" t="str">
        <f>IF(ISEVEN(COUNTIF(INDEX(tblData[Employee],1):tblData[[#This Row],[Employee]],tblData[[#This Row],[Employee]])),"In","Out")</f>
        <v>Out</v>
      </c>
      <c r="D186" s="4">
        <f>VLOOKUP(tblData[[#This Row],[Employee]],A187:B$529,2,FALSE)</f>
        <v>43776.353472222225</v>
      </c>
      <c r="E186" s="6">
        <f>IF(tblData[[#This Row],[In/Out]]="Out",(tblData[[#This Row],[Date Time]]-VLOOKUP(tblData[[#This Row],[Employee]],INDEX(tblData[Employee],ROW()):INDEX(tblData[Date Time],ROWS(tblData[Employee])),2,FALSE))*24,0)</f>
        <v>1.5166666665463708</v>
      </c>
      <c r="F186" t="str">
        <f>VLOOKUP(tblData[[#This Row],[Employee]],tblDepts[],2,FALSE)</f>
        <v>Sales</v>
      </c>
      <c r="G186" s="5">
        <f>1/COUNTIF(tblData[Employee],tblData[[#This Row],[Employee]])</f>
        <v>2.5000000000000001E-2</v>
      </c>
    </row>
    <row r="187" spans="1:7" x14ac:dyDescent="0.25">
      <c r="A187" t="s">
        <v>11</v>
      </c>
      <c r="B187" s="1">
        <v>43776.416666666664</v>
      </c>
      <c r="C187" t="str">
        <f>IF(ISEVEN(COUNTIF(INDEX(tblData[Employee],1):tblData[[#This Row],[Employee]],tblData[[#This Row],[Employee]])),"In","Out")</f>
        <v>Out</v>
      </c>
      <c r="D187" s="4">
        <f>VLOOKUP(tblData[[#This Row],[Employee]],A188:B$529,2,FALSE)</f>
        <v>43776.34375</v>
      </c>
      <c r="E187" s="6">
        <f>IF(tblData[[#This Row],[In/Out]]="Out",(tblData[[#This Row],[Date Time]]-VLOOKUP(tblData[[#This Row],[Employee]],INDEX(tblData[Employee],ROW()):INDEX(tblData[Date Time],ROWS(tblData[Employee])),2,FALSE))*24,0)</f>
        <v>1.7499999999417923</v>
      </c>
      <c r="F187" t="str">
        <f>VLOOKUP(tblData[[#This Row],[Employee]],tblDepts[],2,FALSE)</f>
        <v>Admin</v>
      </c>
      <c r="G187" s="5">
        <f>1/COUNTIF(tblData[Employee],tblData[[#This Row],[Employee]])</f>
        <v>2.5000000000000001E-2</v>
      </c>
    </row>
    <row r="188" spans="1:7" x14ac:dyDescent="0.25">
      <c r="A188" t="s">
        <v>4</v>
      </c>
      <c r="B188" s="1">
        <v>43776.416666666664</v>
      </c>
      <c r="C188" t="str">
        <f>IF(ISEVEN(COUNTIF(INDEX(tblData[Employee],1):tblData[[#This Row],[Employee]],tblData[[#This Row],[Employee]])),"In","Out")</f>
        <v>Out</v>
      </c>
      <c r="D188" s="4">
        <f>VLOOKUP(tblData[[#This Row],[Employee]],A189:B$529,2,FALSE)</f>
        <v>43776.335416666669</v>
      </c>
      <c r="E188" s="6">
        <f>IF(tblData[[#This Row],[In/Out]]="Out",(tblData[[#This Row],[Date Time]]-VLOOKUP(tblData[[#This Row],[Employee]],INDEX(tblData[Employee],ROW()):INDEX(tblData[Date Time],ROWS(tblData[Employee])),2,FALSE))*24,0)</f>
        <v>1.9499999998952262</v>
      </c>
      <c r="F188" t="str">
        <f>VLOOKUP(tblData[[#This Row],[Employee]],tblDepts[],2,FALSE)</f>
        <v>Sales</v>
      </c>
      <c r="G188" s="5">
        <f>1/COUNTIF(tblData[Employee],tblData[[#This Row],[Employee]])</f>
        <v>2.5000000000000001E-2</v>
      </c>
    </row>
    <row r="189" spans="1:7" x14ac:dyDescent="0.25">
      <c r="A189" t="s">
        <v>3</v>
      </c>
      <c r="B189" s="1">
        <v>43776.416666666664</v>
      </c>
      <c r="C189" t="str">
        <f>IF(ISEVEN(COUNTIF(INDEX(tblData[Employee],1):tblData[[#This Row],[Employee]],tblData[[#This Row],[Employee]])),"In","Out")</f>
        <v>Out</v>
      </c>
      <c r="D189" s="4">
        <f>VLOOKUP(tblData[[#This Row],[Employee]],A190:B$529,2,FALSE)</f>
        <v>43776.334027777775</v>
      </c>
      <c r="E189" s="6">
        <f>IF(tblData[[#This Row],[In/Out]]="Out",(tblData[[#This Row],[Date Time]]-VLOOKUP(tblData[[#This Row],[Employee]],INDEX(tblData[Employee],ROW()):INDEX(tblData[Date Time],ROWS(tblData[Employee])),2,FALSE))*24,0)</f>
        <v>1.9833333333372138</v>
      </c>
      <c r="F189" t="str">
        <f>VLOOKUP(tblData[[#This Row],[Employee]],tblDepts[],2,FALSE)</f>
        <v>Accounting</v>
      </c>
      <c r="G189" s="5">
        <f>1/COUNTIF(tblData[Employee],tblData[[#This Row],[Employee]])</f>
        <v>2.5000000000000001E-2</v>
      </c>
    </row>
    <row r="190" spans="1:7" x14ac:dyDescent="0.25">
      <c r="A190" t="s">
        <v>10</v>
      </c>
      <c r="B190" s="1">
        <v>43776.416666666664</v>
      </c>
      <c r="C190" t="str">
        <f>IF(ISEVEN(COUNTIF(INDEX(tblData[Employee],1):tblData[[#This Row],[Employee]],tblData[[#This Row],[Employee]])),"In","Out")</f>
        <v>Out</v>
      </c>
      <c r="D190" s="4">
        <f>VLOOKUP(tblData[[#This Row],[Employee]],A191:B$529,2,FALSE)</f>
        <v>43776.34375</v>
      </c>
      <c r="E190" s="6">
        <f>IF(tblData[[#This Row],[In/Out]]="Out",(tblData[[#This Row],[Date Time]]-VLOOKUP(tblData[[#This Row],[Employee]],INDEX(tblData[Employee],ROW()):INDEX(tblData[Date Time],ROWS(tblData[Employee])),2,FALSE))*24,0)</f>
        <v>1.7499999999417923</v>
      </c>
      <c r="F190" t="str">
        <f>VLOOKUP(tblData[[#This Row],[Employee]],tblDepts[],2,FALSE)</f>
        <v>Customer Service</v>
      </c>
      <c r="G190" s="5">
        <f>1/COUNTIF(tblData[Employee],tblData[[#This Row],[Employee]])</f>
        <v>2.5000000000000001E-2</v>
      </c>
    </row>
    <row r="191" spans="1:7" x14ac:dyDescent="0.25">
      <c r="A191" t="s">
        <v>8</v>
      </c>
      <c r="B191" s="1">
        <v>43776.416666666664</v>
      </c>
      <c r="C191" t="str">
        <f>IF(ISEVEN(COUNTIF(INDEX(tblData[Employee],1):tblData[[#This Row],[Employee]],tblData[[#This Row],[Employee]])),"In","Out")</f>
        <v>Out</v>
      </c>
      <c r="D191" s="4">
        <f>VLOOKUP(tblData[[#This Row],[Employee]],A192:B$529,2,FALSE)</f>
        <v>43776.339583333334</v>
      </c>
      <c r="E191" s="6">
        <f>IF(tblData[[#This Row],[In/Out]]="Out",(tblData[[#This Row],[Date Time]]-VLOOKUP(tblData[[#This Row],[Employee]],INDEX(tblData[Employee],ROW()):INDEX(tblData[Date Time],ROWS(tblData[Employee])),2,FALSE))*24,0)</f>
        <v>1.8499999999185093</v>
      </c>
      <c r="F191" t="str">
        <f>VLOOKUP(tblData[[#This Row],[Employee]],tblDepts[],2,FALSE)</f>
        <v>HR</v>
      </c>
      <c r="G191" s="5">
        <f>1/COUNTIF(tblData[Employee],tblData[[#This Row],[Employee]])</f>
        <v>2.5000000000000001E-2</v>
      </c>
    </row>
    <row r="192" spans="1:7" x14ac:dyDescent="0.25">
      <c r="A192" t="s">
        <v>7</v>
      </c>
      <c r="B192" s="1">
        <v>43776.415972222225</v>
      </c>
      <c r="C192" t="str">
        <f>IF(ISEVEN(COUNTIF(INDEX(tblData[Employee],1):tblData[[#This Row],[Employee]],tblData[[#This Row],[Employee]])),"In","Out")</f>
        <v>Out</v>
      </c>
      <c r="D192" s="4">
        <f>VLOOKUP(tblData[[#This Row],[Employee]],A193:B$529,2,FALSE)</f>
        <v>43776.347222222219</v>
      </c>
      <c r="E192" s="6">
        <f>IF(tblData[[#This Row],[In/Out]]="Out",(tblData[[#This Row],[Date Time]]-VLOOKUP(tblData[[#This Row],[Employee]],INDEX(tblData[Employee],ROW()):INDEX(tblData[Date Time],ROWS(tblData[Employee])),2,FALSE))*24,0)</f>
        <v>1.6500000001396984</v>
      </c>
      <c r="F192" t="str">
        <f>VLOOKUP(tblData[[#This Row],[Employee]],tblDepts[],2,FALSE)</f>
        <v>Exec</v>
      </c>
      <c r="G192" s="5">
        <f>1/COUNTIF(tblData[Employee],tblData[[#This Row],[Employee]])</f>
        <v>2.5000000000000001E-2</v>
      </c>
    </row>
    <row r="193" spans="1:7" x14ac:dyDescent="0.25">
      <c r="A193" t="s">
        <v>12</v>
      </c>
      <c r="B193" s="1">
        <v>43776.415972222225</v>
      </c>
      <c r="C193" t="str">
        <f>IF(ISEVEN(COUNTIF(INDEX(tblData[Employee],1):tblData[[#This Row],[Employee]],tblData[[#This Row],[Employee]])),"In","Out")</f>
        <v>Out</v>
      </c>
      <c r="D193" s="4">
        <f>VLOOKUP(tblData[[#This Row],[Employee]],A194:B$529,2,FALSE)</f>
        <v>43776.336805555555</v>
      </c>
      <c r="E193" s="6">
        <f>IF(tblData[[#This Row],[In/Out]]="Out",(tblData[[#This Row],[Date Time]]-VLOOKUP(tblData[[#This Row],[Employee]],INDEX(tblData[Employee],ROW()):INDEX(tblData[Date Time],ROWS(tblData[Employee])),2,FALSE))*24,0)</f>
        <v>1.9000000000814907</v>
      </c>
      <c r="F193" t="str">
        <f>VLOOKUP(tblData[[#This Row],[Employee]],tblDepts[],2,FALSE)</f>
        <v>Accounting</v>
      </c>
      <c r="G193" s="5">
        <f>1/COUNTIF(tblData[Employee],tblData[[#This Row],[Employee]])</f>
        <v>2.5000000000000001E-2</v>
      </c>
    </row>
    <row r="194" spans="1:7" x14ac:dyDescent="0.25">
      <c r="A194" t="s">
        <v>5</v>
      </c>
      <c r="B194" s="1">
        <v>43776.415972222225</v>
      </c>
      <c r="C194" t="str">
        <f>IF(ISEVEN(COUNTIF(INDEX(tblData[Employee],1):tblData[[#This Row],[Employee]],tblData[[#This Row],[Employee]])),"In","Out")</f>
        <v>Out</v>
      </c>
      <c r="D194" s="4">
        <f>VLOOKUP(tblData[[#This Row],[Employee]],A195:B$529,2,FALSE)</f>
        <v>43776.340277777781</v>
      </c>
      <c r="E194" s="6">
        <f>IF(tblData[[#This Row],[In/Out]]="Out",(tblData[[#This Row],[Date Time]]-VLOOKUP(tblData[[#This Row],[Employee]],INDEX(tblData[Employee],ROW()):INDEX(tblData[Date Time],ROWS(tblData[Employee])),2,FALSE))*24,0)</f>
        <v>1.8166666666511446</v>
      </c>
      <c r="F194" t="str">
        <f>VLOOKUP(tblData[[#This Row],[Employee]],tblDepts[],2,FALSE)</f>
        <v>Sales</v>
      </c>
      <c r="G194" s="5">
        <f>1/COUNTIF(tblData[Employee],tblData[[#This Row],[Employee]])</f>
        <v>2.5000000000000001E-2</v>
      </c>
    </row>
    <row r="195" spans="1:7" x14ac:dyDescent="0.25">
      <c r="A195" t="s">
        <v>6</v>
      </c>
      <c r="B195" s="1">
        <v>43776.415972222225</v>
      </c>
      <c r="C195" t="str">
        <f>IF(ISEVEN(COUNTIF(INDEX(tblData[Employee],1):tblData[[#This Row],[Employee]],tblData[[#This Row],[Employee]])),"In","Out")</f>
        <v>Out</v>
      </c>
      <c r="D195" s="4">
        <f>VLOOKUP(tblData[[#This Row],[Employee]],A196:B$529,2,FALSE)</f>
        <v>43776.340277777781</v>
      </c>
      <c r="E195" s="6">
        <f>IF(tblData[[#This Row],[In/Out]]="Out",(tblData[[#This Row],[Date Time]]-VLOOKUP(tblData[[#This Row],[Employee]],INDEX(tblData[Employee],ROW()):INDEX(tblData[Date Time],ROWS(tblData[Employee])),2,FALSE))*24,0)</f>
        <v>1.8166666666511446</v>
      </c>
      <c r="F195" t="str">
        <f>VLOOKUP(tblData[[#This Row],[Employee]],tblDepts[],2,FALSE)</f>
        <v>Sales</v>
      </c>
      <c r="G195" s="5">
        <f>1/COUNTIF(tblData[Employee],tblData[[#This Row],[Employee]])</f>
        <v>2.5000000000000001E-2</v>
      </c>
    </row>
    <row r="196" spans="1:7" x14ac:dyDescent="0.25">
      <c r="A196" t="s">
        <v>13</v>
      </c>
      <c r="B196" s="1">
        <v>43776.415277777778</v>
      </c>
      <c r="C196" t="str">
        <f>IF(ISEVEN(COUNTIF(INDEX(tblData[Employee],1):tblData[[#This Row],[Employee]],tblData[[#This Row],[Employee]])),"In","Out")</f>
        <v>Out</v>
      </c>
      <c r="D196" s="4">
        <f>VLOOKUP(tblData[[#This Row],[Employee]],A197:B$529,2,FALSE)</f>
        <v>43776.350694444445</v>
      </c>
      <c r="E196" s="6">
        <f>IF(tblData[[#This Row],[In/Out]]="Out",(tblData[[#This Row],[Date Time]]-VLOOKUP(tblData[[#This Row],[Employee]],INDEX(tblData[Employee],ROW()):INDEX(tblData[Date Time],ROWS(tblData[Employee])),2,FALSE))*24,0)</f>
        <v>1.5499999999883585</v>
      </c>
      <c r="F196" t="str">
        <f>VLOOKUP(tblData[[#This Row],[Employee]],tblDepts[],2,FALSE)</f>
        <v>Admin</v>
      </c>
      <c r="G196" s="5">
        <f>1/COUNTIF(tblData[Employee],tblData[[#This Row],[Employee]])</f>
        <v>2.5000000000000001E-2</v>
      </c>
    </row>
    <row r="197" spans="1:7" x14ac:dyDescent="0.25">
      <c r="A197" t="s">
        <v>15</v>
      </c>
      <c r="B197" s="1">
        <v>43776.413888888892</v>
      </c>
      <c r="C197" t="str">
        <f>IF(ISEVEN(COUNTIF(INDEX(tblData[Employee],1):tblData[[#This Row],[Employee]],tblData[[#This Row],[Employee]])),"In","Out")</f>
        <v>Out</v>
      </c>
      <c r="D197" s="4">
        <f>VLOOKUP(tblData[[#This Row],[Employee]],A198:B$529,2,FALSE)</f>
        <v>43776.374305555553</v>
      </c>
      <c r="E197" s="6">
        <f>IF(tblData[[#This Row],[In/Out]]="Out",(tblData[[#This Row],[Date Time]]-VLOOKUP(tblData[[#This Row],[Employee]],INDEX(tblData[Employee],ROW()):INDEX(tblData[Date Time],ROWS(tblData[Employee])),2,FALSE))*24,0)</f>
        <v>0.95000000012805685</v>
      </c>
      <c r="F197" t="str">
        <f>VLOOKUP(tblData[[#This Row],[Employee]],tblDepts[],2,FALSE)</f>
        <v>Admin</v>
      </c>
      <c r="G197" s="5">
        <f>1/COUNTIF(tblData[Employee],tblData[[#This Row],[Employee]])</f>
        <v>2.5000000000000001E-2</v>
      </c>
    </row>
    <row r="198" spans="1:7" x14ac:dyDescent="0.25">
      <c r="A198" t="s">
        <v>15</v>
      </c>
      <c r="B198" s="1">
        <v>43776.374305555553</v>
      </c>
      <c r="C198" t="str">
        <f>IF(ISEVEN(COUNTIF(INDEX(tblData[Employee],1):tblData[[#This Row],[Employee]],tblData[[#This Row],[Employee]])),"In","Out")</f>
        <v>In</v>
      </c>
      <c r="D198" s="4">
        <f>VLOOKUP(tblData[[#This Row],[Employee]],A199:B$529,2,FALSE)</f>
        <v>43775.710416666669</v>
      </c>
      <c r="E198" s="6">
        <f>IF(tblData[[#This Row],[In/Out]]="Out",(tblData[[#This Row],[Date Time]]-VLOOKUP(tblData[[#This Row],[Employee]],INDEX(tblData[Employee],ROW()):INDEX(tblData[Date Time],ROWS(tblData[Employee])),2,FALSE))*24,0)</f>
        <v>0</v>
      </c>
      <c r="F198" t="str">
        <f>VLOOKUP(tblData[[#This Row],[Employee]],tblDepts[],2,FALSE)</f>
        <v>Admin</v>
      </c>
      <c r="G198" s="5">
        <f>1/COUNTIF(tblData[Employee],tblData[[#This Row],[Employee]])</f>
        <v>2.5000000000000001E-2</v>
      </c>
    </row>
    <row r="199" spans="1:7" x14ac:dyDescent="0.25">
      <c r="A199" t="s">
        <v>14</v>
      </c>
      <c r="B199" s="1">
        <v>43776.353472222225</v>
      </c>
      <c r="C199" t="str">
        <f>IF(ISEVEN(COUNTIF(INDEX(tblData[Employee],1):tblData[[#This Row],[Employee]],tblData[[#This Row],[Employee]])),"In","Out")</f>
        <v>In</v>
      </c>
      <c r="D199" s="4">
        <f>VLOOKUP(tblData[[#This Row],[Employee]],A200:B$529,2,FALSE)</f>
        <v>43775.705555555556</v>
      </c>
      <c r="E199" s="6">
        <f>IF(tblData[[#This Row],[In/Out]]="Out",(tblData[[#This Row],[Date Time]]-VLOOKUP(tblData[[#This Row],[Employee]],INDEX(tblData[Employee],ROW()):INDEX(tblData[Date Time],ROWS(tblData[Employee])),2,FALSE))*24,0)</f>
        <v>0</v>
      </c>
      <c r="F199" t="str">
        <f>VLOOKUP(tblData[[#This Row],[Employee]],tblDepts[],2,FALSE)</f>
        <v>Sales</v>
      </c>
      <c r="G199" s="5">
        <f>1/COUNTIF(tblData[Employee],tblData[[#This Row],[Employee]])</f>
        <v>2.5000000000000001E-2</v>
      </c>
    </row>
    <row r="200" spans="1:7" x14ac:dyDescent="0.25">
      <c r="A200" t="s">
        <v>13</v>
      </c>
      <c r="B200" s="1">
        <v>43776.350694444445</v>
      </c>
      <c r="C200" t="str">
        <f>IF(ISEVEN(COUNTIF(INDEX(tblData[Employee],1):tblData[[#This Row],[Employee]],tblData[[#This Row],[Employee]])),"In","Out")</f>
        <v>In</v>
      </c>
      <c r="D200" s="4">
        <f>VLOOKUP(tblData[[#This Row],[Employee]],A201:B$529,2,FALSE)</f>
        <v>43775.711805555555</v>
      </c>
      <c r="E200" s="6">
        <f>IF(tblData[[#This Row],[In/Out]]="Out",(tblData[[#This Row],[Date Time]]-VLOOKUP(tblData[[#This Row],[Employee]],INDEX(tblData[Employee],ROW()):INDEX(tblData[Date Time],ROWS(tblData[Employee])),2,FALSE))*24,0)</f>
        <v>0</v>
      </c>
      <c r="F200" t="str">
        <f>VLOOKUP(tblData[[#This Row],[Employee]],tblDepts[],2,FALSE)</f>
        <v>Admin</v>
      </c>
      <c r="G200" s="5">
        <f>1/COUNTIF(tblData[Employee],tblData[[#This Row],[Employee]])</f>
        <v>2.5000000000000001E-2</v>
      </c>
    </row>
    <row r="201" spans="1:7" x14ac:dyDescent="0.25">
      <c r="A201" t="s">
        <v>7</v>
      </c>
      <c r="B201" s="1">
        <v>43776.347222222219</v>
      </c>
      <c r="C201" t="str">
        <f>IF(ISEVEN(COUNTIF(INDEX(tblData[Employee],1):tblData[[#This Row],[Employee]],tblData[[#This Row],[Employee]])),"In","Out")</f>
        <v>In</v>
      </c>
      <c r="D201" s="4">
        <f>VLOOKUP(tblData[[#This Row],[Employee]],A202:B$529,2,FALSE)</f>
        <v>43775.706250000003</v>
      </c>
      <c r="E201" s="6">
        <f>IF(tblData[[#This Row],[In/Out]]="Out",(tblData[[#This Row],[Date Time]]-VLOOKUP(tblData[[#This Row],[Employee]],INDEX(tblData[Employee],ROW()):INDEX(tblData[Date Time],ROWS(tblData[Employee])),2,FALSE))*24,0)</f>
        <v>0</v>
      </c>
      <c r="F201" t="str">
        <f>VLOOKUP(tblData[[#This Row],[Employee]],tblDepts[],2,FALSE)</f>
        <v>Exec</v>
      </c>
      <c r="G201" s="5">
        <f>1/COUNTIF(tblData[Employee],tblData[[#This Row],[Employee]])</f>
        <v>2.5000000000000001E-2</v>
      </c>
    </row>
    <row r="202" spans="1:7" x14ac:dyDescent="0.25">
      <c r="A202" t="s">
        <v>11</v>
      </c>
      <c r="B202" s="1">
        <v>43776.34375</v>
      </c>
      <c r="C202" t="str">
        <f>IF(ISEVEN(COUNTIF(INDEX(tblData[Employee],1):tblData[[#This Row],[Employee]],tblData[[#This Row],[Employee]])),"In","Out")</f>
        <v>In</v>
      </c>
      <c r="D202" s="4">
        <f>VLOOKUP(tblData[[#This Row],[Employee]],A203:B$529,2,FALSE)</f>
        <v>43775.706250000003</v>
      </c>
      <c r="E202" s="6">
        <f>IF(tblData[[#This Row],[In/Out]]="Out",(tblData[[#This Row],[Date Time]]-VLOOKUP(tblData[[#This Row],[Employee]],INDEX(tblData[Employee],ROW()):INDEX(tblData[Date Time],ROWS(tblData[Employee])),2,FALSE))*24,0)</f>
        <v>0</v>
      </c>
      <c r="F202" t="str">
        <f>VLOOKUP(tblData[[#This Row],[Employee]],tblDepts[],2,FALSE)</f>
        <v>Admin</v>
      </c>
      <c r="G202" s="5">
        <f>1/COUNTIF(tblData[Employee],tblData[[#This Row],[Employee]])</f>
        <v>2.5000000000000001E-2</v>
      </c>
    </row>
    <row r="203" spans="1:7" x14ac:dyDescent="0.25">
      <c r="A203" t="s">
        <v>10</v>
      </c>
      <c r="B203" s="1">
        <v>43776.34375</v>
      </c>
      <c r="C203" t="str">
        <f>IF(ISEVEN(COUNTIF(INDEX(tblData[Employee],1):tblData[[#This Row],[Employee]],tblData[[#This Row],[Employee]])),"In","Out")</f>
        <v>In</v>
      </c>
      <c r="D203" s="4">
        <f>VLOOKUP(tblData[[#This Row],[Employee]],A204:B$529,2,FALSE)</f>
        <v>43775.706944444442</v>
      </c>
      <c r="E203" s="6">
        <f>IF(tblData[[#This Row],[In/Out]]="Out",(tblData[[#This Row],[Date Time]]-VLOOKUP(tblData[[#This Row],[Employee]],INDEX(tblData[Employee],ROW()):INDEX(tblData[Date Time],ROWS(tblData[Employee])),2,FALSE))*24,0)</f>
        <v>0</v>
      </c>
      <c r="F203" t="str">
        <f>VLOOKUP(tblData[[#This Row],[Employee]],tblDepts[],2,FALSE)</f>
        <v>Customer Service</v>
      </c>
      <c r="G203" s="5">
        <f>1/COUNTIF(tblData[Employee],tblData[[#This Row],[Employee]])</f>
        <v>2.5000000000000001E-2</v>
      </c>
    </row>
    <row r="204" spans="1:7" x14ac:dyDescent="0.25">
      <c r="A204" t="s">
        <v>5</v>
      </c>
      <c r="B204" s="1">
        <v>43776.340277777781</v>
      </c>
      <c r="C204" t="str">
        <f>IF(ISEVEN(COUNTIF(INDEX(tblData[Employee],1):tblData[[#This Row],[Employee]],tblData[[#This Row],[Employee]])),"In","Out")</f>
        <v>In</v>
      </c>
      <c r="D204" s="4">
        <f>VLOOKUP(tblData[[#This Row],[Employee]],A205:B$529,2,FALSE)</f>
        <v>43775.713194444441</v>
      </c>
      <c r="E204" s="6">
        <f>IF(tblData[[#This Row],[In/Out]]="Out",(tblData[[#This Row],[Date Time]]-VLOOKUP(tblData[[#This Row],[Employee]],INDEX(tblData[Employee],ROW()):INDEX(tblData[Date Time],ROWS(tblData[Employee])),2,FALSE))*24,0)</f>
        <v>0</v>
      </c>
      <c r="F204" t="str">
        <f>VLOOKUP(tblData[[#This Row],[Employee]],tblDepts[],2,FALSE)</f>
        <v>Sales</v>
      </c>
      <c r="G204" s="5">
        <f>1/COUNTIF(tblData[Employee],tblData[[#This Row],[Employee]])</f>
        <v>2.5000000000000001E-2</v>
      </c>
    </row>
    <row r="205" spans="1:7" x14ac:dyDescent="0.25">
      <c r="A205" t="s">
        <v>6</v>
      </c>
      <c r="B205" s="1">
        <v>43776.340277777781</v>
      </c>
      <c r="C205" t="str">
        <f>IF(ISEVEN(COUNTIF(INDEX(tblData[Employee],1):tblData[[#This Row],[Employee]],tblData[[#This Row],[Employee]])),"In","Out")</f>
        <v>In</v>
      </c>
      <c r="D205" s="4">
        <f>VLOOKUP(tblData[[#This Row],[Employee]],A206:B$529,2,FALSE)</f>
        <v>43775.705555555556</v>
      </c>
      <c r="E205" s="6">
        <f>IF(tblData[[#This Row],[In/Out]]="Out",(tblData[[#This Row],[Date Time]]-VLOOKUP(tblData[[#This Row],[Employee]],INDEX(tblData[Employee],ROW()):INDEX(tblData[Date Time],ROWS(tblData[Employee])),2,FALSE))*24,0)</f>
        <v>0</v>
      </c>
      <c r="F205" t="str">
        <f>VLOOKUP(tblData[[#This Row],[Employee]],tblDepts[],2,FALSE)</f>
        <v>Sales</v>
      </c>
      <c r="G205" s="5">
        <f>1/COUNTIF(tblData[Employee],tblData[[#This Row],[Employee]])</f>
        <v>2.5000000000000001E-2</v>
      </c>
    </row>
    <row r="206" spans="1:7" x14ac:dyDescent="0.25">
      <c r="A206" t="s">
        <v>8</v>
      </c>
      <c r="B206" s="1">
        <v>43776.339583333334</v>
      </c>
      <c r="C206" t="str">
        <f>IF(ISEVEN(COUNTIF(INDEX(tblData[Employee],1):tblData[[#This Row],[Employee]],tblData[[#This Row],[Employee]])),"In","Out")</f>
        <v>In</v>
      </c>
      <c r="D206" s="4">
        <f>VLOOKUP(tblData[[#This Row],[Employee]],A207:B$529,2,FALSE)</f>
        <v>43775.707638888889</v>
      </c>
      <c r="E206" s="6">
        <f>IF(tblData[[#This Row],[In/Out]]="Out",(tblData[[#This Row],[Date Time]]-VLOOKUP(tblData[[#This Row],[Employee]],INDEX(tblData[Employee],ROW()):INDEX(tblData[Date Time],ROWS(tblData[Employee])),2,FALSE))*24,0)</f>
        <v>0</v>
      </c>
      <c r="F206" t="str">
        <f>VLOOKUP(tblData[[#This Row],[Employee]],tblDepts[],2,FALSE)</f>
        <v>HR</v>
      </c>
      <c r="G206" s="5">
        <f>1/COUNTIF(tblData[Employee],tblData[[#This Row],[Employee]])</f>
        <v>2.5000000000000001E-2</v>
      </c>
    </row>
    <row r="207" spans="1:7" x14ac:dyDescent="0.25">
      <c r="A207" t="s">
        <v>12</v>
      </c>
      <c r="B207" s="1">
        <v>43776.336805555555</v>
      </c>
      <c r="C207" t="str">
        <f>IF(ISEVEN(COUNTIF(INDEX(tblData[Employee],1):tblData[[#This Row],[Employee]],tblData[[#This Row],[Employee]])),"In","Out")</f>
        <v>In</v>
      </c>
      <c r="D207" s="4">
        <f>VLOOKUP(tblData[[#This Row],[Employee]],A208:B$529,2,FALSE)</f>
        <v>43775.709722222222</v>
      </c>
      <c r="E207" s="6">
        <f>IF(tblData[[#This Row],[In/Out]]="Out",(tblData[[#This Row],[Date Time]]-VLOOKUP(tblData[[#This Row],[Employee]],INDEX(tblData[Employee],ROW()):INDEX(tblData[Date Time],ROWS(tblData[Employee])),2,FALSE))*24,0)</f>
        <v>0</v>
      </c>
      <c r="F207" t="str">
        <f>VLOOKUP(tblData[[#This Row],[Employee]],tblDepts[],2,FALSE)</f>
        <v>Accounting</v>
      </c>
      <c r="G207" s="5">
        <f>1/COUNTIF(tblData[Employee],tblData[[#This Row],[Employee]])</f>
        <v>2.5000000000000001E-2</v>
      </c>
    </row>
    <row r="208" spans="1:7" x14ac:dyDescent="0.25">
      <c r="A208" t="s">
        <v>4</v>
      </c>
      <c r="B208" s="1">
        <v>43776.335416666669</v>
      </c>
      <c r="C208" t="str">
        <f>IF(ISEVEN(COUNTIF(INDEX(tblData[Employee],1):tblData[[#This Row],[Employee]],tblData[[#This Row],[Employee]])),"In","Out")</f>
        <v>In</v>
      </c>
      <c r="D208" s="4">
        <f>VLOOKUP(tblData[[#This Row],[Employee]],A209:B$529,2,FALSE)</f>
        <v>43775.708333333336</v>
      </c>
      <c r="E208" s="6">
        <f>IF(tblData[[#This Row],[In/Out]]="Out",(tblData[[#This Row],[Date Time]]-VLOOKUP(tblData[[#This Row],[Employee]],INDEX(tblData[Employee],ROW()):INDEX(tblData[Date Time],ROWS(tblData[Employee])),2,FALSE))*24,0)</f>
        <v>0</v>
      </c>
      <c r="F208" t="str">
        <f>VLOOKUP(tblData[[#This Row],[Employee]],tblDepts[],2,FALSE)</f>
        <v>Sales</v>
      </c>
      <c r="G208" s="5">
        <f>1/COUNTIF(tblData[Employee],tblData[[#This Row],[Employee]])</f>
        <v>2.5000000000000001E-2</v>
      </c>
    </row>
    <row r="209" spans="1:7" x14ac:dyDescent="0.25">
      <c r="A209" t="s">
        <v>3</v>
      </c>
      <c r="B209" s="1">
        <v>43776.334027777775</v>
      </c>
      <c r="C209" t="str">
        <f>IF(ISEVEN(COUNTIF(INDEX(tblData[Employee],1):tblData[[#This Row],[Employee]],tblData[[#This Row],[Employee]])),"In","Out")</f>
        <v>In</v>
      </c>
      <c r="D209" s="4">
        <f>VLOOKUP(tblData[[#This Row],[Employee]],A210:B$529,2,FALSE)</f>
        <v>43775.709027777775</v>
      </c>
      <c r="E209" s="6">
        <f>IF(tblData[[#This Row],[In/Out]]="Out",(tblData[[#This Row],[Date Time]]-VLOOKUP(tblData[[#This Row],[Employee]],INDEX(tblData[Employee],ROW()):INDEX(tblData[Date Time],ROWS(tblData[Employee])),2,FALSE))*24,0)</f>
        <v>0</v>
      </c>
      <c r="F209" t="str">
        <f>VLOOKUP(tblData[[#This Row],[Employee]],tblDepts[],2,FALSE)</f>
        <v>Accounting</v>
      </c>
      <c r="G209" s="5">
        <f>1/COUNTIF(tblData[Employee],tblData[[#This Row],[Employee]])</f>
        <v>2.5000000000000001E-2</v>
      </c>
    </row>
    <row r="210" spans="1:7" x14ac:dyDescent="0.25">
      <c r="A210" t="s">
        <v>9</v>
      </c>
      <c r="B210" s="1">
        <v>43776.334027777775</v>
      </c>
      <c r="C210" t="str">
        <f>IF(ISEVEN(COUNTIF(INDEX(tblData[Employee],1):tblData[[#This Row],[Employee]],tblData[[#This Row],[Employee]])),"In","Out")</f>
        <v>In</v>
      </c>
      <c r="D210" s="4">
        <f>VLOOKUP(tblData[[#This Row],[Employee]],A211:B$529,2,FALSE)</f>
        <v>43775.70416666667</v>
      </c>
      <c r="E210" s="6">
        <f>IF(tblData[[#This Row],[In/Out]]="Out",(tblData[[#This Row],[Date Time]]-VLOOKUP(tblData[[#This Row],[Employee]],INDEX(tblData[Employee],ROW()):INDEX(tblData[Date Time],ROWS(tblData[Employee])),2,FALSE))*24,0)</f>
        <v>0</v>
      </c>
      <c r="F210" t="str">
        <f>VLOOKUP(tblData[[#This Row],[Employee]],tblDepts[],2,FALSE)</f>
        <v>Accounting</v>
      </c>
      <c r="G210" s="5">
        <f>1/COUNTIF(tblData[Employee],tblData[[#This Row],[Employee]])</f>
        <v>3.5714285714285712E-2</v>
      </c>
    </row>
    <row r="211" spans="1:7" x14ac:dyDescent="0.25">
      <c r="A211" t="s">
        <v>2</v>
      </c>
      <c r="B211" s="1">
        <v>43776.332638888889</v>
      </c>
      <c r="C211" t="str">
        <f>IF(ISEVEN(COUNTIF(INDEX(tblData[Employee],1):tblData[[#This Row],[Employee]],tblData[[#This Row],[Employee]])),"In","Out")</f>
        <v>In</v>
      </c>
      <c r="D211" s="4">
        <f>VLOOKUP(tblData[[#This Row],[Employee]],A212:B$529,2,FALSE)</f>
        <v>43775.708333333336</v>
      </c>
      <c r="E211" s="6">
        <f>IF(tblData[[#This Row],[In/Out]]="Out",(tblData[[#This Row],[Date Time]]-VLOOKUP(tblData[[#This Row],[Employee]],INDEX(tblData[Employee],ROW()):INDEX(tblData[Date Time],ROWS(tblData[Employee])),2,FALSE))*24,0)</f>
        <v>0</v>
      </c>
      <c r="F211" t="str">
        <f>VLOOKUP(tblData[[#This Row],[Employee]],tblDepts[],2,FALSE)</f>
        <v>Sales</v>
      </c>
      <c r="G211" s="5">
        <f>1/COUNTIF(tblData[Employee],tblData[[#This Row],[Employee]])</f>
        <v>0.05</v>
      </c>
    </row>
    <row r="212" spans="1:7" x14ac:dyDescent="0.25">
      <c r="A212" t="s">
        <v>5</v>
      </c>
      <c r="B212" s="1">
        <v>43775.713194444441</v>
      </c>
      <c r="C212" t="str">
        <f>IF(ISEVEN(COUNTIF(INDEX(tblData[Employee],1):tblData[[#This Row],[Employee]],tblData[[#This Row],[Employee]])),"In","Out")</f>
        <v>Out</v>
      </c>
      <c r="D212" s="4">
        <f>VLOOKUP(tblData[[#This Row],[Employee]],A213:B$529,2,FALSE)</f>
        <v>43775.644444444442</v>
      </c>
      <c r="E212" s="6">
        <f>IF(tblData[[#This Row],[In/Out]]="Out",(tblData[[#This Row],[Date Time]]-VLOOKUP(tblData[[#This Row],[Employee]],INDEX(tblData[Employee],ROW()):INDEX(tblData[Date Time],ROWS(tblData[Employee])),2,FALSE))*24,0)</f>
        <v>1.6499999999650754</v>
      </c>
      <c r="F212" t="str">
        <f>VLOOKUP(tblData[[#This Row],[Employee]],tblDepts[],2,FALSE)</f>
        <v>Sales</v>
      </c>
      <c r="G212" s="5">
        <f>1/COUNTIF(tblData[Employee],tblData[[#This Row],[Employee]])</f>
        <v>2.5000000000000001E-2</v>
      </c>
    </row>
    <row r="213" spans="1:7" x14ac:dyDescent="0.25">
      <c r="A213" t="s">
        <v>13</v>
      </c>
      <c r="B213" s="1">
        <v>43775.711805555555</v>
      </c>
      <c r="C213" t="str">
        <f>IF(ISEVEN(COUNTIF(INDEX(tblData[Employee],1):tblData[[#This Row],[Employee]],tblData[[#This Row],[Employee]])),"In","Out")</f>
        <v>Out</v>
      </c>
      <c r="D213" s="4">
        <f>VLOOKUP(tblData[[#This Row],[Employee]],A214:B$529,2,FALSE)</f>
        <v>43775.644444444442</v>
      </c>
      <c r="E213" s="6">
        <f>IF(tblData[[#This Row],[In/Out]]="Out",(tblData[[#This Row],[Date Time]]-VLOOKUP(tblData[[#This Row],[Employee]],INDEX(tblData[Employee],ROW()):INDEX(tblData[Date Time],ROWS(tblData[Employee])),2,FALSE))*24,0)</f>
        <v>1.6166666666977108</v>
      </c>
      <c r="F213" t="str">
        <f>VLOOKUP(tblData[[#This Row],[Employee]],tblDepts[],2,FALSE)</f>
        <v>Admin</v>
      </c>
      <c r="G213" s="5">
        <f>1/COUNTIF(tblData[Employee],tblData[[#This Row],[Employee]])</f>
        <v>2.5000000000000001E-2</v>
      </c>
    </row>
    <row r="214" spans="1:7" x14ac:dyDescent="0.25">
      <c r="A214" t="s">
        <v>15</v>
      </c>
      <c r="B214" s="1">
        <v>43775.710416666669</v>
      </c>
      <c r="C214" t="str">
        <f>IF(ISEVEN(COUNTIF(INDEX(tblData[Employee],1):tblData[[#This Row],[Employee]],tblData[[#This Row],[Employee]])),"In","Out")</f>
        <v>Out</v>
      </c>
      <c r="D214" s="4">
        <f>VLOOKUP(tblData[[#This Row],[Employee]],A215:B$529,2,FALSE)</f>
        <v>43775.645138888889</v>
      </c>
      <c r="E214" s="6">
        <f>IF(tblData[[#This Row],[In/Out]]="Out",(tblData[[#This Row],[Date Time]]-VLOOKUP(tblData[[#This Row],[Employee]],INDEX(tblData[Employee],ROW()):INDEX(tblData[Date Time],ROWS(tblData[Employee])),2,FALSE))*24,0)</f>
        <v>1.5666666667093523</v>
      </c>
      <c r="F214" t="str">
        <f>VLOOKUP(tblData[[#This Row],[Employee]],tblDepts[],2,FALSE)</f>
        <v>Admin</v>
      </c>
      <c r="G214" s="5">
        <f>1/COUNTIF(tblData[Employee],tblData[[#This Row],[Employee]])</f>
        <v>2.5000000000000001E-2</v>
      </c>
    </row>
    <row r="215" spans="1:7" x14ac:dyDescent="0.25">
      <c r="A215" t="s">
        <v>12</v>
      </c>
      <c r="B215" s="1">
        <v>43775.709722222222</v>
      </c>
      <c r="C215" t="str">
        <f>IF(ISEVEN(COUNTIF(INDEX(tblData[Employee],1):tblData[[#This Row],[Employee]],tblData[[#This Row],[Employee]])),"In","Out")</f>
        <v>Out</v>
      </c>
      <c r="D215" s="4">
        <f>VLOOKUP(tblData[[#This Row],[Employee]],A216:B$529,2,FALSE)</f>
        <v>43775.645138888889</v>
      </c>
      <c r="E215" s="6">
        <f>IF(tblData[[#This Row],[In/Out]]="Out",(tblData[[#This Row],[Date Time]]-VLOOKUP(tblData[[#This Row],[Employee]],INDEX(tblData[Employee],ROW()):INDEX(tblData[Date Time],ROWS(tblData[Employee])),2,FALSE))*24,0)</f>
        <v>1.5499999999883585</v>
      </c>
      <c r="F215" t="str">
        <f>VLOOKUP(tblData[[#This Row],[Employee]],tblDepts[],2,FALSE)</f>
        <v>Accounting</v>
      </c>
      <c r="G215" s="5">
        <f>1/COUNTIF(tblData[Employee],tblData[[#This Row],[Employee]])</f>
        <v>2.5000000000000001E-2</v>
      </c>
    </row>
    <row r="216" spans="1:7" x14ac:dyDescent="0.25">
      <c r="A216" t="s">
        <v>3</v>
      </c>
      <c r="B216" s="1">
        <v>43775.709027777775</v>
      </c>
      <c r="C216" t="str">
        <f>IF(ISEVEN(COUNTIF(INDEX(tblData[Employee],1):tblData[[#This Row],[Employee]],tblData[[#This Row],[Employee]])),"In","Out")</f>
        <v>Out</v>
      </c>
      <c r="D216" s="4">
        <f>VLOOKUP(tblData[[#This Row],[Employee]],A217:B$529,2,FALSE)</f>
        <v>43775.645138888889</v>
      </c>
      <c r="E216" s="6">
        <f>IF(tblData[[#This Row],[In/Out]]="Out",(tblData[[#This Row],[Date Time]]-VLOOKUP(tblData[[#This Row],[Employee]],INDEX(tblData[Employee],ROW()):INDEX(tblData[Date Time],ROWS(tblData[Employee])),2,FALSE))*24,0)</f>
        <v>1.5333333332673647</v>
      </c>
      <c r="F216" t="str">
        <f>VLOOKUP(tblData[[#This Row],[Employee]],tblDepts[],2,FALSE)</f>
        <v>Accounting</v>
      </c>
      <c r="G216" s="5">
        <f>1/COUNTIF(tblData[Employee],tblData[[#This Row],[Employee]])</f>
        <v>2.5000000000000001E-2</v>
      </c>
    </row>
    <row r="217" spans="1:7" x14ac:dyDescent="0.25">
      <c r="A217" t="s">
        <v>2</v>
      </c>
      <c r="B217" s="1">
        <v>43775.708333333336</v>
      </c>
      <c r="C217" t="str">
        <f>IF(ISEVEN(COUNTIF(INDEX(tblData[Employee],1):tblData[[#This Row],[Employee]],tblData[[#This Row],[Employee]])),"In","Out")</f>
        <v>Out</v>
      </c>
      <c r="D217" s="4">
        <f>VLOOKUP(tblData[[#This Row],[Employee]],A218:B$529,2,FALSE)</f>
        <v>43775.541666666664</v>
      </c>
      <c r="E217" s="6">
        <f>IF(tblData[[#This Row],[In/Out]]="Out",(tblData[[#This Row],[Date Time]]-VLOOKUP(tblData[[#This Row],[Employee]],INDEX(tblData[Employee],ROW()):INDEX(tblData[Date Time],ROWS(tblData[Employee])),2,FALSE))*24,0)</f>
        <v>4.0000000001164153</v>
      </c>
      <c r="F217" t="str">
        <f>VLOOKUP(tblData[[#This Row],[Employee]],tblDepts[],2,FALSE)</f>
        <v>Sales</v>
      </c>
      <c r="G217" s="5">
        <f>1/COUNTIF(tblData[Employee],tblData[[#This Row],[Employee]])</f>
        <v>0.05</v>
      </c>
    </row>
    <row r="218" spans="1:7" x14ac:dyDescent="0.25">
      <c r="A218" t="s">
        <v>4</v>
      </c>
      <c r="B218" s="1">
        <v>43775.708333333336</v>
      </c>
      <c r="C218" t="str">
        <f>IF(ISEVEN(COUNTIF(INDEX(tblData[Employee],1):tblData[[#This Row],[Employee]],tblData[[#This Row],[Employee]])),"In","Out")</f>
        <v>Out</v>
      </c>
      <c r="D218" s="4">
        <f>VLOOKUP(tblData[[#This Row],[Employee]],A219:B$529,2,FALSE)</f>
        <v>43775.645833333336</v>
      </c>
      <c r="E218" s="6">
        <f>IF(tblData[[#This Row],[In/Out]]="Out",(tblData[[#This Row],[Date Time]]-VLOOKUP(tblData[[#This Row],[Employee]],INDEX(tblData[Employee],ROW()):INDEX(tblData[Date Time],ROWS(tblData[Employee])),2,FALSE))*24,0)</f>
        <v>1.5</v>
      </c>
      <c r="F218" t="str">
        <f>VLOOKUP(tblData[[#This Row],[Employee]],tblDepts[],2,FALSE)</f>
        <v>Sales</v>
      </c>
      <c r="G218" s="5">
        <f>1/COUNTIF(tblData[Employee],tblData[[#This Row],[Employee]])</f>
        <v>2.5000000000000001E-2</v>
      </c>
    </row>
    <row r="219" spans="1:7" x14ac:dyDescent="0.25">
      <c r="A219" t="s">
        <v>8</v>
      </c>
      <c r="B219" s="1">
        <v>43775.707638888889</v>
      </c>
      <c r="C219" t="str">
        <f>IF(ISEVEN(COUNTIF(INDEX(tblData[Employee],1):tblData[[#This Row],[Employee]],tblData[[#This Row],[Employee]])),"In","Out")</f>
        <v>Out</v>
      </c>
      <c r="D219" s="4">
        <f>VLOOKUP(tblData[[#This Row],[Employee]],A220:B$529,2,FALSE)</f>
        <v>43775.644444444442</v>
      </c>
      <c r="E219" s="6">
        <f>IF(tblData[[#This Row],[In/Out]]="Out",(tblData[[#This Row],[Date Time]]-VLOOKUP(tblData[[#This Row],[Employee]],INDEX(tblData[Employee],ROW()):INDEX(tblData[Date Time],ROWS(tblData[Employee])),2,FALSE))*24,0)</f>
        <v>1.5166666667209938</v>
      </c>
      <c r="F219" t="str">
        <f>VLOOKUP(tblData[[#This Row],[Employee]],tblDepts[],2,FALSE)</f>
        <v>HR</v>
      </c>
      <c r="G219" s="5">
        <f>1/COUNTIF(tblData[Employee],tblData[[#This Row],[Employee]])</f>
        <v>2.5000000000000001E-2</v>
      </c>
    </row>
    <row r="220" spans="1:7" x14ac:dyDescent="0.25">
      <c r="A220" t="s">
        <v>10</v>
      </c>
      <c r="B220" s="1">
        <v>43775.706944444442</v>
      </c>
      <c r="C220" t="str">
        <f>IF(ISEVEN(COUNTIF(INDEX(tblData[Employee],1):tblData[[#This Row],[Employee]],tblData[[#This Row],[Employee]])),"In","Out")</f>
        <v>Out</v>
      </c>
      <c r="D220" s="4">
        <f>VLOOKUP(tblData[[#This Row],[Employee]],A221:B$529,2,FALSE)</f>
        <v>43775.644444444442</v>
      </c>
      <c r="E220" s="6">
        <f>IF(tblData[[#This Row],[In/Out]]="Out",(tblData[[#This Row],[Date Time]]-VLOOKUP(tblData[[#This Row],[Employee]],INDEX(tblData[Employee],ROW()):INDEX(tblData[Date Time],ROWS(tblData[Employee])),2,FALSE))*24,0)</f>
        <v>1.5</v>
      </c>
      <c r="F220" t="str">
        <f>VLOOKUP(tblData[[#This Row],[Employee]],tblDepts[],2,FALSE)</f>
        <v>Customer Service</v>
      </c>
      <c r="G220" s="5">
        <f>1/COUNTIF(tblData[Employee],tblData[[#This Row],[Employee]])</f>
        <v>2.5000000000000001E-2</v>
      </c>
    </row>
    <row r="221" spans="1:7" x14ac:dyDescent="0.25">
      <c r="A221" t="s">
        <v>7</v>
      </c>
      <c r="B221" s="1">
        <v>43775.706250000003</v>
      </c>
      <c r="C221" t="str">
        <f>IF(ISEVEN(COUNTIF(INDEX(tblData[Employee],1):tblData[[#This Row],[Employee]],tblData[[#This Row],[Employee]])),"In","Out")</f>
        <v>Out</v>
      </c>
      <c r="D221" s="4">
        <f>VLOOKUP(tblData[[#This Row],[Employee]],A222:B$529,2,FALSE)</f>
        <v>43775.644444444442</v>
      </c>
      <c r="E221" s="6">
        <f>IF(tblData[[#This Row],[In/Out]]="Out",(tblData[[#This Row],[Date Time]]-VLOOKUP(tblData[[#This Row],[Employee]],INDEX(tblData[Employee],ROW()):INDEX(tblData[Date Time],ROWS(tblData[Employee])),2,FALSE))*24,0)</f>
        <v>1.4833333334536292</v>
      </c>
      <c r="F221" t="str">
        <f>VLOOKUP(tblData[[#This Row],[Employee]],tblDepts[],2,FALSE)</f>
        <v>Exec</v>
      </c>
      <c r="G221" s="5">
        <f>1/COUNTIF(tblData[Employee],tblData[[#This Row],[Employee]])</f>
        <v>2.5000000000000001E-2</v>
      </c>
    </row>
    <row r="222" spans="1:7" x14ac:dyDescent="0.25">
      <c r="A222" t="s">
        <v>11</v>
      </c>
      <c r="B222" s="1">
        <v>43775.706250000003</v>
      </c>
      <c r="C222" t="str">
        <f>IF(ISEVEN(COUNTIF(INDEX(tblData[Employee],1):tblData[[#This Row],[Employee]],tblData[[#This Row],[Employee]])),"In","Out")</f>
        <v>Out</v>
      </c>
      <c r="D222" s="4">
        <f>VLOOKUP(tblData[[#This Row],[Employee]],A223:B$529,2,FALSE)</f>
        <v>43775.644444444442</v>
      </c>
      <c r="E222" s="6">
        <f>IF(tblData[[#This Row],[In/Out]]="Out",(tblData[[#This Row],[Date Time]]-VLOOKUP(tblData[[#This Row],[Employee]],INDEX(tblData[Employee],ROW()):INDEX(tblData[Date Time],ROWS(tblData[Employee])),2,FALSE))*24,0)</f>
        <v>1.4833333334536292</v>
      </c>
      <c r="F222" t="str">
        <f>VLOOKUP(tblData[[#This Row],[Employee]],tblDepts[],2,FALSE)</f>
        <v>Admin</v>
      </c>
      <c r="G222" s="5">
        <f>1/COUNTIF(tblData[Employee],tblData[[#This Row],[Employee]])</f>
        <v>2.5000000000000001E-2</v>
      </c>
    </row>
    <row r="223" spans="1:7" x14ac:dyDescent="0.25">
      <c r="A223" t="s">
        <v>14</v>
      </c>
      <c r="B223" s="1">
        <v>43775.705555555556</v>
      </c>
      <c r="C223" t="str">
        <f>IF(ISEVEN(COUNTIF(INDEX(tblData[Employee],1):tblData[[#This Row],[Employee]],tblData[[#This Row],[Employee]])),"In","Out")</f>
        <v>Out</v>
      </c>
      <c r="D223" s="4">
        <f>VLOOKUP(tblData[[#This Row],[Employee]],A224:B$529,2,FALSE)</f>
        <v>43775.644444444442</v>
      </c>
      <c r="E223" s="6">
        <f>IF(tblData[[#This Row],[In/Out]]="Out",(tblData[[#This Row],[Date Time]]-VLOOKUP(tblData[[#This Row],[Employee]],INDEX(tblData[Employee],ROW()):INDEX(tblData[Date Time],ROWS(tblData[Employee])),2,FALSE))*24,0)</f>
        <v>1.4666666667326353</v>
      </c>
      <c r="F223" t="str">
        <f>VLOOKUP(tblData[[#This Row],[Employee]],tblDepts[],2,FALSE)</f>
        <v>Sales</v>
      </c>
      <c r="G223" s="5">
        <f>1/COUNTIF(tblData[Employee],tblData[[#This Row],[Employee]])</f>
        <v>2.5000000000000001E-2</v>
      </c>
    </row>
    <row r="224" spans="1:7" x14ac:dyDescent="0.25">
      <c r="A224" t="s">
        <v>6</v>
      </c>
      <c r="B224" s="1">
        <v>43775.705555555556</v>
      </c>
      <c r="C224" t="str">
        <f>IF(ISEVEN(COUNTIF(INDEX(tblData[Employee],1):tblData[[#This Row],[Employee]],tblData[[#This Row],[Employee]])),"In","Out")</f>
        <v>Out</v>
      </c>
      <c r="D224" s="4">
        <f>VLOOKUP(tblData[[#This Row],[Employee]],A225:B$529,2,FALSE)</f>
        <v>43775.647916666669</v>
      </c>
      <c r="E224" s="6">
        <f>IF(tblData[[#This Row],[In/Out]]="Out",(tblData[[#This Row],[Date Time]]-VLOOKUP(tblData[[#This Row],[Employee]],INDEX(tblData[Employee],ROW()):INDEX(tblData[Date Time],ROWS(tblData[Employee])),2,FALSE))*24,0)</f>
        <v>1.3833333333022892</v>
      </c>
      <c r="F224" t="str">
        <f>VLOOKUP(tblData[[#This Row],[Employee]],tblDepts[],2,FALSE)</f>
        <v>Sales</v>
      </c>
      <c r="G224" s="5">
        <f>1/COUNTIF(tblData[Employee],tblData[[#This Row],[Employee]])</f>
        <v>2.5000000000000001E-2</v>
      </c>
    </row>
    <row r="225" spans="1:7" x14ac:dyDescent="0.25">
      <c r="A225" t="s">
        <v>9</v>
      </c>
      <c r="B225" s="1">
        <v>43775.70416666667</v>
      </c>
      <c r="C225" t="str">
        <f>IF(ISEVEN(COUNTIF(INDEX(tblData[Employee],1):tblData[[#This Row],[Employee]],tblData[[#This Row],[Employee]])),"In","Out")</f>
        <v>Out</v>
      </c>
      <c r="D225" s="4">
        <f>VLOOKUP(tblData[[#This Row],[Employee]],A226:B$529,2,FALSE)</f>
        <v>43775.645833333336</v>
      </c>
      <c r="E225" s="6">
        <f>IF(tblData[[#This Row],[In/Out]]="Out",(tblData[[#This Row],[Date Time]]-VLOOKUP(tblData[[#This Row],[Employee]],INDEX(tblData[Employee],ROW()):INDEX(tblData[Date Time],ROWS(tblData[Employee])),2,FALSE))*24,0)</f>
        <v>1.4000000000232831</v>
      </c>
      <c r="F225" t="str">
        <f>VLOOKUP(tblData[[#This Row],[Employee]],tblDepts[],2,FALSE)</f>
        <v>Accounting</v>
      </c>
      <c r="G225" s="5">
        <f>1/COUNTIF(tblData[Employee],tblData[[#This Row],[Employee]])</f>
        <v>3.5714285714285712E-2</v>
      </c>
    </row>
    <row r="226" spans="1:7" x14ac:dyDescent="0.25">
      <c r="A226" t="s">
        <v>6</v>
      </c>
      <c r="B226" s="1">
        <v>43775.647916666669</v>
      </c>
      <c r="C226" t="str">
        <f>IF(ISEVEN(COUNTIF(INDEX(tblData[Employee],1):tblData[[#This Row],[Employee]],tblData[[#This Row],[Employee]])),"In","Out")</f>
        <v>In</v>
      </c>
      <c r="D226" s="4">
        <f>VLOOKUP(tblData[[#This Row],[Employee]],A227:B$529,2,FALSE)</f>
        <v>43775.625</v>
      </c>
      <c r="E226" s="6">
        <f>IF(tblData[[#This Row],[In/Out]]="Out",(tblData[[#This Row],[Date Time]]-VLOOKUP(tblData[[#This Row],[Employee]],INDEX(tblData[Employee],ROW()):INDEX(tblData[Date Time],ROWS(tblData[Employee])),2,FALSE))*24,0)</f>
        <v>0</v>
      </c>
      <c r="F226" t="str">
        <f>VLOOKUP(tblData[[#This Row],[Employee]],tblDepts[],2,FALSE)</f>
        <v>Sales</v>
      </c>
      <c r="G226" s="5">
        <f>1/COUNTIF(tblData[Employee],tblData[[#This Row],[Employee]])</f>
        <v>2.5000000000000001E-2</v>
      </c>
    </row>
    <row r="227" spans="1:7" x14ac:dyDescent="0.25">
      <c r="A227" t="s">
        <v>9</v>
      </c>
      <c r="B227" s="1">
        <v>43775.645833333336</v>
      </c>
      <c r="C227" t="str">
        <f>IF(ISEVEN(COUNTIF(INDEX(tblData[Employee],1):tblData[[#This Row],[Employee]],tblData[[#This Row],[Employee]])),"In","Out")</f>
        <v>In</v>
      </c>
      <c r="D227" s="4">
        <f>VLOOKUP(tblData[[#This Row],[Employee]],A228:B$529,2,FALSE)</f>
        <v>43775.624305555553</v>
      </c>
      <c r="E227" s="6">
        <f>IF(tblData[[#This Row],[In/Out]]="Out",(tblData[[#This Row],[Date Time]]-VLOOKUP(tblData[[#This Row],[Employee]],INDEX(tblData[Employee],ROW()):INDEX(tblData[Date Time],ROWS(tblData[Employee])),2,FALSE))*24,0)</f>
        <v>0</v>
      </c>
      <c r="F227" t="str">
        <f>VLOOKUP(tblData[[#This Row],[Employee]],tblDepts[],2,FALSE)</f>
        <v>Accounting</v>
      </c>
      <c r="G227" s="5">
        <f>1/COUNTIF(tblData[Employee],tblData[[#This Row],[Employee]])</f>
        <v>3.5714285714285712E-2</v>
      </c>
    </row>
    <row r="228" spans="1:7" x14ac:dyDescent="0.25">
      <c r="A228" t="s">
        <v>4</v>
      </c>
      <c r="B228" s="1">
        <v>43775.645833333336</v>
      </c>
      <c r="C228" t="str">
        <f>IF(ISEVEN(COUNTIF(INDEX(tblData[Employee],1):tblData[[#This Row],[Employee]],tblData[[#This Row],[Employee]])),"In","Out")</f>
        <v>In</v>
      </c>
      <c r="D228" s="4">
        <f>VLOOKUP(tblData[[#This Row],[Employee]],A229:B$529,2,FALSE)</f>
        <v>43775.625</v>
      </c>
      <c r="E228" s="6">
        <f>IF(tblData[[#This Row],[In/Out]]="Out",(tblData[[#This Row],[Date Time]]-VLOOKUP(tblData[[#This Row],[Employee]],INDEX(tblData[Employee],ROW()):INDEX(tblData[Date Time],ROWS(tblData[Employee])),2,FALSE))*24,0)</f>
        <v>0</v>
      </c>
      <c r="F228" t="str">
        <f>VLOOKUP(tblData[[#This Row],[Employee]],tblDepts[],2,FALSE)</f>
        <v>Sales</v>
      </c>
      <c r="G228" s="5">
        <f>1/COUNTIF(tblData[Employee],tblData[[#This Row],[Employee]])</f>
        <v>2.5000000000000001E-2</v>
      </c>
    </row>
    <row r="229" spans="1:7" x14ac:dyDescent="0.25">
      <c r="A229" t="s">
        <v>12</v>
      </c>
      <c r="B229" s="1">
        <v>43775.645138888889</v>
      </c>
      <c r="C229" t="str">
        <f>IF(ISEVEN(COUNTIF(INDEX(tblData[Employee],1):tblData[[#This Row],[Employee]],tblData[[#This Row],[Employee]])),"In","Out")</f>
        <v>In</v>
      </c>
      <c r="D229" s="4">
        <f>VLOOKUP(tblData[[#This Row],[Employee]],A230:B$529,2,FALSE)</f>
        <v>43775.625</v>
      </c>
      <c r="E229" s="6">
        <f>IF(tblData[[#This Row],[In/Out]]="Out",(tblData[[#This Row],[Date Time]]-VLOOKUP(tblData[[#This Row],[Employee]],INDEX(tblData[Employee],ROW()):INDEX(tblData[Date Time],ROWS(tblData[Employee])),2,FALSE))*24,0)</f>
        <v>0</v>
      </c>
      <c r="F229" t="str">
        <f>VLOOKUP(tblData[[#This Row],[Employee]],tblDepts[],2,FALSE)</f>
        <v>Accounting</v>
      </c>
      <c r="G229" s="5">
        <f>1/COUNTIF(tblData[Employee],tblData[[#This Row],[Employee]])</f>
        <v>2.5000000000000001E-2</v>
      </c>
    </row>
    <row r="230" spans="1:7" x14ac:dyDescent="0.25">
      <c r="A230" t="s">
        <v>15</v>
      </c>
      <c r="B230" s="1">
        <v>43775.645138888889</v>
      </c>
      <c r="C230" t="str">
        <f>IF(ISEVEN(COUNTIF(INDEX(tblData[Employee],1):tblData[[#This Row],[Employee]],tblData[[#This Row],[Employee]])),"In","Out")</f>
        <v>In</v>
      </c>
      <c r="D230" s="4">
        <f>VLOOKUP(tblData[[#This Row],[Employee]],A231:B$529,2,FALSE)</f>
        <v>43775.62222222222</v>
      </c>
      <c r="E230" s="6">
        <f>IF(tblData[[#This Row],[In/Out]]="Out",(tblData[[#This Row],[Date Time]]-VLOOKUP(tblData[[#This Row],[Employee]],INDEX(tblData[Employee],ROW()):INDEX(tblData[Date Time],ROWS(tblData[Employee])),2,FALSE))*24,0)</f>
        <v>0</v>
      </c>
      <c r="F230" t="str">
        <f>VLOOKUP(tblData[[#This Row],[Employee]],tblDepts[],2,FALSE)</f>
        <v>Admin</v>
      </c>
      <c r="G230" s="5">
        <f>1/COUNTIF(tblData[Employee],tblData[[#This Row],[Employee]])</f>
        <v>2.5000000000000001E-2</v>
      </c>
    </row>
    <row r="231" spans="1:7" x14ac:dyDescent="0.25">
      <c r="A231" t="s">
        <v>3</v>
      </c>
      <c r="B231" s="1">
        <v>43775.645138888889</v>
      </c>
      <c r="C231" t="str">
        <f>IF(ISEVEN(COUNTIF(INDEX(tblData[Employee],1):tblData[[#This Row],[Employee]],tblData[[#This Row],[Employee]])),"In","Out")</f>
        <v>In</v>
      </c>
      <c r="D231" s="4">
        <f>VLOOKUP(tblData[[#This Row],[Employee]],A232:B$529,2,FALSE)</f>
        <v>43775.625</v>
      </c>
      <c r="E231" s="6">
        <f>IF(tblData[[#This Row],[In/Out]]="Out",(tblData[[#This Row],[Date Time]]-VLOOKUP(tblData[[#This Row],[Employee]],INDEX(tblData[Employee],ROW()):INDEX(tblData[Date Time],ROWS(tblData[Employee])),2,FALSE))*24,0)</f>
        <v>0</v>
      </c>
      <c r="F231" t="str">
        <f>VLOOKUP(tblData[[#This Row],[Employee]],tblDepts[],2,FALSE)</f>
        <v>Accounting</v>
      </c>
      <c r="G231" s="5">
        <f>1/COUNTIF(tblData[Employee],tblData[[#This Row],[Employee]])</f>
        <v>2.5000000000000001E-2</v>
      </c>
    </row>
    <row r="232" spans="1:7" x14ac:dyDescent="0.25">
      <c r="A232" t="s">
        <v>7</v>
      </c>
      <c r="B232" s="1">
        <v>43775.644444444442</v>
      </c>
      <c r="C232" t="str">
        <f>IF(ISEVEN(COUNTIF(INDEX(tblData[Employee],1):tblData[[#This Row],[Employee]],tblData[[#This Row],[Employee]])),"In","Out")</f>
        <v>In</v>
      </c>
      <c r="D232" s="4">
        <f>VLOOKUP(tblData[[#This Row],[Employee]],A233:B$529,2,FALSE)</f>
        <v>43775.621527777781</v>
      </c>
      <c r="E232" s="6">
        <f>IF(tblData[[#This Row],[In/Out]]="Out",(tblData[[#This Row],[Date Time]]-VLOOKUP(tblData[[#This Row],[Employee]],INDEX(tblData[Employee],ROW()):INDEX(tblData[Date Time],ROWS(tblData[Employee])),2,FALSE))*24,0)</f>
        <v>0</v>
      </c>
      <c r="F232" t="str">
        <f>VLOOKUP(tblData[[#This Row],[Employee]],tblDepts[],2,FALSE)</f>
        <v>Exec</v>
      </c>
      <c r="G232" s="5">
        <f>1/COUNTIF(tblData[Employee],tblData[[#This Row],[Employee]])</f>
        <v>2.5000000000000001E-2</v>
      </c>
    </row>
    <row r="233" spans="1:7" x14ac:dyDescent="0.25">
      <c r="A233" t="s">
        <v>14</v>
      </c>
      <c r="B233" s="1">
        <v>43775.644444444442</v>
      </c>
      <c r="C233" t="str">
        <f>IF(ISEVEN(COUNTIF(INDEX(tblData[Employee],1):tblData[[#This Row],[Employee]],tblData[[#This Row],[Employee]])),"In","Out")</f>
        <v>In</v>
      </c>
      <c r="D233" s="4">
        <f>VLOOKUP(tblData[[#This Row],[Employee]],A234:B$529,2,FALSE)</f>
        <v>43775.62222222222</v>
      </c>
      <c r="E233" s="6">
        <f>IF(tblData[[#This Row],[In/Out]]="Out",(tblData[[#This Row],[Date Time]]-VLOOKUP(tblData[[#This Row],[Employee]],INDEX(tblData[Employee],ROW()):INDEX(tblData[Date Time],ROWS(tblData[Employee])),2,FALSE))*24,0)</f>
        <v>0</v>
      </c>
      <c r="F233" t="str">
        <f>VLOOKUP(tblData[[#This Row],[Employee]],tblDepts[],2,FALSE)</f>
        <v>Sales</v>
      </c>
      <c r="G233" s="5">
        <f>1/COUNTIF(tblData[Employee],tblData[[#This Row],[Employee]])</f>
        <v>2.5000000000000001E-2</v>
      </c>
    </row>
    <row r="234" spans="1:7" x14ac:dyDescent="0.25">
      <c r="A234" t="s">
        <v>11</v>
      </c>
      <c r="B234" s="1">
        <v>43775.644444444442</v>
      </c>
      <c r="C234" t="str">
        <f>IF(ISEVEN(COUNTIF(INDEX(tblData[Employee],1):tblData[[#This Row],[Employee]],tblData[[#This Row],[Employee]])),"In","Out")</f>
        <v>In</v>
      </c>
      <c r="D234" s="4">
        <f>VLOOKUP(tblData[[#This Row],[Employee]],A235:B$529,2,FALSE)</f>
        <v>43775.622916666667</v>
      </c>
      <c r="E234" s="6">
        <f>IF(tblData[[#This Row],[In/Out]]="Out",(tblData[[#This Row],[Date Time]]-VLOOKUP(tblData[[#This Row],[Employee]],INDEX(tblData[Employee],ROW()):INDEX(tblData[Date Time],ROWS(tblData[Employee])),2,FALSE))*24,0)</f>
        <v>0</v>
      </c>
      <c r="F234" t="str">
        <f>VLOOKUP(tblData[[#This Row],[Employee]],tblDepts[],2,FALSE)</f>
        <v>Admin</v>
      </c>
      <c r="G234" s="5">
        <f>1/COUNTIF(tblData[Employee],tblData[[#This Row],[Employee]])</f>
        <v>2.5000000000000001E-2</v>
      </c>
    </row>
    <row r="235" spans="1:7" x14ac:dyDescent="0.25">
      <c r="A235" t="s">
        <v>5</v>
      </c>
      <c r="B235" s="1">
        <v>43775.644444444442</v>
      </c>
      <c r="C235" t="str">
        <f>IF(ISEVEN(COUNTIF(INDEX(tblData[Employee],1):tblData[[#This Row],[Employee]],tblData[[#This Row],[Employee]])),"In","Out")</f>
        <v>In</v>
      </c>
      <c r="D235" s="4">
        <f>VLOOKUP(tblData[[#This Row],[Employee]],A236:B$529,2,FALSE)</f>
        <v>43775.624305555553</v>
      </c>
      <c r="E235" s="6">
        <f>IF(tblData[[#This Row],[In/Out]]="Out",(tblData[[#This Row],[Date Time]]-VLOOKUP(tblData[[#This Row],[Employee]],INDEX(tblData[Employee],ROW()):INDEX(tblData[Date Time],ROWS(tblData[Employee])),2,FALSE))*24,0)</f>
        <v>0</v>
      </c>
      <c r="F235" t="str">
        <f>VLOOKUP(tblData[[#This Row],[Employee]],tblDepts[],2,FALSE)</f>
        <v>Sales</v>
      </c>
      <c r="G235" s="5">
        <f>1/COUNTIF(tblData[Employee],tblData[[#This Row],[Employee]])</f>
        <v>2.5000000000000001E-2</v>
      </c>
    </row>
    <row r="236" spans="1:7" x14ac:dyDescent="0.25">
      <c r="A236" t="s">
        <v>10</v>
      </c>
      <c r="B236" s="1">
        <v>43775.644444444442</v>
      </c>
      <c r="C236" t="str">
        <f>IF(ISEVEN(COUNTIF(INDEX(tblData[Employee],1):tblData[[#This Row],[Employee]],tblData[[#This Row],[Employee]])),"In","Out")</f>
        <v>In</v>
      </c>
      <c r="D236" s="4">
        <f>VLOOKUP(tblData[[#This Row],[Employee]],A237:B$529,2,FALSE)</f>
        <v>43775.622916666667</v>
      </c>
      <c r="E236" s="6">
        <f>IF(tblData[[#This Row],[In/Out]]="Out",(tblData[[#This Row],[Date Time]]-VLOOKUP(tblData[[#This Row],[Employee]],INDEX(tblData[Employee],ROW()):INDEX(tblData[Date Time],ROWS(tblData[Employee])),2,FALSE))*24,0)</f>
        <v>0</v>
      </c>
      <c r="F236" t="str">
        <f>VLOOKUP(tblData[[#This Row],[Employee]],tblDepts[],2,FALSE)</f>
        <v>Customer Service</v>
      </c>
      <c r="G236" s="5">
        <f>1/COUNTIF(tblData[Employee],tblData[[#This Row],[Employee]])</f>
        <v>2.5000000000000001E-2</v>
      </c>
    </row>
    <row r="237" spans="1:7" x14ac:dyDescent="0.25">
      <c r="A237" t="s">
        <v>8</v>
      </c>
      <c r="B237" s="1">
        <v>43775.644444444442</v>
      </c>
      <c r="C237" t="str">
        <f>IF(ISEVEN(COUNTIF(INDEX(tblData[Employee],1):tblData[[#This Row],[Employee]],tblData[[#This Row],[Employee]])),"In","Out")</f>
        <v>In</v>
      </c>
      <c r="D237" s="4">
        <f>VLOOKUP(tblData[[#This Row],[Employee]],A238:B$529,2,FALSE)</f>
        <v>43775.624305555553</v>
      </c>
      <c r="E237" s="6">
        <f>IF(tblData[[#This Row],[In/Out]]="Out",(tblData[[#This Row],[Date Time]]-VLOOKUP(tblData[[#This Row],[Employee]],INDEX(tblData[Employee],ROW()):INDEX(tblData[Date Time],ROWS(tblData[Employee])),2,FALSE))*24,0)</f>
        <v>0</v>
      </c>
      <c r="F237" t="str">
        <f>VLOOKUP(tblData[[#This Row],[Employee]],tblDepts[],2,FALSE)</f>
        <v>HR</v>
      </c>
      <c r="G237" s="5">
        <f>1/COUNTIF(tblData[Employee],tblData[[#This Row],[Employee]])</f>
        <v>2.5000000000000001E-2</v>
      </c>
    </row>
    <row r="238" spans="1:7" x14ac:dyDescent="0.25">
      <c r="A238" t="s">
        <v>13</v>
      </c>
      <c r="B238" s="1">
        <v>43775.644444444442</v>
      </c>
      <c r="C238" t="str">
        <f>IF(ISEVEN(COUNTIF(INDEX(tblData[Employee],1):tblData[[#This Row],[Employee]],tblData[[#This Row],[Employee]])),"In","Out")</f>
        <v>In</v>
      </c>
      <c r="D238" s="4">
        <f>VLOOKUP(tblData[[#This Row],[Employee]],A239:B$529,2,FALSE)</f>
        <v>43775.620138888888</v>
      </c>
      <c r="E238" s="6">
        <f>IF(tblData[[#This Row],[In/Out]]="Out",(tblData[[#This Row],[Date Time]]-VLOOKUP(tblData[[#This Row],[Employee]],INDEX(tblData[Employee],ROW()):INDEX(tblData[Date Time],ROWS(tblData[Employee])),2,FALSE))*24,0)</f>
        <v>0</v>
      </c>
      <c r="F238" t="str">
        <f>VLOOKUP(tblData[[#This Row],[Employee]],tblDepts[],2,FALSE)</f>
        <v>Admin</v>
      </c>
      <c r="G238" s="5">
        <f>1/COUNTIF(tblData[Employee],tblData[[#This Row],[Employee]])</f>
        <v>2.5000000000000001E-2</v>
      </c>
    </row>
    <row r="239" spans="1:7" x14ac:dyDescent="0.25">
      <c r="A239" t="s">
        <v>4</v>
      </c>
      <c r="B239" s="1">
        <v>43775.625</v>
      </c>
      <c r="C239" t="str">
        <f>IF(ISEVEN(COUNTIF(INDEX(tblData[Employee],1):tblData[[#This Row],[Employee]],tblData[[#This Row],[Employee]])),"In","Out")</f>
        <v>Out</v>
      </c>
      <c r="D239" s="4">
        <f>VLOOKUP(tblData[[#This Row],[Employee]],A240:B$529,2,FALSE)</f>
        <v>43775.538194444445</v>
      </c>
      <c r="E239" s="6">
        <f>IF(tblData[[#This Row],[In/Out]]="Out",(tblData[[#This Row],[Date Time]]-VLOOKUP(tblData[[#This Row],[Employee]],INDEX(tblData[Employee],ROW()):INDEX(tblData[Date Time],ROWS(tblData[Employee])),2,FALSE))*24,0)</f>
        <v>2.0833333333139308</v>
      </c>
      <c r="F239" t="str">
        <f>VLOOKUP(tblData[[#This Row],[Employee]],tblDepts[],2,FALSE)</f>
        <v>Sales</v>
      </c>
      <c r="G239" s="5">
        <f>1/COUNTIF(tblData[Employee],tblData[[#This Row],[Employee]])</f>
        <v>2.5000000000000001E-2</v>
      </c>
    </row>
    <row r="240" spans="1:7" x14ac:dyDescent="0.25">
      <c r="A240" t="s">
        <v>12</v>
      </c>
      <c r="B240" s="1">
        <v>43775.625</v>
      </c>
      <c r="C240" t="str">
        <f>IF(ISEVEN(COUNTIF(INDEX(tblData[Employee],1):tblData[[#This Row],[Employee]],tblData[[#This Row],[Employee]])),"In","Out")</f>
        <v>Out</v>
      </c>
      <c r="D240" s="4">
        <f>VLOOKUP(tblData[[#This Row],[Employee]],A241:B$529,2,FALSE)</f>
        <v>43775.544444444444</v>
      </c>
      <c r="E240" s="6">
        <f>IF(tblData[[#This Row],[In/Out]]="Out",(tblData[[#This Row],[Date Time]]-VLOOKUP(tblData[[#This Row],[Employee]],INDEX(tblData[Employee],ROW()):INDEX(tblData[Date Time],ROWS(tblData[Employee])),2,FALSE))*24,0)</f>
        <v>1.9333333333488554</v>
      </c>
      <c r="F240" t="str">
        <f>VLOOKUP(tblData[[#This Row],[Employee]],tblDepts[],2,FALSE)</f>
        <v>Accounting</v>
      </c>
      <c r="G240" s="5">
        <f>1/COUNTIF(tblData[Employee],tblData[[#This Row],[Employee]])</f>
        <v>2.5000000000000001E-2</v>
      </c>
    </row>
    <row r="241" spans="1:7" x14ac:dyDescent="0.25">
      <c r="A241" t="s">
        <v>3</v>
      </c>
      <c r="B241" s="1">
        <v>43775.625</v>
      </c>
      <c r="C241" t="str">
        <f>IF(ISEVEN(COUNTIF(INDEX(tblData[Employee],1):tblData[[#This Row],[Employee]],tblData[[#This Row],[Employee]])),"In","Out")</f>
        <v>Out</v>
      </c>
      <c r="D241" s="4">
        <f>VLOOKUP(tblData[[#This Row],[Employee]],A242:B$529,2,FALSE)</f>
        <v>43775.542361111111</v>
      </c>
      <c r="E241" s="6">
        <f>IF(tblData[[#This Row],[In/Out]]="Out",(tblData[[#This Row],[Date Time]]-VLOOKUP(tblData[[#This Row],[Employee]],INDEX(tblData[Employee],ROW()):INDEX(tblData[Date Time],ROWS(tblData[Employee])),2,FALSE))*24,0)</f>
        <v>1.9833333333372138</v>
      </c>
      <c r="F241" t="str">
        <f>VLOOKUP(tblData[[#This Row],[Employee]],tblDepts[],2,FALSE)</f>
        <v>Accounting</v>
      </c>
      <c r="G241" s="5">
        <f>1/COUNTIF(tblData[Employee],tblData[[#This Row],[Employee]])</f>
        <v>2.5000000000000001E-2</v>
      </c>
    </row>
    <row r="242" spans="1:7" x14ac:dyDescent="0.25">
      <c r="A242" t="s">
        <v>6</v>
      </c>
      <c r="B242" s="1">
        <v>43775.625</v>
      </c>
      <c r="C242" t="str">
        <f>IF(ISEVEN(COUNTIF(INDEX(tblData[Employee],1):tblData[[#This Row],[Employee]],tblData[[#This Row],[Employee]])),"In","Out")</f>
        <v>Out</v>
      </c>
      <c r="D242" s="4">
        <f>VLOOKUP(tblData[[#This Row],[Employee]],A243:B$529,2,FALSE)</f>
        <v>43775.540277777778</v>
      </c>
      <c r="E242" s="6">
        <f>IF(tblData[[#This Row],[In/Out]]="Out",(tblData[[#This Row],[Date Time]]-VLOOKUP(tblData[[#This Row],[Employee]],INDEX(tblData[Employee],ROW()):INDEX(tblData[Date Time],ROWS(tblData[Employee])),2,FALSE))*24,0)</f>
        <v>2.0333333333255723</v>
      </c>
      <c r="F242" t="str">
        <f>VLOOKUP(tblData[[#This Row],[Employee]],tblDepts[],2,FALSE)</f>
        <v>Sales</v>
      </c>
      <c r="G242" s="5">
        <f>1/COUNTIF(tblData[Employee],tblData[[#This Row],[Employee]])</f>
        <v>2.5000000000000001E-2</v>
      </c>
    </row>
    <row r="243" spans="1:7" x14ac:dyDescent="0.25">
      <c r="A243" t="s">
        <v>9</v>
      </c>
      <c r="B243" s="1">
        <v>43775.624305555553</v>
      </c>
      <c r="C243" t="str">
        <f>IF(ISEVEN(COUNTIF(INDEX(tblData[Employee],1):tblData[[#This Row],[Employee]],tblData[[#This Row],[Employee]])),"In","Out")</f>
        <v>Out</v>
      </c>
      <c r="D243" s="4">
        <f>VLOOKUP(tblData[[#This Row],[Employee]],A244:B$529,2,FALSE)</f>
        <v>43775.534722222219</v>
      </c>
      <c r="E243" s="6">
        <f>IF(tblData[[#This Row],[In/Out]]="Out",(tblData[[#This Row],[Date Time]]-VLOOKUP(tblData[[#This Row],[Employee]],INDEX(tblData[Employee],ROW()):INDEX(tblData[Date Time],ROWS(tblData[Employee])),2,FALSE))*24,0)</f>
        <v>2.1500000000232831</v>
      </c>
      <c r="F243" t="str">
        <f>VLOOKUP(tblData[[#This Row],[Employee]],tblDepts[],2,FALSE)</f>
        <v>Accounting</v>
      </c>
      <c r="G243" s="5">
        <f>1/COUNTIF(tblData[Employee],tblData[[#This Row],[Employee]])</f>
        <v>3.5714285714285712E-2</v>
      </c>
    </row>
    <row r="244" spans="1:7" x14ac:dyDescent="0.25">
      <c r="A244" t="s">
        <v>5</v>
      </c>
      <c r="B244" s="1">
        <v>43775.624305555553</v>
      </c>
      <c r="C244" t="str">
        <f>IF(ISEVEN(COUNTIF(INDEX(tblData[Employee],1):tblData[[#This Row],[Employee]],tblData[[#This Row],[Employee]])),"In","Out")</f>
        <v>Out</v>
      </c>
      <c r="D244" s="4">
        <f>VLOOKUP(tblData[[#This Row],[Employee]],A245:B$529,2,FALSE)</f>
        <v>43775.543055555558</v>
      </c>
      <c r="E244" s="6">
        <f>IF(tblData[[#This Row],[In/Out]]="Out",(tblData[[#This Row],[Date Time]]-VLOOKUP(tblData[[#This Row],[Employee]],INDEX(tblData[Employee],ROW()):INDEX(tblData[Date Time],ROWS(tblData[Employee])),2,FALSE))*24,0)</f>
        <v>1.9499999998952262</v>
      </c>
      <c r="F244" t="str">
        <f>VLOOKUP(tblData[[#This Row],[Employee]],tblDepts[],2,FALSE)</f>
        <v>Sales</v>
      </c>
      <c r="G244" s="5">
        <f>1/COUNTIF(tblData[Employee],tblData[[#This Row],[Employee]])</f>
        <v>2.5000000000000001E-2</v>
      </c>
    </row>
    <row r="245" spans="1:7" x14ac:dyDescent="0.25">
      <c r="A245" t="s">
        <v>8</v>
      </c>
      <c r="B245" s="1">
        <v>43775.624305555553</v>
      </c>
      <c r="C245" t="str">
        <f>IF(ISEVEN(COUNTIF(INDEX(tblData[Employee],1):tblData[[#This Row],[Employee]],tblData[[#This Row],[Employee]])),"In","Out")</f>
        <v>Out</v>
      </c>
      <c r="D245" s="4">
        <f>VLOOKUP(tblData[[#This Row],[Employee]],A246:B$529,2,FALSE)</f>
        <v>43775.543749999997</v>
      </c>
      <c r="E245" s="6">
        <f>IF(tblData[[#This Row],[In/Out]]="Out",(tblData[[#This Row],[Date Time]]-VLOOKUP(tblData[[#This Row],[Employee]],INDEX(tblData[Employee],ROW()):INDEX(tblData[Date Time],ROWS(tblData[Employee])),2,FALSE))*24,0)</f>
        <v>1.9333333333488554</v>
      </c>
      <c r="F245" t="str">
        <f>VLOOKUP(tblData[[#This Row],[Employee]],tblDepts[],2,FALSE)</f>
        <v>HR</v>
      </c>
      <c r="G245" s="5">
        <f>1/COUNTIF(tblData[Employee],tblData[[#This Row],[Employee]])</f>
        <v>2.5000000000000001E-2</v>
      </c>
    </row>
    <row r="246" spans="1:7" x14ac:dyDescent="0.25">
      <c r="A246" t="s">
        <v>11</v>
      </c>
      <c r="B246" s="1">
        <v>43775.622916666667</v>
      </c>
      <c r="C246" t="str">
        <f>IF(ISEVEN(COUNTIF(INDEX(tblData[Employee],1):tblData[[#This Row],[Employee]],tblData[[#This Row],[Employee]])),"In","Out")</f>
        <v>Out</v>
      </c>
      <c r="D246" s="4">
        <f>VLOOKUP(tblData[[#This Row],[Employee]],A247:B$529,2,FALSE)</f>
        <v>43775.537499999999</v>
      </c>
      <c r="E246" s="6">
        <f>IF(tblData[[#This Row],[In/Out]]="Out",(tblData[[#This Row],[Date Time]]-VLOOKUP(tblData[[#This Row],[Employee]],INDEX(tblData[Employee],ROW()):INDEX(tblData[Date Time],ROWS(tblData[Employee])),2,FALSE))*24,0)</f>
        <v>2.0500000000465661</v>
      </c>
      <c r="F246" t="str">
        <f>VLOOKUP(tblData[[#This Row],[Employee]],tblDepts[],2,FALSE)</f>
        <v>Admin</v>
      </c>
      <c r="G246" s="5">
        <f>1/COUNTIF(tblData[Employee],tblData[[#This Row],[Employee]])</f>
        <v>2.5000000000000001E-2</v>
      </c>
    </row>
    <row r="247" spans="1:7" x14ac:dyDescent="0.25">
      <c r="A247" t="s">
        <v>10</v>
      </c>
      <c r="B247" s="1">
        <v>43775.622916666667</v>
      </c>
      <c r="C247" t="str">
        <f>IF(ISEVEN(COUNTIF(INDEX(tblData[Employee],1):tblData[[#This Row],[Employee]],tblData[[#This Row],[Employee]])),"In","Out")</f>
        <v>Out</v>
      </c>
      <c r="D247" s="4">
        <f>VLOOKUP(tblData[[#This Row],[Employee]],A248:B$529,2,FALSE)</f>
        <v>43775.534722222219</v>
      </c>
      <c r="E247" s="6">
        <f>IF(tblData[[#This Row],[In/Out]]="Out",(tblData[[#This Row],[Date Time]]-VLOOKUP(tblData[[#This Row],[Employee]],INDEX(tblData[Employee],ROW()):INDEX(tblData[Date Time],ROWS(tblData[Employee])),2,FALSE))*24,0)</f>
        <v>2.1166666667559184</v>
      </c>
      <c r="F247" t="str">
        <f>VLOOKUP(tblData[[#This Row],[Employee]],tblDepts[],2,FALSE)</f>
        <v>Customer Service</v>
      </c>
      <c r="G247" s="5">
        <f>1/COUNTIF(tblData[Employee],tblData[[#This Row],[Employee]])</f>
        <v>2.5000000000000001E-2</v>
      </c>
    </row>
    <row r="248" spans="1:7" x14ac:dyDescent="0.25">
      <c r="A248" t="s">
        <v>14</v>
      </c>
      <c r="B248" s="1">
        <v>43775.62222222222</v>
      </c>
      <c r="C248" t="str">
        <f>IF(ISEVEN(COUNTIF(INDEX(tblData[Employee],1):tblData[[#This Row],[Employee]],tblData[[#This Row],[Employee]])),"In","Out")</f>
        <v>Out</v>
      </c>
      <c r="D248" s="4">
        <f>VLOOKUP(tblData[[#This Row],[Employee]],A249:B$529,2,FALSE)</f>
        <v>43775.538194444445</v>
      </c>
      <c r="E248" s="6">
        <f>IF(tblData[[#This Row],[In/Out]]="Out",(tblData[[#This Row],[Date Time]]-VLOOKUP(tblData[[#This Row],[Employee]],INDEX(tblData[Employee],ROW()):INDEX(tblData[Date Time],ROWS(tblData[Employee])),2,FALSE))*24,0)</f>
        <v>2.0166666666045785</v>
      </c>
      <c r="F248" t="str">
        <f>VLOOKUP(tblData[[#This Row],[Employee]],tblDepts[],2,FALSE)</f>
        <v>Sales</v>
      </c>
      <c r="G248" s="5">
        <f>1/COUNTIF(tblData[Employee],tblData[[#This Row],[Employee]])</f>
        <v>2.5000000000000001E-2</v>
      </c>
    </row>
    <row r="249" spans="1:7" x14ac:dyDescent="0.25">
      <c r="A249" t="s">
        <v>15</v>
      </c>
      <c r="B249" s="1">
        <v>43775.62222222222</v>
      </c>
      <c r="C249" t="str">
        <f>IF(ISEVEN(COUNTIF(INDEX(tblData[Employee],1):tblData[[#This Row],[Employee]],tblData[[#This Row],[Employee]])),"In","Out")</f>
        <v>Out</v>
      </c>
      <c r="D249" s="4">
        <f>VLOOKUP(tblData[[#This Row],[Employee]],A250:B$529,2,FALSE)</f>
        <v>43775.543055555558</v>
      </c>
      <c r="E249" s="6">
        <f>IF(tblData[[#This Row],[In/Out]]="Out",(tblData[[#This Row],[Date Time]]-VLOOKUP(tblData[[#This Row],[Employee]],INDEX(tblData[Employee],ROW()):INDEX(tblData[Date Time],ROWS(tblData[Employee])),2,FALSE))*24,0)</f>
        <v>1.8999999999068677</v>
      </c>
      <c r="F249" t="str">
        <f>VLOOKUP(tblData[[#This Row],[Employee]],tblDepts[],2,FALSE)</f>
        <v>Admin</v>
      </c>
      <c r="G249" s="5">
        <f>1/COUNTIF(tblData[Employee],tblData[[#This Row],[Employee]])</f>
        <v>2.5000000000000001E-2</v>
      </c>
    </row>
    <row r="250" spans="1:7" x14ac:dyDescent="0.25">
      <c r="A250" t="s">
        <v>7</v>
      </c>
      <c r="B250" s="1">
        <v>43775.621527777781</v>
      </c>
      <c r="C250" t="str">
        <f>IF(ISEVEN(COUNTIF(INDEX(tblData[Employee],1):tblData[[#This Row],[Employee]],tblData[[#This Row],[Employee]])),"In","Out")</f>
        <v>Out</v>
      </c>
      <c r="D250" s="4">
        <f>VLOOKUP(tblData[[#This Row],[Employee]],A251:B$529,2,FALSE)</f>
        <v>43775.538194444445</v>
      </c>
      <c r="E250" s="6">
        <f>IF(tblData[[#This Row],[In/Out]]="Out",(tblData[[#This Row],[Date Time]]-VLOOKUP(tblData[[#This Row],[Employee]],INDEX(tblData[Employee],ROW()):INDEX(tblData[Date Time],ROWS(tblData[Employee])),2,FALSE))*24,0)</f>
        <v>2.0000000000582077</v>
      </c>
      <c r="F250" t="str">
        <f>VLOOKUP(tblData[[#This Row],[Employee]],tblDepts[],2,FALSE)</f>
        <v>Exec</v>
      </c>
      <c r="G250" s="5">
        <f>1/COUNTIF(tblData[Employee],tblData[[#This Row],[Employee]])</f>
        <v>2.5000000000000001E-2</v>
      </c>
    </row>
    <row r="251" spans="1:7" x14ac:dyDescent="0.25">
      <c r="A251" t="s">
        <v>13</v>
      </c>
      <c r="B251" s="1">
        <v>43775.620138888888</v>
      </c>
      <c r="C251" t="str">
        <f>IF(ISEVEN(COUNTIF(INDEX(tblData[Employee],1):tblData[[#This Row],[Employee]],tblData[[#This Row],[Employee]])),"In","Out")</f>
        <v>Out</v>
      </c>
      <c r="D251" s="4">
        <f>VLOOKUP(tblData[[#This Row],[Employee]],A252:B$529,2,FALSE)</f>
        <v>43775.540972222225</v>
      </c>
      <c r="E251" s="6">
        <f>IF(tblData[[#This Row],[In/Out]]="Out",(tblData[[#This Row],[Date Time]]-VLOOKUP(tblData[[#This Row],[Employee]],INDEX(tblData[Employee],ROW()):INDEX(tblData[Date Time],ROWS(tblData[Employee])),2,FALSE))*24,0)</f>
        <v>1.8999999999068677</v>
      </c>
      <c r="F251" t="str">
        <f>VLOOKUP(tblData[[#This Row],[Employee]],tblDepts[],2,FALSE)</f>
        <v>Admin</v>
      </c>
      <c r="G251" s="5">
        <f>1/COUNTIF(tblData[Employee],tblData[[#This Row],[Employee]])</f>
        <v>2.5000000000000001E-2</v>
      </c>
    </row>
    <row r="252" spans="1:7" x14ac:dyDescent="0.25">
      <c r="A252" t="s">
        <v>12</v>
      </c>
      <c r="B252" s="1">
        <v>43775.544444444444</v>
      </c>
      <c r="C252" t="str">
        <f>IF(ISEVEN(COUNTIF(INDEX(tblData[Employee],1):tblData[[#This Row],[Employee]],tblData[[#This Row],[Employee]])),"In","Out")</f>
        <v>In</v>
      </c>
      <c r="D252" s="4">
        <f>VLOOKUP(tblData[[#This Row],[Employee]],A253:B$529,2,FALSE)</f>
        <v>43775.499305555553</v>
      </c>
      <c r="E252" s="6">
        <f>IF(tblData[[#This Row],[In/Out]]="Out",(tblData[[#This Row],[Date Time]]-VLOOKUP(tblData[[#This Row],[Employee]],INDEX(tblData[Employee],ROW()):INDEX(tblData[Date Time],ROWS(tblData[Employee])),2,FALSE))*24,0)</f>
        <v>0</v>
      </c>
      <c r="F252" t="str">
        <f>VLOOKUP(tblData[[#This Row],[Employee]],tblDepts[],2,FALSE)</f>
        <v>Accounting</v>
      </c>
      <c r="G252" s="5">
        <f>1/COUNTIF(tblData[Employee],tblData[[#This Row],[Employee]])</f>
        <v>2.5000000000000001E-2</v>
      </c>
    </row>
    <row r="253" spans="1:7" x14ac:dyDescent="0.25">
      <c r="A253" t="s">
        <v>8</v>
      </c>
      <c r="B253" s="1">
        <v>43775.543749999997</v>
      </c>
      <c r="C253" t="str">
        <f>IF(ISEVEN(COUNTIF(INDEX(tblData[Employee],1):tblData[[#This Row],[Employee]],tblData[[#This Row],[Employee]])),"In","Out")</f>
        <v>In</v>
      </c>
      <c r="D253" s="4">
        <f>VLOOKUP(tblData[[#This Row],[Employee]],A254:B$529,2,FALSE)</f>
        <v>43775.499305555553</v>
      </c>
      <c r="E253" s="6">
        <f>IF(tblData[[#This Row],[In/Out]]="Out",(tblData[[#This Row],[Date Time]]-VLOOKUP(tblData[[#This Row],[Employee]],INDEX(tblData[Employee],ROW()):INDEX(tblData[Date Time],ROWS(tblData[Employee])),2,FALSE))*24,0)</f>
        <v>0</v>
      </c>
      <c r="F253" t="str">
        <f>VLOOKUP(tblData[[#This Row],[Employee]],tblDepts[],2,FALSE)</f>
        <v>HR</v>
      </c>
      <c r="G253" s="5">
        <f>1/COUNTIF(tblData[Employee],tblData[[#This Row],[Employee]])</f>
        <v>2.5000000000000001E-2</v>
      </c>
    </row>
    <row r="254" spans="1:7" x14ac:dyDescent="0.25">
      <c r="A254" t="s">
        <v>15</v>
      </c>
      <c r="B254" s="1">
        <v>43775.543055555558</v>
      </c>
      <c r="C254" t="str">
        <f>IF(ISEVEN(COUNTIF(INDEX(tblData[Employee],1):tblData[[#This Row],[Employee]],tblData[[#This Row],[Employee]])),"In","Out")</f>
        <v>In</v>
      </c>
      <c r="D254" s="4">
        <f>VLOOKUP(tblData[[#This Row],[Employee]],A255:B$529,2,FALSE)</f>
        <v>43775.476388888892</v>
      </c>
      <c r="E254" s="6">
        <f>IF(tblData[[#This Row],[In/Out]]="Out",(tblData[[#This Row],[Date Time]]-VLOOKUP(tblData[[#This Row],[Employee]],INDEX(tblData[Employee],ROW()):INDEX(tblData[Date Time],ROWS(tblData[Employee])),2,FALSE))*24,0)</f>
        <v>0</v>
      </c>
      <c r="F254" t="str">
        <f>VLOOKUP(tblData[[#This Row],[Employee]],tblDepts[],2,FALSE)</f>
        <v>Admin</v>
      </c>
      <c r="G254" s="5">
        <f>1/COUNTIF(tblData[Employee],tblData[[#This Row],[Employee]])</f>
        <v>2.5000000000000001E-2</v>
      </c>
    </row>
    <row r="255" spans="1:7" x14ac:dyDescent="0.25">
      <c r="A255" t="s">
        <v>5</v>
      </c>
      <c r="B255" s="1">
        <v>43775.543055555558</v>
      </c>
      <c r="C255" t="str">
        <f>IF(ISEVEN(COUNTIF(INDEX(tblData[Employee],1):tblData[[#This Row],[Employee]],tblData[[#This Row],[Employee]])),"In","Out")</f>
        <v>In</v>
      </c>
      <c r="D255" s="4">
        <f>VLOOKUP(tblData[[#This Row],[Employee]],A256:B$529,2,FALSE)</f>
        <v>43775.49722222222</v>
      </c>
      <c r="E255" s="6">
        <f>IF(tblData[[#This Row],[In/Out]]="Out",(tblData[[#This Row],[Date Time]]-VLOOKUP(tblData[[#This Row],[Employee]],INDEX(tblData[Employee],ROW()):INDEX(tblData[Date Time],ROWS(tblData[Employee])),2,FALSE))*24,0)</f>
        <v>0</v>
      </c>
      <c r="F255" t="str">
        <f>VLOOKUP(tblData[[#This Row],[Employee]],tblDepts[],2,FALSE)</f>
        <v>Sales</v>
      </c>
      <c r="G255" s="5">
        <f>1/COUNTIF(tblData[Employee],tblData[[#This Row],[Employee]])</f>
        <v>2.5000000000000001E-2</v>
      </c>
    </row>
    <row r="256" spans="1:7" x14ac:dyDescent="0.25">
      <c r="A256" t="s">
        <v>3</v>
      </c>
      <c r="B256" s="1">
        <v>43775.542361111111</v>
      </c>
      <c r="C256" t="str">
        <f>IF(ISEVEN(COUNTIF(INDEX(tblData[Employee],1):tblData[[#This Row],[Employee]],tblData[[#This Row],[Employee]])),"In","Out")</f>
        <v>In</v>
      </c>
      <c r="D256" s="4">
        <f>VLOOKUP(tblData[[#This Row],[Employee]],A257:B$529,2,FALSE)</f>
        <v>43775.5</v>
      </c>
      <c r="E256" s="6">
        <f>IF(tblData[[#This Row],[In/Out]]="Out",(tblData[[#This Row],[Date Time]]-VLOOKUP(tblData[[#This Row],[Employee]],INDEX(tblData[Employee],ROW()):INDEX(tblData[Date Time],ROWS(tblData[Employee])),2,FALSE))*24,0)</f>
        <v>0</v>
      </c>
      <c r="F256" t="str">
        <f>VLOOKUP(tblData[[#This Row],[Employee]],tblDepts[],2,FALSE)</f>
        <v>Accounting</v>
      </c>
      <c r="G256" s="5">
        <f>1/COUNTIF(tblData[Employee],tblData[[#This Row],[Employee]])</f>
        <v>2.5000000000000001E-2</v>
      </c>
    </row>
    <row r="257" spans="1:7" x14ac:dyDescent="0.25">
      <c r="A257" t="s">
        <v>2</v>
      </c>
      <c r="B257" s="1">
        <v>43775.541666666664</v>
      </c>
      <c r="C257" t="str">
        <f>IF(ISEVEN(COUNTIF(INDEX(tblData[Employee],1):tblData[[#This Row],[Employee]],tblData[[#This Row],[Employee]])),"In","Out")</f>
        <v>In</v>
      </c>
      <c r="D257" s="4">
        <f>VLOOKUP(tblData[[#This Row],[Employee]],A258:B$529,2,FALSE)</f>
        <v>43775.5</v>
      </c>
      <c r="E257" s="6">
        <f>IF(tblData[[#This Row],[In/Out]]="Out",(tblData[[#This Row],[Date Time]]-VLOOKUP(tblData[[#This Row],[Employee]],INDEX(tblData[Employee],ROW()):INDEX(tblData[Date Time],ROWS(tblData[Employee])),2,FALSE))*24,0)</f>
        <v>0</v>
      </c>
      <c r="F257" t="str">
        <f>VLOOKUP(tblData[[#This Row],[Employee]],tblDepts[],2,FALSE)</f>
        <v>Sales</v>
      </c>
      <c r="G257" s="5">
        <f>1/COUNTIF(tblData[Employee],tblData[[#This Row],[Employee]])</f>
        <v>0.05</v>
      </c>
    </row>
    <row r="258" spans="1:7" x14ac:dyDescent="0.25">
      <c r="A258" t="s">
        <v>13</v>
      </c>
      <c r="B258" s="1">
        <v>43775.540972222225</v>
      </c>
      <c r="C258" t="str">
        <f>IF(ISEVEN(COUNTIF(INDEX(tblData[Employee],1):tblData[[#This Row],[Employee]],tblData[[#This Row],[Employee]])),"In","Out")</f>
        <v>In</v>
      </c>
      <c r="D258" s="4">
        <f>VLOOKUP(tblData[[#This Row],[Employee]],A259:B$529,2,FALSE)</f>
        <v>43775.490277777775</v>
      </c>
      <c r="E258" s="6">
        <f>IF(tblData[[#This Row],[In/Out]]="Out",(tblData[[#This Row],[Date Time]]-VLOOKUP(tblData[[#This Row],[Employee]],INDEX(tblData[Employee],ROW()):INDEX(tblData[Date Time],ROWS(tblData[Employee])),2,FALSE))*24,0)</f>
        <v>0</v>
      </c>
      <c r="F258" t="str">
        <f>VLOOKUP(tblData[[#This Row],[Employee]],tblDepts[],2,FALSE)</f>
        <v>Admin</v>
      </c>
      <c r="G258" s="5">
        <f>1/COUNTIF(tblData[Employee],tblData[[#This Row],[Employee]])</f>
        <v>2.5000000000000001E-2</v>
      </c>
    </row>
    <row r="259" spans="1:7" x14ac:dyDescent="0.25">
      <c r="A259" t="s">
        <v>6</v>
      </c>
      <c r="B259" s="1">
        <v>43775.540277777778</v>
      </c>
      <c r="C259" t="str">
        <f>IF(ISEVEN(COUNTIF(INDEX(tblData[Employee],1):tblData[[#This Row],[Employee]],tblData[[#This Row],[Employee]])),"In","Out")</f>
        <v>In</v>
      </c>
      <c r="D259" s="4">
        <f>VLOOKUP(tblData[[#This Row],[Employee]],A260:B$529,2,FALSE)</f>
        <v>43775.493055555555</v>
      </c>
      <c r="E259" s="6">
        <f>IF(tblData[[#This Row],[In/Out]]="Out",(tblData[[#This Row],[Date Time]]-VLOOKUP(tblData[[#This Row],[Employee]],INDEX(tblData[Employee],ROW()):INDEX(tblData[Date Time],ROWS(tblData[Employee])),2,FALSE))*24,0)</f>
        <v>0</v>
      </c>
      <c r="F259" t="str">
        <f>VLOOKUP(tblData[[#This Row],[Employee]],tblDepts[],2,FALSE)</f>
        <v>Sales</v>
      </c>
      <c r="G259" s="5">
        <f>1/COUNTIF(tblData[Employee],tblData[[#This Row],[Employee]])</f>
        <v>2.5000000000000001E-2</v>
      </c>
    </row>
    <row r="260" spans="1:7" x14ac:dyDescent="0.25">
      <c r="A260" t="s">
        <v>7</v>
      </c>
      <c r="B260" s="1">
        <v>43775.538194444445</v>
      </c>
      <c r="C260" t="str">
        <f>IF(ISEVEN(COUNTIF(INDEX(tblData[Employee],1):tblData[[#This Row],[Employee]],tblData[[#This Row],[Employee]])),"In","Out")</f>
        <v>In</v>
      </c>
      <c r="D260" s="4">
        <f>VLOOKUP(tblData[[#This Row],[Employee]],A261:B$529,2,FALSE)</f>
        <v>43775.5</v>
      </c>
      <c r="E260" s="6">
        <f>IF(tblData[[#This Row],[In/Out]]="Out",(tblData[[#This Row],[Date Time]]-VLOOKUP(tblData[[#This Row],[Employee]],INDEX(tblData[Employee],ROW()):INDEX(tblData[Date Time],ROWS(tblData[Employee])),2,FALSE))*24,0)</f>
        <v>0</v>
      </c>
      <c r="F260" t="str">
        <f>VLOOKUP(tblData[[#This Row],[Employee]],tblDepts[],2,FALSE)</f>
        <v>Exec</v>
      </c>
      <c r="G260" s="5">
        <f>1/COUNTIF(tblData[Employee],tblData[[#This Row],[Employee]])</f>
        <v>2.5000000000000001E-2</v>
      </c>
    </row>
    <row r="261" spans="1:7" x14ac:dyDescent="0.25">
      <c r="A261" t="s">
        <v>14</v>
      </c>
      <c r="B261" s="1">
        <v>43775.538194444445</v>
      </c>
      <c r="C261" t="str">
        <f>IF(ISEVEN(COUNTIF(INDEX(tblData[Employee],1):tblData[[#This Row],[Employee]],tblData[[#This Row],[Employee]])),"In","Out")</f>
        <v>In</v>
      </c>
      <c r="D261" s="4">
        <f>VLOOKUP(tblData[[#This Row],[Employee]],A262:B$529,2,FALSE)</f>
        <v>43775.484027777777</v>
      </c>
      <c r="E261" s="6">
        <f>IF(tblData[[#This Row],[In/Out]]="Out",(tblData[[#This Row],[Date Time]]-VLOOKUP(tblData[[#This Row],[Employee]],INDEX(tblData[Employee],ROW()):INDEX(tblData[Date Time],ROWS(tblData[Employee])),2,FALSE))*24,0)</f>
        <v>0</v>
      </c>
      <c r="F261" t="str">
        <f>VLOOKUP(tblData[[#This Row],[Employee]],tblDepts[],2,FALSE)</f>
        <v>Sales</v>
      </c>
      <c r="G261" s="5">
        <f>1/COUNTIF(tblData[Employee],tblData[[#This Row],[Employee]])</f>
        <v>2.5000000000000001E-2</v>
      </c>
    </row>
    <row r="262" spans="1:7" x14ac:dyDescent="0.25">
      <c r="A262" t="s">
        <v>4</v>
      </c>
      <c r="B262" s="1">
        <v>43775.538194444445</v>
      </c>
      <c r="C262" t="str">
        <f>IF(ISEVEN(COUNTIF(INDEX(tblData[Employee],1):tblData[[#This Row],[Employee]],tblData[[#This Row],[Employee]])),"In","Out")</f>
        <v>In</v>
      </c>
      <c r="D262" s="4">
        <f>VLOOKUP(tblData[[#This Row],[Employee]],A263:B$529,2,FALSE)</f>
        <v>43775.5</v>
      </c>
      <c r="E262" s="6">
        <f>IF(tblData[[#This Row],[In/Out]]="Out",(tblData[[#This Row],[Date Time]]-VLOOKUP(tblData[[#This Row],[Employee]],INDEX(tblData[Employee],ROW()):INDEX(tblData[Date Time],ROWS(tblData[Employee])),2,FALSE))*24,0)</f>
        <v>0</v>
      </c>
      <c r="F262" t="str">
        <f>VLOOKUP(tblData[[#This Row],[Employee]],tblDepts[],2,FALSE)</f>
        <v>Sales</v>
      </c>
      <c r="G262" s="5">
        <f>1/COUNTIF(tblData[Employee],tblData[[#This Row],[Employee]])</f>
        <v>2.5000000000000001E-2</v>
      </c>
    </row>
    <row r="263" spans="1:7" x14ac:dyDescent="0.25">
      <c r="A263" t="s">
        <v>11</v>
      </c>
      <c r="B263" s="1">
        <v>43775.537499999999</v>
      </c>
      <c r="C263" t="str">
        <f>IF(ISEVEN(COUNTIF(INDEX(tblData[Employee],1):tblData[[#This Row],[Employee]],tblData[[#This Row],[Employee]])),"In","Out")</f>
        <v>In</v>
      </c>
      <c r="D263" s="4">
        <f>VLOOKUP(tblData[[#This Row],[Employee]],A264:B$529,2,FALSE)</f>
        <v>43775.499305555553</v>
      </c>
      <c r="E263" s="6">
        <f>IF(tblData[[#This Row],[In/Out]]="Out",(tblData[[#This Row],[Date Time]]-VLOOKUP(tblData[[#This Row],[Employee]],INDEX(tblData[Employee],ROW()):INDEX(tblData[Date Time],ROWS(tblData[Employee])),2,FALSE))*24,0)</f>
        <v>0</v>
      </c>
      <c r="F263" t="str">
        <f>VLOOKUP(tblData[[#This Row],[Employee]],tblDepts[],2,FALSE)</f>
        <v>Admin</v>
      </c>
      <c r="G263" s="5">
        <f>1/COUNTIF(tblData[Employee],tblData[[#This Row],[Employee]])</f>
        <v>2.5000000000000001E-2</v>
      </c>
    </row>
    <row r="264" spans="1:7" x14ac:dyDescent="0.25">
      <c r="A264" t="s">
        <v>9</v>
      </c>
      <c r="B264" s="1">
        <v>43775.534722222219</v>
      </c>
      <c r="C264" t="str">
        <f>IF(ISEVEN(COUNTIF(INDEX(tblData[Employee],1):tblData[[#This Row],[Employee]],tblData[[#This Row],[Employee]])),"In","Out")</f>
        <v>In</v>
      </c>
      <c r="D264" s="4">
        <f>VLOOKUP(tblData[[#This Row],[Employee]],A265:B$529,2,FALSE)</f>
        <v>43775.526388888888</v>
      </c>
      <c r="E264" s="6">
        <f>IF(tblData[[#This Row],[In/Out]]="Out",(tblData[[#This Row],[Date Time]]-VLOOKUP(tblData[[#This Row],[Employee]],INDEX(tblData[Employee],ROW()):INDEX(tblData[Date Time],ROWS(tblData[Employee])),2,FALSE))*24,0)</f>
        <v>0</v>
      </c>
      <c r="F264" t="str">
        <f>VLOOKUP(tblData[[#This Row],[Employee]],tblDepts[],2,FALSE)</f>
        <v>Accounting</v>
      </c>
      <c r="G264" s="5">
        <f>1/COUNTIF(tblData[Employee],tblData[[#This Row],[Employee]])</f>
        <v>3.5714285714285712E-2</v>
      </c>
    </row>
    <row r="265" spans="1:7" x14ac:dyDescent="0.25">
      <c r="A265" t="s">
        <v>10</v>
      </c>
      <c r="B265" s="1">
        <v>43775.534722222219</v>
      </c>
      <c r="C265" t="str">
        <f>IF(ISEVEN(COUNTIF(INDEX(tblData[Employee],1):tblData[[#This Row],[Employee]],tblData[[#This Row],[Employee]])),"In","Out")</f>
        <v>In</v>
      </c>
      <c r="D265" s="4">
        <f>VLOOKUP(tblData[[#This Row],[Employee]],A266:B$529,2,FALSE)</f>
        <v>43775.499305555553</v>
      </c>
      <c r="E265" s="6">
        <f>IF(tblData[[#This Row],[In/Out]]="Out",(tblData[[#This Row],[Date Time]]-VLOOKUP(tblData[[#This Row],[Employee]],INDEX(tblData[Employee],ROW()):INDEX(tblData[Date Time],ROWS(tblData[Employee])),2,FALSE))*24,0)</f>
        <v>0</v>
      </c>
      <c r="F265" t="str">
        <f>VLOOKUP(tblData[[#This Row],[Employee]],tblDepts[],2,FALSE)</f>
        <v>Customer Service</v>
      </c>
      <c r="G265" s="5">
        <f>1/COUNTIF(tblData[Employee],tblData[[#This Row],[Employee]])</f>
        <v>2.5000000000000001E-2</v>
      </c>
    </row>
    <row r="266" spans="1:7" x14ac:dyDescent="0.25">
      <c r="A266" t="s">
        <v>9</v>
      </c>
      <c r="B266" s="1">
        <v>43775.526388888888</v>
      </c>
      <c r="C266" t="str">
        <f>IF(ISEVEN(COUNTIF(INDEX(tblData[Employee],1):tblData[[#This Row],[Employee]],tblData[[#This Row],[Employee]])),"In","Out")</f>
        <v>Out</v>
      </c>
      <c r="D266" s="4">
        <f>VLOOKUP(tblData[[#This Row],[Employee]],A267:B$529,2,FALSE)</f>
        <v>43775.331944444442</v>
      </c>
      <c r="E266" s="6">
        <f>IF(tblData[[#This Row],[In/Out]]="Out",(tblData[[#This Row],[Date Time]]-VLOOKUP(tblData[[#This Row],[Employee]],INDEX(tblData[Employee],ROW()):INDEX(tblData[Date Time],ROWS(tblData[Employee])),2,FALSE))*24,0)</f>
        <v>4.6666666666860692</v>
      </c>
      <c r="F266" t="str">
        <f>VLOOKUP(tblData[[#This Row],[Employee]],tblDepts[],2,FALSE)</f>
        <v>Accounting</v>
      </c>
      <c r="G266" s="5">
        <f>1/COUNTIF(tblData[Employee],tblData[[#This Row],[Employee]])</f>
        <v>3.5714285714285712E-2</v>
      </c>
    </row>
    <row r="267" spans="1:7" x14ac:dyDescent="0.25">
      <c r="A267" t="s">
        <v>7</v>
      </c>
      <c r="B267" s="1">
        <v>43775.5</v>
      </c>
      <c r="C267" t="str">
        <f>IF(ISEVEN(COUNTIF(INDEX(tblData[Employee],1):tblData[[#This Row],[Employee]],tblData[[#This Row],[Employee]])),"In","Out")</f>
        <v>Out</v>
      </c>
      <c r="D267" s="4">
        <f>VLOOKUP(tblData[[#This Row],[Employee]],A268:B$529,2,FALSE)</f>
        <v>43775.422222222223</v>
      </c>
      <c r="E267" s="6">
        <f>IF(tblData[[#This Row],[In/Out]]="Out",(tblData[[#This Row],[Date Time]]-VLOOKUP(tblData[[#This Row],[Employee]],INDEX(tblData[Employee],ROW()):INDEX(tblData[Date Time],ROWS(tblData[Employee])),2,FALSE))*24,0)</f>
        <v>1.8666666666395031</v>
      </c>
      <c r="F267" t="str">
        <f>VLOOKUP(tblData[[#This Row],[Employee]],tblDepts[],2,FALSE)</f>
        <v>Exec</v>
      </c>
      <c r="G267" s="5">
        <f>1/COUNTIF(tblData[Employee],tblData[[#This Row],[Employee]])</f>
        <v>2.5000000000000001E-2</v>
      </c>
    </row>
    <row r="268" spans="1:7" x14ac:dyDescent="0.25">
      <c r="A268" t="s">
        <v>2</v>
      </c>
      <c r="B268" s="1">
        <v>43775.5</v>
      </c>
      <c r="C268" t="str">
        <f>IF(ISEVEN(COUNTIF(INDEX(tblData[Employee],1):tblData[[#This Row],[Employee]],tblData[[#This Row],[Employee]])),"In","Out")</f>
        <v>Out</v>
      </c>
      <c r="D268" s="4">
        <f>VLOOKUP(tblData[[#This Row],[Employee]],A269:B$529,2,FALSE)</f>
        <v>43775.331944444442</v>
      </c>
      <c r="E268" s="6">
        <f>IF(tblData[[#This Row],[In/Out]]="Out",(tblData[[#This Row],[Date Time]]-VLOOKUP(tblData[[#This Row],[Employee]],INDEX(tblData[Employee],ROW()):INDEX(tblData[Date Time],ROWS(tblData[Employee])),2,FALSE))*24,0)</f>
        <v>4.03333333338378</v>
      </c>
      <c r="F268" t="str">
        <f>VLOOKUP(tblData[[#This Row],[Employee]],tblDepts[],2,FALSE)</f>
        <v>Sales</v>
      </c>
      <c r="G268" s="5">
        <f>1/COUNTIF(tblData[Employee],tblData[[#This Row],[Employee]])</f>
        <v>0.05</v>
      </c>
    </row>
    <row r="269" spans="1:7" x14ac:dyDescent="0.25">
      <c r="A269" t="s">
        <v>4</v>
      </c>
      <c r="B269" s="1">
        <v>43775.5</v>
      </c>
      <c r="C269" t="str">
        <f>IF(ISEVEN(COUNTIF(INDEX(tblData[Employee],1):tblData[[#This Row],[Employee]],tblData[[#This Row],[Employee]])),"In","Out")</f>
        <v>Out</v>
      </c>
      <c r="D269" s="4">
        <f>VLOOKUP(tblData[[#This Row],[Employee]],A270:B$529,2,FALSE)</f>
        <v>43775.423611111109</v>
      </c>
      <c r="E269" s="6">
        <f>IF(tblData[[#This Row],[In/Out]]="Out",(tblData[[#This Row],[Date Time]]-VLOOKUP(tblData[[#This Row],[Employee]],INDEX(tblData[Employee],ROW()):INDEX(tblData[Date Time],ROWS(tblData[Employee])),2,FALSE))*24,0)</f>
        <v>1.8333333333721384</v>
      </c>
      <c r="F269" t="str">
        <f>VLOOKUP(tblData[[#This Row],[Employee]],tblDepts[],2,FALSE)</f>
        <v>Sales</v>
      </c>
      <c r="G269" s="5">
        <f>1/COUNTIF(tblData[Employee],tblData[[#This Row],[Employee]])</f>
        <v>2.5000000000000001E-2</v>
      </c>
    </row>
    <row r="270" spans="1:7" x14ac:dyDescent="0.25">
      <c r="A270" t="s">
        <v>3</v>
      </c>
      <c r="B270" s="1">
        <v>43775.5</v>
      </c>
      <c r="C270" t="str">
        <f>IF(ISEVEN(COUNTIF(INDEX(tblData[Employee],1):tblData[[#This Row],[Employee]],tblData[[#This Row],[Employee]])),"In","Out")</f>
        <v>Out</v>
      </c>
      <c r="D270" s="4">
        <f>VLOOKUP(tblData[[#This Row],[Employee]],A271:B$529,2,FALSE)</f>
        <v>43775.423611111109</v>
      </c>
      <c r="E270" s="6">
        <f>IF(tblData[[#This Row],[In/Out]]="Out",(tblData[[#This Row],[Date Time]]-VLOOKUP(tblData[[#This Row],[Employee]],INDEX(tblData[Employee],ROW()):INDEX(tblData[Date Time],ROWS(tblData[Employee])),2,FALSE))*24,0)</f>
        <v>1.8333333333721384</v>
      </c>
      <c r="F270" t="str">
        <f>VLOOKUP(tblData[[#This Row],[Employee]],tblDepts[],2,FALSE)</f>
        <v>Accounting</v>
      </c>
      <c r="G270" s="5">
        <f>1/COUNTIF(tblData[Employee],tblData[[#This Row],[Employee]])</f>
        <v>2.5000000000000001E-2</v>
      </c>
    </row>
    <row r="271" spans="1:7" x14ac:dyDescent="0.25">
      <c r="A271" t="s">
        <v>11</v>
      </c>
      <c r="B271" s="1">
        <v>43775.499305555553</v>
      </c>
      <c r="C271" t="str">
        <f>IF(ISEVEN(COUNTIF(INDEX(tblData[Employee],1):tblData[[#This Row],[Employee]],tblData[[#This Row],[Employee]])),"In","Out")</f>
        <v>Out</v>
      </c>
      <c r="D271" s="4">
        <f>VLOOKUP(tblData[[#This Row],[Employee]],A272:B$529,2,FALSE)</f>
        <v>43775.422222222223</v>
      </c>
      <c r="E271" s="6">
        <f>IF(tblData[[#This Row],[In/Out]]="Out",(tblData[[#This Row],[Date Time]]-VLOOKUP(tblData[[#This Row],[Employee]],INDEX(tblData[Employee],ROW()):INDEX(tblData[Date Time],ROWS(tblData[Employee])),2,FALSE))*24,0)</f>
        <v>1.8499999999185093</v>
      </c>
      <c r="F271" t="str">
        <f>VLOOKUP(tblData[[#This Row],[Employee]],tblDepts[],2,FALSE)</f>
        <v>Admin</v>
      </c>
      <c r="G271" s="5">
        <f>1/COUNTIF(tblData[Employee],tblData[[#This Row],[Employee]])</f>
        <v>2.5000000000000001E-2</v>
      </c>
    </row>
    <row r="272" spans="1:7" x14ac:dyDescent="0.25">
      <c r="A272" t="s">
        <v>12</v>
      </c>
      <c r="B272" s="1">
        <v>43775.499305555553</v>
      </c>
      <c r="C272" t="str">
        <f>IF(ISEVEN(COUNTIF(INDEX(tblData[Employee],1):tblData[[#This Row],[Employee]],tblData[[#This Row],[Employee]])),"In","Out")</f>
        <v>Out</v>
      </c>
      <c r="D272" s="4">
        <f>VLOOKUP(tblData[[#This Row],[Employee]],A273:B$529,2,FALSE)</f>
        <v>43775.423611111109</v>
      </c>
      <c r="E272" s="6">
        <f>IF(tblData[[#This Row],[In/Out]]="Out",(tblData[[#This Row],[Date Time]]-VLOOKUP(tblData[[#This Row],[Employee]],INDEX(tblData[Employee],ROW()):INDEX(tblData[Date Time],ROWS(tblData[Employee])),2,FALSE))*24,0)</f>
        <v>1.8166666666511446</v>
      </c>
      <c r="F272" t="str">
        <f>VLOOKUP(tblData[[#This Row],[Employee]],tblDepts[],2,FALSE)</f>
        <v>Accounting</v>
      </c>
      <c r="G272" s="5">
        <f>1/COUNTIF(tblData[Employee],tblData[[#This Row],[Employee]])</f>
        <v>2.5000000000000001E-2</v>
      </c>
    </row>
    <row r="273" spans="1:7" x14ac:dyDescent="0.25">
      <c r="A273" t="s">
        <v>10</v>
      </c>
      <c r="B273" s="1">
        <v>43775.499305555553</v>
      </c>
      <c r="C273" t="str">
        <f>IF(ISEVEN(COUNTIF(INDEX(tblData[Employee],1):tblData[[#This Row],[Employee]],tblData[[#This Row],[Employee]])),"In","Out")</f>
        <v>Out</v>
      </c>
      <c r="D273" s="4">
        <f>VLOOKUP(tblData[[#This Row],[Employee]],A274:B$529,2,FALSE)</f>
        <v>43775.421527777777</v>
      </c>
      <c r="E273" s="6">
        <f>IF(tblData[[#This Row],[In/Out]]="Out",(tblData[[#This Row],[Date Time]]-VLOOKUP(tblData[[#This Row],[Employee]],INDEX(tblData[Employee],ROW()):INDEX(tblData[Date Time],ROWS(tblData[Employee])),2,FALSE))*24,0)</f>
        <v>1.8666666666395031</v>
      </c>
      <c r="F273" t="str">
        <f>VLOOKUP(tblData[[#This Row],[Employee]],tblDepts[],2,FALSE)</f>
        <v>Customer Service</v>
      </c>
      <c r="G273" s="5">
        <f>1/COUNTIF(tblData[Employee],tblData[[#This Row],[Employee]])</f>
        <v>2.5000000000000001E-2</v>
      </c>
    </row>
    <row r="274" spans="1:7" x14ac:dyDescent="0.25">
      <c r="A274" t="s">
        <v>8</v>
      </c>
      <c r="B274" s="1">
        <v>43775.499305555553</v>
      </c>
      <c r="C274" t="str">
        <f>IF(ISEVEN(COUNTIF(INDEX(tblData[Employee],1):tblData[[#This Row],[Employee]],tblData[[#This Row],[Employee]])),"In","Out")</f>
        <v>Out</v>
      </c>
      <c r="D274" s="4">
        <f>VLOOKUP(tblData[[#This Row],[Employee]],A275:B$529,2,FALSE)</f>
        <v>43775.425000000003</v>
      </c>
      <c r="E274" s="6">
        <f>IF(tblData[[#This Row],[In/Out]]="Out",(tblData[[#This Row],[Date Time]]-VLOOKUP(tblData[[#This Row],[Employee]],INDEX(tblData[Employee],ROW()):INDEX(tblData[Date Time],ROWS(tblData[Employee])),2,FALSE))*24,0)</f>
        <v>1.783333333209157</v>
      </c>
      <c r="F274" t="str">
        <f>VLOOKUP(tblData[[#This Row],[Employee]],tblDepts[],2,FALSE)</f>
        <v>HR</v>
      </c>
      <c r="G274" s="5">
        <f>1/COUNTIF(tblData[Employee],tblData[[#This Row],[Employee]])</f>
        <v>2.5000000000000001E-2</v>
      </c>
    </row>
    <row r="275" spans="1:7" x14ac:dyDescent="0.25">
      <c r="A275" t="s">
        <v>5</v>
      </c>
      <c r="B275" s="1">
        <v>43775.49722222222</v>
      </c>
      <c r="C275" t="str">
        <f>IF(ISEVEN(COUNTIF(INDEX(tblData[Employee],1):tblData[[#This Row],[Employee]],tblData[[#This Row],[Employee]])),"In","Out")</f>
        <v>Out</v>
      </c>
      <c r="D275" s="4">
        <f>VLOOKUP(tblData[[#This Row],[Employee]],A276:B$529,2,FALSE)</f>
        <v>43775.425000000003</v>
      </c>
      <c r="E275" s="6">
        <f>IF(tblData[[#This Row],[In/Out]]="Out",(tblData[[#This Row],[Date Time]]-VLOOKUP(tblData[[#This Row],[Employee]],INDEX(tblData[Employee],ROW()):INDEX(tblData[Date Time],ROWS(tblData[Employee])),2,FALSE))*24,0)</f>
        <v>1.7333333332207985</v>
      </c>
      <c r="F275" t="str">
        <f>VLOOKUP(tblData[[#This Row],[Employee]],tblDepts[],2,FALSE)</f>
        <v>Sales</v>
      </c>
      <c r="G275" s="5">
        <f>1/COUNTIF(tblData[Employee],tblData[[#This Row],[Employee]])</f>
        <v>2.5000000000000001E-2</v>
      </c>
    </row>
    <row r="276" spans="1:7" x14ac:dyDescent="0.25">
      <c r="A276" t="s">
        <v>6</v>
      </c>
      <c r="B276" s="1">
        <v>43775.493055555555</v>
      </c>
      <c r="C276" t="str">
        <f>IF(ISEVEN(COUNTIF(INDEX(tblData[Employee],1):tblData[[#This Row],[Employee]],tblData[[#This Row],[Employee]])),"In","Out")</f>
        <v>Out</v>
      </c>
      <c r="D276" s="4">
        <f>VLOOKUP(tblData[[#This Row],[Employee]],A277:B$529,2,FALSE)</f>
        <v>43775.425000000003</v>
      </c>
      <c r="E276" s="6">
        <f>IF(tblData[[#This Row],[In/Out]]="Out",(tblData[[#This Row],[Date Time]]-VLOOKUP(tblData[[#This Row],[Employee]],INDEX(tblData[Employee],ROW()):INDEX(tblData[Date Time],ROWS(tblData[Employee])),2,FALSE))*24,0)</f>
        <v>1.6333333332440816</v>
      </c>
      <c r="F276" t="str">
        <f>VLOOKUP(tblData[[#This Row],[Employee]],tblDepts[],2,FALSE)</f>
        <v>Sales</v>
      </c>
      <c r="G276" s="5">
        <f>1/COUNTIF(tblData[Employee],tblData[[#This Row],[Employee]])</f>
        <v>2.5000000000000001E-2</v>
      </c>
    </row>
    <row r="277" spans="1:7" x14ac:dyDescent="0.25">
      <c r="A277" t="s">
        <v>13</v>
      </c>
      <c r="B277" s="1">
        <v>43775.490277777775</v>
      </c>
      <c r="C277" t="str">
        <f>IF(ISEVEN(COUNTIF(INDEX(tblData[Employee],1):tblData[[#This Row],[Employee]],tblData[[#This Row],[Employee]])),"In","Out")</f>
        <v>Out</v>
      </c>
      <c r="D277" s="4">
        <f>VLOOKUP(tblData[[#This Row],[Employee]],A278:B$529,2,FALSE)</f>
        <v>43775.422222222223</v>
      </c>
      <c r="E277" s="6">
        <f>IF(tblData[[#This Row],[In/Out]]="Out",(tblData[[#This Row],[Date Time]]-VLOOKUP(tblData[[#This Row],[Employee]],INDEX(tblData[Employee],ROW()):INDEX(tblData[Date Time],ROWS(tblData[Employee])),2,FALSE))*24,0)</f>
        <v>1.6333333332440816</v>
      </c>
      <c r="F277" t="str">
        <f>VLOOKUP(tblData[[#This Row],[Employee]],tblDepts[],2,FALSE)</f>
        <v>Admin</v>
      </c>
      <c r="G277" s="5">
        <f>1/COUNTIF(tblData[Employee],tblData[[#This Row],[Employee]])</f>
        <v>2.5000000000000001E-2</v>
      </c>
    </row>
    <row r="278" spans="1:7" x14ac:dyDescent="0.25">
      <c r="A278" t="s">
        <v>14</v>
      </c>
      <c r="B278" s="1">
        <v>43775.484027777777</v>
      </c>
      <c r="C278" t="str">
        <f>IF(ISEVEN(COUNTIF(INDEX(tblData[Employee],1):tblData[[#This Row],[Employee]],tblData[[#This Row],[Employee]])),"In","Out")</f>
        <v>Out</v>
      </c>
      <c r="D278" s="4">
        <f>VLOOKUP(tblData[[#This Row],[Employee]],A279:B$529,2,FALSE)</f>
        <v>43775.424305555556</v>
      </c>
      <c r="E278" s="6">
        <f>IF(tblData[[#This Row],[In/Out]]="Out",(tblData[[#This Row],[Date Time]]-VLOOKUP(tblData[[#This Row],[Employee]],INDEX(tblData[Employee],ROW()):INDEX(tblData[Date Time],ROWS(tblData[Employee])),2,FALSE))*24,0)</f>
        <v>1.4333333332906477</v>
      </c>
      <c r="F278" t="str">
        <f>VLOOKUP(tblData[[#This Row],[Employee]],tblDepts[],2,FALSE)</f>
        <v>Sales</v>
      </c>
      <c r="G278" s="5">
        <f>1/COUNTIF(tblData[Employee],tblData[[#This Row],[Employee]])</f>
        <v>2.5000000000000001E-2</v>
      </c>
    </row>
    <row r="279" spans="1:7" x14ac:dyDescent="0.25">
      <c r="A279" t="s">
        <v>15</v>
      </c>
      <c r="B279" s="1">
        <v>43775.476388888892</v>
      </c>
      <c r="C279" t="str">
        <f>IF(ISEVEN(COUNTIF(INDEX(tblData[Employee],1):tblData[[#This Row],[Employee]],tblData[[#This Row],[Employee]])),"In","Out")</f>
        <v>Out</v>
      </c>
      <c r="D279" s="4">
        <f>VLOOKUP(tblData[[#This Row],[Employee]],A280:B$529,2,FALSE)</f>
        <v>43775.42291666667</v>
      </c>
      <c r="E279" s="6">
        <f>IF(tblData[[#This Row],[In/Out]]="Out",(tblData[[#This Row],[Date Time]]-VLOOKUP(tblData[[#This Row],[Employee]],INDEX(tblData[Employee],ROW()):INDEX(tblData[Date Time],ROWS(tblData[Employee])),2,FALSE))*24,0)</f>
        <v>1.2833333333255723</v>
      </c>
      <c r="F279" t="str">
        <f>VLOOKUP(tblData[[#This Row],[Employee]],tblDepts[],2,FALSE)</f>
        <v>Admin</v>
      </c>
      <c r="G279" s="5">
        <f>1/COUNTIF(tblData[Employee],tblData[[#This Row],[Employee]])</f>
        <v>2.5000000000000001E-2</v>
      </c>
    </row>
    <row r="280" spans="1:7" x14ac:dyDescent="0.25">
      <c r="A280" t="s">
        <v>5</v>
      </c>
      <c r="B280" s="1">
        <v>43775.425000000003</v>
      </c>
      <c r="C280" t="str">
        <f>IF(ISEVEN(COUNTIF(INDEX(tblData[Employee],1):tblData[[#This Row],[Employee]],tblData[[#This Row],[Employee]])),"In","Out")</f>
        <v>In</v>
      </c>
      <c r="D280" s="4">
        <f>VLOOKUP(tblData[[#This Row],[Employee]],A281:B$529,2,FALSE)</f>
        <v>43775.416666666664</v>
      </c>
      <c r="E280" s="6">
        <f>IF(tblData[[#This Row],[In/Out]]="Out",(tblData[[#This Row],[Date Time]]-VLOOKUP(tblData[[#This Row],[Employee]],INDEX(tblData[Employee],ROW()):INDEX(tblData[Date Time],ROWS(tblData[Employee])),2,FALSE))*24,0)</f>
        <v>0</v>
      </c>
      <c r="F280" t="str">
        <f>VLOOKUP(tblData[[#This Row],[Employee]],tblDepts[],2,FALSE)</f>
        <v>Sales</v>
      </c>
      <c r="G280" s="5">
        <f>1/COUNTIF(tblData[Employee],tblData[[#This Row],[Employee]])</f>
        <v>2.5000000000000001E-2</v>
      </c>
    </row>
    <row r="281" spans="1:7" x14ac:dyDescent="0.25">
      <c r="A281" t="s">
        <v>8</v>
      </c>
      <c r="B281" s="1">
        <v>43775.425000000003</v>
      </c>
      <c r="C281" t="str">
        <f>IF(ISEVEN(COUNTIF(INDEX(tblData[Employee],1):tblData[[#This Row],[Employee]],tblData[[#This Row],[Employee]])),"In","Out")</f>
        <v>In</v>
      </c>
      <c r="D281" s="4">
        <f>VLOOKUP(tblData[[#This Row],[Employee]],A282:B$529,2,FALSE)</f>
        <v>43775.415277777778</v>
      </c>
      <c r="E281" s="6">
        <f>IF(tblData[[#This Row],[In/Out]]="Out",(tblData[[#This Row],[Date Time]]-VLOOKUP(tblData[[#This Row],[Employee]],INDEX(tblData[Employee],ROW()):INDEX(tblData[Date Time],ROWS(tblData[Employee])),2,FALSE))*24,0)</f>
        <v>0</v>
      </c>
      <c r="F281" t="str">
        <f>VLOOKUP(tblData[[#This Row],[Employee]],tblDepts[],2,FALSE)</f>
        <v>HR</v>
      </c>
      <c r="G281" s="5">
        <f>1/COUNTIF(tblData[Employee],tblData[[#This Row],[Employee]])</f>
        <v>2.5000000000000001E-2</v>
      </c>
    </row>
    <row r="282" spans="1:7" x14ac:dyDescent="0.25">
      <c r="A282" t="s">
        <v>6</v>
      </c>
      <c r="B282" s="1">
        <v>43775.425000000003</v>
      </c>
      <c r="C282" t="str">
        <f>IF(ISEVEN(COUNTIF(INDEX(tblData[Employee],1):tblData[[#This Row],[Employee]],tblData[[#This Row],[Employee]])),"In","Out")</f>
        <v>In</v>
      </c>
      <c r="D282" s="4">
        <f>VLOOKUP(tblData[[#This Row],[Employee]],A283:B$529,2,FALSE)</f>
        <v>43775.416666666664</v>
      </c>
      <c r="E282" s="6">
        <f>IF(tblData[[#This Row],[In/Out]]="Out",(tblData[[#This Row],[Date Time]]-VLOOKUP(tblData[[#This Row],[Employee]],INDEX(tblData[Employee],ROW()):INDEX(tblData[Date Time],ROWS(tblData[Employee])),2,FALSE))*24,0)</f>
        <v>0</v>
      </c>
      <c r="F282" t="str">
        <f>VLOOKUP(tblData[[#This Row],[Employee]],tblDepts[],2,FALSE)</f>
        <v>Sales</v>
      </c>
      <c r="G282" s="5">
        <f>1/COUNTIF(tblData[Employee],tblData[[#This Row],[Employee]])</f>
        <v>2.5000000000000001E-2</v>
      </c>
    </row>
    <row r="283" spans="1:7" x14ac:dyDescent="0.25">
      <c r="A283" t="s">
        <v>14</v>
      </c>
      <c r="B283" s="1">
        <v>43775.424305555556</v>
      </c>
      <c r="C283" t="str">
        <f>IF(ISEVEN(COUNTIF(INDEX(tblData[Employee],1):tblData[[#This Row],[Employee]],tblData[[#This Row],[Employee]])),"In","Out")</f>
        <v>In</v>
      </c>
      <c r="D283" s="4">
        <f>VLOOKUP(tblData[[#This Row],[Employee]],A284:B$529,2,FALSE)</f>
        <v>43775.413888888892</v>
      </c>
      <c r="E283" s="6">
        <f>IF(tblData[[#This Row],[In/Out]]="Out",(tblData[[#This Row],[Date Time]]-VLOOKUP(tblData[[#This Row],[Employee]],INDEX(tblData[Employee],ROW()):INDEX(tblData[Date Time],ROWS(tblData[Employee])),2,FALSE))*24,0)</f>
        <v>0</v>
      </c>
      <c r="F283" t="str">
        <f>VLOOKUP(tblData[[#This Row],[Employee]],tblDepts[],2,FALSE)</f>
        <v>Sales</v>
      </c>
      <c r="G283" s="5">
        <f>1/COUNTIF(tblData[Employee],tblData[[#This Row],[Employee]])</f>
        <v>2.5000000000000001E-2</v>
      </c>
    </row>
    <row r="284" spans="1:7" x14ac:dyDescent="0.25">
      <c r="A284" t="s">
        <v>4</v>
      </c>
      <c r="B284" s="1">
        <v>43775.423611111109</v>
      </c>
      <c r="C284" t="str">
        <f>IF(ISEVEN(COUNTIF(INDEX(tblData[Employee],1):tblData[[#This Row],[Employee]],tblData[[#This Row],[Employee]])),"In","Out")</f>
        <v>In</v>
      </c>
      <c r="D284" s="4">
        <f>VLOOKUP(tblData[[#This Row],[Employee]],A285:B$529,2,FALSE)</f>
        <v>43775.415972222225</v>
      </c>
      <c r="E284" s="6">
        <f>IF(tblData[[#This Row],[In/Out]]="Out",(tblData[[#This Row],[Date Time]]-VLOOKUP(tblData[[#This Row],[Employee]],INDEX(tblData[Employee],ROW()):INDEX(tblData[Date Time],ROWS(tblData[Employee])),2,FALSE))*24,0)</f>
        <v>0</v>
      </c>
      <c r="F284" t="str">
        <f>VLOOKUP(tblData[[#This Row],[Employee]],tblDepts[],2,FALSE)</f>
        <v>Sales</v>
      </c>
      <c r="G284" s="5">
        <f>1/COUNTIF(tblData[Employee],tblData[[#This Row],[Employee]])</f>
        <v>2.5000000000000001E-2</v>
      </c>
    </row>
    <row r="285" spans="1:7" x14ac:dyDescent="0.25">
      <c r="A285" t="s">
        <v>12</v>
      </c>
      <c r="B285" s="1">
        <v>43775.423611111109</v>
      </c>
      <c r="C285" t="str">
        <f>IF(ISEVEN(COUNTIF(INDEX(tblData[Employee],1):tblData[[#This Row],[Employee]],tblData[[#This Row],[Employee]])),"In","Out")</f>
        <v>In</v>
      </c>
      <c r="D285" s="4">
        <f>VLOOKUP(tblData[[#This Row],[Employee]],A286:B$529,2,FALSE)</f>
        <v>43775.415972222225</v>
      </c>
      <c r="E285" s="6">
        <f>IF(tblData[[#This Row],[In/Out]]="Out",(tblData[[#This Row],[Date Time]]-VLOOKUP(tblData[[#This Row],[Employee]],INDEX(tblData[Employee],ROW()):INDEX(tblData[Date Time],ROWS(tblData[Employee])),2,FALSE))*24,0)</f>
        <v>0</v>
      </c>
      <c r="F285" t="str">
        <f>VLOOKUP(tblData[[#This Row],[Employee]],tblDepts[],2,FALSE)</f>
        <v>Accounting</v>
      </c>
      <c r="G285" s="5">
        <f>1/COUNTIF(tblData[Employee],tblData[[#This Row],[Employee]])</f>
        <v>2.5000000000000001E-2</v>
      </c>
    </row>
    <row r="286" spans="1:7" x14ac:dyDescent="0.25">
      <c r="A286" t="s">
        <v>3</v>
      </c>
      <c r="B286" s="1">
        <v>43775.423611111109</v>
      </c>
      <c r="C286" t="str">
        <f>IF(ISEVEN(COUNTIF(INDEX(tblData[Employee],1):tblData[[#This Row],[Employee]],tblData[[#This Row],[Employee]])),"In","Out")</f>
        <v>In</v>
      </c>
      <c r="D286" s="4">
        <f>VLOOKUP(tblData[[#This Row],[Employee]],A287:B$529,2,FALSE)</f>
        <v>43775.416666666664</v>
      </c>
      <c r="E286" s="6">
        <f>IF(tblData[[#This Row],[In/Out]]="Out",(tblData[[#This Row],[Date Time]]-VLOOKUP(tblData[[#This Row],[Employee]],INDEX(tblData[Employee],ROW()):INDEX(tblData[Date Time],ROWS(tblData[Employee])),2,FALSE))*24,0)</f>
        <v>0</v>
      </c>
      <c r="F286" t="str">
        <f>VLOOKUP(tblData[[#This Row],[Employee]],tblDepts[],2,FALSE)</f>
        <v>Accounting</v>
      </c>
      <c r="G286" s="5">
        <f>1/COUNTIF(tblData[Employee],tblData[[#This Row],[Employee]])</f>
        <v>2.5000000000000001E-2</v>
      </c>
    </row>
    <row r="287" spans="1:7" x14ac:dyDescent="0.25">
      <c r="A287" t="s">
        <v>15</v>
      </c>
      <c r="B287" s="1">
        <v>43775.42291666667</v>
      </c>
      <c r="C287" t="str">
        <f>IF(ISEVEN(COUNTIF(INDEX(tblData[Employee],1):tblData[[#This Row],[Employee]],tblData[[#This Row],[Employee]])),"In","Out")</f>
        <v>In</v>
      </c>
      <c r="D287" s="4">
        <f>VLOOKUP(tblData[[#This Row],[Employee]],A288:B$529,2,FALSE)</f>
        <v>43775.416666666664</v>
      </c>
      <c r="E287" s="6">
        <f>IF(tblData[[#This Row],[In/Out]]="Out",(tblData[[#This Row],[Date Time]]-VLOOKUP(tblData[[#This Row],[Employee]],INDEX(tblData[Employee],ROW()):INDEX(tblData[Date Time],ROWS(tblData[Employee])),2,FALSE))*24,0)</f>
        <v>0</v>
      </c>
      <c r="F287" t="str">
        <f>VLOOKUP(tblData[[#This Row],[Employee]],tblDepts[],2,FALSE)</f>
        <v>Admin</v>
      </c>
      <c r="G287" s="5">
        <f>1/COUNTIF(tblData[Employee],tblData[[#This Row],[Employee]])</f>
        <v>2.5000000000000001E-2</v>
      </c>
    </row>
    <row r="288" spans="1:7" x14ac:dyDescent="0.25">
      <c r="A288" t="s">
        <v>7</v>
      </c>
      <c r="B288" s="1">
        <v>43775.422222222223</v>
      </c>
      <c r="C288" t="str">
        <f>IF(ISEVEN(COUNTIF(INDEX(tblData[Employee],1):tblData[[#This Row],[Employee]],tblData[[#This Row],[Employee]])),"In","Out")</f>
        <v>In</v>
      </c>
      <c r="D288" s="4">
        <f>VLOOKUP(tblData[[#This Row],[Employee]],A289:B$529,2,FALSE)</f>
        <v>43775.416666666664</v>
      </c>
      <c r="E288" s="6">
        <f>IF(tblData[[#This Row],[In/Out]]="Out",(tblData[[#This Row],[Date Time]]-VLOOKUP(tblData[[#This Row],[Employee]],INDEX(tblData[Employee],ROW()):INDEX(tblData[Date Time],ROWS(tblData[Employee])),2,FALSE))*24,0)</f>
        <v>0</v>
      </c>
      <c r="F288" t="str">
        <f>VLOOKUP(tblData[[#This Row],[Employee]],tblDepts[],2,FALSE)</f>
        <v>Exec</v>
      </c>
      <c r="G288" s="5">
        <f>1/COUNTIF(tblData[Employee],tblData[[#This Row],[Employee]])</f>
        <v>2.5000000000000001E-2</v>
      </c>
    </row>
    <row r="289" spans="1:7" x14ac:dyDescent="0.25">
      <c r="A289" t="s">
        <v>11</v>
      </c>
      <c r="B289" s="1">
        <v>43775.422222222223</v>
      </c>
      <c r="C289" t="str">
        <f>IF(ISEVEN(COUNTIF(INDEX(tblData[Employee],1):tblData[[#This Row],[Employee]],tblData[[#This Row],[Employee]])),"In","Out")</f>
        <v>In</v>
      </c>
      <c r="D289" s="4">
        <f>VLOOKUP(tblData[[#This Row],[Employee]],A290:B$529,2,FALSE)</f>
        <v>43775.415972222225</v>
      </c>
      <c r="E289" s="6">
        <f>IF(tblData[[#This Row],[In/Out]]="Out",(tblData[[#This Row],[Date Time]]-VLOOKUP(tblData[[#This Row],[Employee]],INDEX(tblData[Employee],ROW()):INDEX(tblData[Date Time],ROWS(tblData[Employee])),2,FALSE))*24,0)</f>
        <v>0</v>
      </c>
      <c r="F289" t="str">
        <f>VLOOKUP(tblData[[#This Row],[Employee]],tblDepts[],2,FALSE)</f>
        <v>Admin</v>
      </c>
      <c r="G289" s="5">
        <f>1/COUNTIF(tblData[Employee],tblData[[#This Row],[Employee]])</f>
        <v>2.5000000000000001E-2</v>
      </c>
    </row>
    <row r="290" spans="1:7" x14ac:dyDescent="0.25">
      <c r="A290" t="s">
        <v>13</v>
      </c>
      <c r="B290" s="1">
        <v>43775.422222222223</v>
      </c>
      <c r="C290" t="str">
        <f>IF(ISEVEN(COUNTIF(INDEX(tblData[Employee],1):tblData[[#This Row],[Employee]],tblData[[#This Row],[Employee]])),"In","Out")</f>
        <v>In</v>
      </c>
      <c r="D290" s="4">
        <f>VLOOKUP(tblData[[#This Row],[Employee]],A291:B$529,2,FALSE)</f>
        <v>43775.415972222225</v>
      </c>
      <c r="E290" s="6">
        <f>IF(tblData[[#This Row],[In/Out]]="Out",(tblData[[#This Row],[Date Time]]-VLOOKUP(tblData[[#This Row],[Employee]],INDEX(tblData[Employee],ROW()):INDEX(tblData[Date Time],ROWS(tblData[Employee])),2,FALSE))*24,0)</f>
        <v>0</v>
      </c>
      <c r="F290" t="str">
        <f>VLOOKUP(tblData[[#This Row],[Employee]],tblDepts[],2,FALSE)</f>
        <v>Admin</v>
      </c>
      <c r="G290" s="5">
        <f>1/COUNTIF(tblData[Employee],tblData[[#This Row],[Employee]])</f>
        <v>2.5000000000000001E-2</v>
      </c>
    </row>
    <row r="291" spans="1:7" x14ac:dyDescent="0.25">
      <c r="A291" t="s">
        <v>10</v>
      </c>
      <c r="B291" s="1">
        <v>43775.421527777777</v>
      </c>
      <c r="C291" t="str">
        <f>IF(ISEVEN(COUNTIF(INDEX(tblData[Employee],1):tblData[[#This Row],[Employee]],tblData[[#This Row],[Employee]])),"In","Out")</f>
        <v>In</v>
      </c>
      <c r="D291" s="4">
        <f>VLOOKUP(tblData[[#This Row],[Employee]],A292:B$529,2,FALSE)</f>
        <v>43775.415277777778</v>
      </c>
      <c r="E291" s="6">
        <f>IF(tblData[[#This Row],[In/Out]]="Out",(tblData[[#This Row],[Date Time]]-VLOOKUP(tblData[[#This Row],[Employee]],INDEX(tblData[Employee],ROW()):INDEX(tblData[Date Time],ROWS(tblData[Employee])),2,FALSE))*24,0)</f>
        <v>0</v>
      </c>
      <c r="F291" t="str">
        <f>VLOOKUP(tblData[[#This Row],[Employee]],tblDepts[],2,FALSE)</f>
        <v>Customer Service</v>
      </c>
      <c r="G291" s="5">
        <f>1/COUNTIF(tblData[Employee],tblData[[#This Row],[Employee]])</f>
        <v>2.5000000000000001E-2</v>
      </c>
    </row>
    <row r="292" spans="1:7" x14ac:dyDescent="0.25">
      <c r="A292" t="s">
        <v>7</v>
      </c>
      <c r="B292" s="1">
        <v>43775.416666666664</v>
      </c>
      <c r="C292" t="str">
        <f>IF(ISEVEN(COUNTIF(INDEX(tblData[Employee],1):tblData[[#This Row],[Employee]],tblData[[#This Row],[Employee]])),"In","Out")</f>
        <v>Out</v>
      </c>
      <c r="D292" s="4">
        <f>VLOOKUP(tblData[[#This Row],[Employee]],A293:B$529,2,FALSE)</f>
        <v>43775.34652777778</v>
      </c>
      <c r="E292" s="6">
        <f>IF(tblData[[#This Row],[In/Out]]="Out",(tblData[[#This Row],[Date Time]]-VLOOKUP(tblData[[#This Row],[Employee]],INDEX(tblData[Employee],ROW()):INDEX(tblData[Date Time],ROWS(tblData[Employee])),2,FALSE))*24,0)</f>
        <v>1.6833333332324401</v>
      </c>
      <c r="F292" t="str">
        <f>VLOOKUP(tblData[[#This Row],[Employee]],tblDepts[],2,FALSE)</f>
        <v>Exec</v>
      </c>
      <c r="G292" s="5">
        <f>1/COUNTIF(tblData[Employee],tblData[[#This Row],[Employee]])</f>
        <v>2.5000000000000001E-2</v>
      </c>
    </row>
    <row r="293" spans="1:7" x14ac:dyDescent="0.25">
      <c r="A293" t="s">
        <v>15</v>
      </c>
      <c r="B293" s="1">
        <v>43775.416666666664</v>
      </c>
      <c r="C293" t="str">
        <f>IF(ISEVEN(COUNTIF(INDEX(tblData[Employee],1):tblData[[#This Row],[Employee]],tblData[[#This Row],[Employee]])),"In","Out")</f>
        <v>Out</v>
      </c>
      <c r="D293" s="4">
        <f>VLOOKUP(tblData[[#This Row],[Employee]],A294:B$529,2,FALSE)</f>
        <v>43775.374305555553</v>
      </c>
      <c r="E293" s="6">
        <f>IF(tblData[[#This Row],[In/Out]]="Out",(tblData[[#This Row],[Date Time]]-VLOOKUP(tblData[[#This Row],[Employee]],INDEX(tblData[Employee],ROW()):INDEX(tblData[Date Time],ROWS(tblData[Employee])),2,FALSE))*24,0)</f>
        <v>1.0166666666627862</v>
      </c>
      <c r="F293" t="str">
        <f>VLOOKUP(tblData[[#This Row],[Employee]],tblDepts[],2,FALSE)</f>
        <v>Admin</v>
      </c>
      <c r="G293" s="5">
        <f>1/COUNTIF(tblData[Employee],tblData[[#This Row],[Employee]])</f>
        <v>2.5000000000000001E-2</v>
      </c>
    </row>
    <row r="294" spans="1:7" x14ac:dyDescent="0.25">
      <c r="A294" t="s">
        <v>3</v>
      </c>
      <c r="B294" s="1">
        <v>43775.416666666664</v>
      </c>
      <c r="C294" t="str">
        <f>IF(ISEVEN(COUNTIF(INDEX(tblData[Employee],1):tblData[[#This Row],[Employee]],tblData[[#This Row],[Employee]])),"In","Out")</f>
        <v>Out</v>
      </c>
      <c r="D294" s="4">
        <f>VLOOKUP(tblData[[#This Row],[Employee]],A295:B$529,2,FALSE)</f>
        <v>43775.334027777775</v>
      </c>
      <c r="E294" s="6">
        <f>IF(tblData[[#This Row],[In/Out]]="Out",(tblData[[#This Row],[Date Time]]-VLOOKUP(tblData[[#This Row],[Employee]],INDEX(tblData[Employee],ROW()):INDEX(tblData[Date Time],ROWS(tblData[Employee])),2,FALSE))*24,0)</f>
        <v>1.9833333333372138</v>
      </c>
      <c r="F294" t="str">
        <f>VLOOKUP(tblData[[#This Row],[Employee]],tblDepts[],2,FALSE)</f>
        <v>Accounting</v>
      </c>
      <c r="G294" s="5">
        <f>1/COUNTIF(tblData[Employee],tblData[[#This Row],[Employee]])</f>
        <v>2.5000000000000001E-2</v>
      </c>
    </row>
    <row r="295" spans="1:7" x14ac:dyDescent="0.25">
      <c r="A295" t="s">
        <v>5</v>
      </c>
      <c r="B295" s="1">
        <v>43775.416666666664</v>
      </c>
      <c r="C295" t="str">
        <f>IF(ISEVEN(COUNTIF(INDEX(tblData[Employee],1):tblData[[#This Row],[Employee]],tblData[[#This Row],[Employee]])),"In","Out")</f>
        <v>Out</v>
      </c>
      <c r="D295" s="4">
        <f>VLOOKUP(tblData[[#This Row],[Employee]],A296:B$529,2,FALSE)</f>
        <v>43775.339583333334</v>
      </c>
      <c r="E295" s="6">
        <f>IF(tblData[[#This Row],[In/Out]]="Out",(tblData[[#This Row],[Date Time]]-VLOOKUP(tblData[[#This Row],[Employee]],INDEX(tblData[Employee],ROW()):INDEX(tblData[Date Time],ROWS(tblData[Employee])),2,FALSE))*24,0)</f>
        <v>1.8499999999185093</v>
      </c>
      <c r="F295" t="str">
        <f>VLOOKUP(tblData[[#This Row],[Employee]],tblDepts[],2,FALSE)</f>
        <v>Sales</v>
      </c>
      <c r="G295" s="5">
        <f>1/COUNTIF(tblData[Employee],tblData[[#This Row],[Employee]])</f>
        <v>2.5000000000000001E-2</v>
      </c>
    </row>
    <row r="296" spans="1:7" x14ac:dyDescent="0.25">
      <c r="A296" t="s">
        <v>6</v>
      </c>
      <c r="B296" s="1">
        <v>43775.416666666664</v>
      </c>
      <c r="C296" t="str">
        <f>IF(ISEVEN(COUNTIF(INDEX(tblData[Employee],1):tblData[[#This Row],[Employee]],tblData[[#This Row],[Employee]])),"In","Out")</f>
        <v>Out</v>
      </c>
      <c r="D296" s="4">
        <f>VLOOKUP(tblData[[#This Row],[Employee]],A297:B$529,2,FALSE)</f>
        <v>43775.340277777781</v>
      </c>
      <c r="E296" s="6">
        <f>IF(tblData[[#This Row],[In/Out]]="Out",(tblData[[#This Row],[Date Time]]-VLOOKUP(tblData[[#This Row],[Employee]],INDEX(tblData[Employee],ROW()):INDEX(tblData[Date Time],ROWS(tblData[Employee])),2,FALSE))*24,0)</f>
        <v>1.8333333331975155</v>
      </c>
      <c r="F296" t="str">
        <f>VLOOKUP(tblData[[#This Row],[Employee]],tblDepts[],2,FALSE)</f>
        <v>Sales</v>
      </c>
      <c r="G296" s="5">
        <f>1/COUNTIF(tblData[Employee],tblData[[#This Row],[Employee]])</f>
        <v>2.5000000000000001E-2</v>
      </c>
    </row>
    <row r="297" spans="1:7" x14ac:dyDescent="0.25">
      <c r="A297" t="s">
        <v>11</v>
      </c>
      <c r="B297" s="1">
        <v>43775.415972222225</v>
      </c>
      <c r="C297" t="str">
        <f>IF(ISEVEN(COUNTIF(INDEX(tblData[Employee],1):tblData[[#This Row],[Employee]],tblData[[#This Row],[Employee]])),"In","Out")</f>
        <v>Out</v>
      </c>
      <c r="D297" s="4">
        <f>VLOOKUP(tblData[[#This Row],[Employee]],A298:B$529,2,FALSE)</f>
        <v>43775.34375</v>
      </c>
      <c r="E297" s="6">
        <f>IF(tblData[[#This Row],[In/Out]]="Out",(tblData[[#This Row],[Date Time]]-VLOOKUP(tblData[[#This Row],[Employee]],INDEX(tblData[Employee],ROW()):INDEX(tblData[Date Time],ROWS(tblData[Employee])),2,FALSE))*24,0)</f>
        <v>1.7333333333954215</v>
      </c>
      <c r="F297" t="str">
        <f>VLOOKUP(tblData[[#This Row],[Employee]],tblDepts[],2,FALSE)</f>
        <v>Admin</v>
      </c>
      <c r="G297" s="5">
        <f>1/COUNTIF(tblData[Employee],tblData[[#This Row],[Employee]])</f>
        <v>2.5000000000000001E-2</v>
      </c>
    </row>
    <row r="298" spans="1:7" x14ac:dyDescent="0.25">
      <c r="A298" t="s">
        <v>4</v>
      </c>
      <c r="B298" s="1">
        <v>43775.415972222225</v>
      </c>
      <c r="C298" t="str">
        <f>IF(ISEVEN(COUNTIF(INDEX(tblData[Employee],1):tblData[[#This Row],[Employee]],tblData[[#This Row],[Employee]])),"In","Out")</f>
        <v>Out</v>
      </c>
      <c r="D298" s="4">
        <f>VLOOKUP(tblData[[#This Row],[Employee]],A299:B$529,2,FALSE)</f>
        <v>43775.335416666669</v>
      </c>
      <c r="E298" s="6">
        <f>IF(tblData[[#This Row],[In/Out]]="Out",(tblData[[#This Row],[Date Time]]-VLOOKUP(tblData[[#This Row],[Employee]],INDEX(tblData[Employee],ROW()):INDEX(tblData[Date Time],ROWS(tblData[Employee])),2,FALSE))*24,0)</f>
        <v>1.9333333333488554</v>
      </c>
      <c r="F298" t="str">
        <f>VLOOKUP(tblData[[#This Row],[Employee]],tblDepts[],2,FALSE)</f>
        <v>Sales</v>
      </c>
      <c r="G298" s="5">
        <f>1/COUNTIF(tblData[Employee],tblData[[#This Row],[Employee]])</f>
        <v>2.5000000000000001E-2</v>
      </c>
    </row>
    <row r="299" spans="1:7" x14ac:dyDescent="0.25">
      <c r="A299" t="s">
        <v>12</v>
      </c>
      <c r="B299" s="1">
        <v>43775.415972222225</v>
      </c>
      <c r="C299" t="str">
        <f>IF(ISEVEN(COUNTIF(INDEX(tblData[Employee],1):tblData[[#This Row],[Employee]],tblData[[#This Row],[Employee]])),"In","Out")</f>
        <v>Out</v>
      </c>
      <c r="D299" s="4">
        <f>VLOOKUP(tblData[[#This Row],[Employee]],A300:B$529,2,FALSE)</f>
        <v>43775.336111111108</v>
      </c>
      <c r="E299" s="6">
        <f>IF(tblData[[#This Row],[In/Out]]="Out",(tblData[[#This Row],[Date Time]]-VLOOKUP(tblData[[#This Row],[Employee]],INDEX(tblData[Employee],ROW()):INDEX(tblData[Date Time],ROWS(tblData[Employee])),2,FALSE))*24,0)</f>
        <v>1.9166666668024845</v>
      </c>
      <c r="F299" t="str">
        <f>VLOOKUP(tblData[[#This Row],[Employee]],tblDepts[],2,FALSE)</f>
        <v>Accounting</v>
      </c>
      <c r="G299" s="5">
        <f>1/COUNTIF(tblData[Employee],tblData[[#This Row],[Employee]])</f>
        <v>2.5000000000000001E-2</v>
      </c>
    </row>
    <row r="300" spans="1:7" x14ac:dyDescent="0.25">
      <c r="A300" t="s">
        <v>13</v>
      </c>
      <c r="B300" s="1">
        <v>43775.415972222225</v>
      </c>
      <c r="C300" t="str">
        <f>IF(ISEVEN(COUNTIF(INDEX(tblData[Employee],1):tblData[[#This Row],[Employee]],tblData[[#This Row],[Employee]])),"In","Out")</f>
        <v>Out</v>
      </c>
      <c r="D300" s="4">
        <f>VLOOKUP(tblData[[#This Row],[Employee]],A301:B$529,2,FALSE)</f>
        <v>43775.350694444445</v>
      </c>
      <c r="E300" s="6">
        <f>IF(tblData[[#This Row],[In/Out]]="Out",(tblData[[#This Row],[Date Time]]-VLOOKUP(tblData[[#This Row],[Employee]],INDEX(tblData[Employee],ROW()):INDEX(tblData[Date Time],ROWS(tblData[Employee])),2,FALSE))*24,0)</f>
        <v>1.5666666667093523</v>
      </c>
      <c r="F300" t="str">
        <f>VLOOKUP(tblData[[#This Row],[Employee]],tblDepts[],2,FALSE)</f>
        <v>Admin</v>
      </c>
      <c r="G300" s="5">
        <f>1/COUNTIF(tblData[Employee],tblData[[#This Row],[Employee]])</f>
        <v>2.5000000000000001E-2</v>
      </c>
    </row>
    <row r="301" spans="1:7" x14ac:dyDescent="0.25">
      <c r="A301" t="s">
        <v>10</v>
      </c>
      <c r="B301" s="1">
        <v>43775.415277777778</v>
      </c>
      <c r="C301" t="str">
        <f>IF(ISEVEN(COUNTIF(INDEX(tblData[Employee],1):tblData[[#This Row],[Employee]],tblData[[#This Row],[Employee]])),"In","Out")</f>
        <v>Out</v>
      </c>
      <c r="D301" s="4">
        <f>VLOOKUP(tblData[[#This Row],[Employee]],A302:B$529,2,FALSE)</f>
        <v>43775.342361111114</v>
      </c>
      <c r="E301" s="6">
        <f>IF(tblData[[#This Row],[In/Out]]="Out",(tblData[[#This Row],[Date Time]]-VLOOKUP(tblData[[#This Row],[Employee]],INDEX(tblData[Employee],ROW()):INDEX(tblData[Date Time],ROWS(tblData[Employee])),2,FALSE))*24,0)</f>
        <v>1.7499999999417923</v>
      </c>
      <c r="F301" t="str">
        <f>VLOOKUP(tblData[[#This Row],[Employee]],tblDepts[],2,FALSE)</f>
        <v>Customer Service</v>
      </c>
      <c r="G301" s="5">
        <f>1/COUNTIF(tblData[Employee],tblData[[#This Row],[Employee]])</f>
        <v>2.5000000000000001E-2</v>
      </c>
    </row>
    <row r="302" spans="1:7" x14ac:dyDescent="0.25">
      <c r="A302" t="s">
        <v>8</v>
      </c>
      <c r="B302" s="1">
        <v>43775.415277777778</v>
      </c>
      <c r="C302" t="str">
        <f>IF(ISEVEN(COUNTIF(INDEX(tblData[Employee],1):tblData[[#This Row],[Employee]],tblData[[#This Row],[Employee]])),"In","Out")</f>
        <v>Out</v>
      </c>
      <c r="D302" s="4">
        <f>VLOOKUP(tblData[[#This Row],[Employee]],A303:B$529,2,FALSE)</f>
        <v>43775.338888888888</v>
      </c>
      <c r="E302" s="6">
        <f>IF(tblData[[#This Row],[In/Out]]="Out",(tblData[[#This Row],[Date Time]]-VLOOKUP(tblData[[#This Row],[Employee]],INDEX(tblData[Employee],ROW()):INDEX(tblData[Date Time],ROWS(tblData[Employee])),2,FALSE))*24,0)</f>
        <v>1.8333333333721384</v>
      </c>
      <c r="F302" t="str">
        <f>VLOOKUP(tblData[[#This Row],[Employee]],tblDepts[],2,FALSE)</f>
        <v>HR</v>
      </c>
      <c r="G302" s="5">
        <f>1/COUNTIF(tblData[Employee],tblData[[#This Row],[Employee]])</f>
        <v>2.5000000000000001E-2</v>
      </c>
    </row>
    <row r="303" spans="1:7" x14ac:dyDescent="0.25">
      <c r="A303" t="s">
        <v>14</v>
      </c>
      <c r="B303" s="1">
        <v>43775.413888888892</v>
      </c>
      <c r="C303" t="str">
        <f>IF(ISEVEN(COUNTIF(INDEX(tblData[Employee],1):tblData[[#This Row],[Employee]],tblData[[#This Row],[Employee]])),"In","Out")</f>
        <v>Out</v>
      </c>
      <c r="D303" s="4">
        <f>VLOOKUP(tblData[[#This Row],[Employee]],A304:B$529,2,FALSE)</f>
        <v>43775.353472222225</v>
      </c>
      <c r="E303" s="6">
        <f>IF(tblData[[#This Row],[In/Out]]="Out",(tblData[[#This Row],[Date Time]]-VLOOKUP(tblData[[#This Row],[Employee]],INDEX(tblData[Employee],ROW()):INDEX(tblData[Date Time],ROWS(tblData[Employee])),2,FALSE))*24,0)</f>
        <v>1.4500000000116415</v>
      </c>
      <c r="F303" t="str">
        <f>VLOOKUP(tblData[[#This Row],[Employee]],tblDepts[],2,FALSE)</f>
        <v>Sales</v>
      </c>
      <c r="G303" s="5">
        <f>1/COUNTIF(tblData[Employee],tblData[[#This Row],[Employee]])</f>
        <v>2.5000000000000001E-2</v>
      </c>
    </row>
    <row r="304" spans="1:7" x14ac:dyDescent="0.25">
      <c r="A304" t="s">
        <v>15</v>
      </c>
      <c r="B304" s="1">
        <v>43775.374305555553</v>
      </c>
      <c r="C304" t="str">
        <f>IF(ISEVEN(COUNTIF(INDEX(tblData[Employee],1):tblData[[#This Row],[Employee]],tblData[[#This Row],[Employee]])),"In","Out")</f>
        <v>In</v>
      </c>
      <c r="D304" s="4">
        <f>VLOOKUP(tblData[[#This Row],[Employee]],A305:B$529,2,FALSE)</f>
        <v>43774.708333333336</v>
      </c>
      <c r="E304" s="6">
        <f>IF(tblData[[#This Row],[In/Out]]="Out",(tblData[[#This Row],[Date Time]]-VLOOKUP(tblData[[#This Row],[Employee]],INDEX(tblData[Employee],ROW()):INDEX(tblData[Date Time],ROWS(tblData[Employee])),2,FALSE))*24,0)</f>
        <v>0</v>
      </c>
      <c r="F304" t="str">
        <f>VLOOKUP(tblData[[#This Row],[Employee]],tblDepts[],2,FALSE)</f>
        <v>Admin</v>
      </c>
      <c r="G304" s="5">
        <f>1/COUNTIF(tblData[Employee],tblData[[#This Row],[Employee]])</f>
        <v>2.5000000000000001E-2</v>
      </c>
    </row>
    <row r="305" spans="1:7" x14ac:dyDescent="0.25">
      <c r="A305" t="s">
        <v>14</v>
      </c>
      <c r="B305" s="1">
        <v>43775.353472222225</v>
      </c>
      <c r="C305" t="str">
        <f>IF(ISEVEN(COUNTIF(INDEX(tblData[Employee],1):tblData[[#This Row],[Employee]],tblData[[#This Row],[Employee]])),"In","Out")</f>
        <v>In</v>
      </c>
      <c r="D305" s="4">
        <f>VLOOKUP(tblData[[#This Row],[Employee]],A306:B$529,2,FALSE)</f>
        <v>43774.708333333336</v>
      </c>
      <c r="E305" s="6">
        <f>IF(tblData[[#This Row],[In/Out]]="Out",(tblData[[#This Row],[Date Time]]-VLOOKUP(tblData[[#This Row],[Employee]],INDEX(tblData[Employee],ROW()):INDEX(tblData[Date Time],ROWS(tblData[Employee])),2,FALSE))*24,0)</f>
        <v>0</v>
      </c>
      <c r="F305" t="str">
        <f>VLOOKUP(tblData[[#This Row],[Employee]],tblDepts[],2,FALSE)</f>
        <v>Sales</v>
      </c>
      <c r="G305" s="5">
        <f>1/COUNTIF(tblData[Employee],tblData[[#This Row],[Employee]])</f>
        <v>2.5000000000000001E-2</v>
      </c>
    </row>
    <row r="306" spans="1:7" x14ac:dyDescent="0.25">
      <c r="A306" t="s">
        <v>13</v>
      </c>
      <c r="B306" s="1">
        <v>43775.350694444445</v>
      </c>
      <c r="C306" t="str">
        <f>IF(ISEVEN(COUNTIF(INDEX(tblData[Employee],1):tblData[[#This Row],[Employee]],tblData[[#This Row],[Employee]])),"In","Out")</f>
        <v>In</v>
      </c>
      <c r="D306" s="4">
        <f>VLOOKUP(tblData[[#This Row],[Employee]],A307:B$529,2,FALSE)</f>
        <v>43774.711111111108</v>
      </c>
      <c r="E306" s="6">
        <f>IF(tblData[[#This Row],[In/Out]]="Out",(tblData[[#This Row],[Date Time]]-VLOOKUP(tblData[[#This Row],[Employee]],INDEX(tblData[Employee],ROW()):INDEX(tblData[Date Time],ROWS(tblData[Employee])),2,FALSE))*24,0)</f>
        <v>0</v>
      </c>
      <c r="F306" t="str">
        <f>VLOOKUP(tblData[[#This Row],[Employee]],tblDepts[],2,FALSE)</f>
        <v>Admin</v>
      </c>
      <c r="G306" s="5">
        <f>1/COUNTIF(tblData[Employee],tblData[[#This Row],[Employee]])</f>
        <v>2.5000000000000001E-2</v>
      </c>
    </row>
    <row r="307" spans="1:7" x14ac:dyDescent="0.25">
      <c r="A307" t="s">
        <v>7</v>
      </c>
      <c r="B307" s="1">
        <v>43775.34652777778</v>
      </c>
      <c r="C307" t="str">
        <f>IF(ISEVEN(COUNTIF(INDEX(tblData[Employee],1):tblData[[#This Row],[Employee]],tblData[[#This Row],[Employee]])),"In","Out")</f>
        <v>In</v>
      </c>
      <c r="D307" s="4">
        <f>VLOOKUP(tblData[[#This Row],[Employee]],A308:B$529,2,FALSE)</f>
        <v>43774.707638888889</v>
      </c>
      <c r="E307" s="6">
        <f>IF(tblData[[#This Row],[In/Out]]="Out",(tblData[[#This Row],[Date Time]]-VLOOKUP(tblData[[#This Row],[Employee]],INDEX(tblData[Employee],ROW()):INDEX(tblData[Date Time],ROWS(tblData[Employee])),2,FALSE))*24,0)</f>
        <v>0</v>
      </c>
      <c r="F307" t="str">
        <f>VLOOKUP(tblData[[#This Row],[Employee]],tblDepts[],2,FALSE)</f>
        <v>Exec</v>
      </c>
      <c r="G307" s="5">
        <f>1/COUNTIF(tblData[Employee],tblData[[#This Row],[Employee]])</f>
        <v>2.5000000000000001E-2</v>
      </c>
    </row>
    <row r="308" spans="1:7" x14ac:dyDescent="0.25">
      <c r="A308" t="s">
        <v>11</v>
      </c>
      <c r="B308" s="1">
        <v>43775.34375</v>
      </c>
      <c r="C308" t="str">
        <f>IF(ISEVEN(COUNTIF(INDEX(tblData[Employee],1):tblData[[#This Row],[Employee]],tblData[[#This Row],[Employee]])),"In","Out")</f>
        <v>In</v>
      </c>
      <c r="D308" s="4">
        <f>VLOOKUP(tblData[[#This Row],[Employee]],A309:B$529,2,FALSE)</f>
        <v>43774.706944444442</v>
      </c>
      <c r="E308" s="6">
        <f>IF(tblData[[#This Row],[In/Out]]="Out",(tblData[[#This Row],[Date Time]]-VLOOKUP(tblData[[#This Row],[Employee]],INDEX(tblData[Employee],ROW()):INDEX(tblData[Date Time],ROWS(tblData[Employee])),2,FALSE))*24,0)</f>
        <v>0</v>
      </c>
      <c r="F308" t="str">
        <f>VLOOKUP(tblData[[#This Row],[Employee]],tblDepts[],2,FALSE)</f>
        <v>Admin</v>
      </c>
      <c r="G308" s="5">
        <f>1/COUNTIF(tblData[Employee],tblData[[#This Row],[Employee]])</f>
        <v>2.5000000000000001E-2</v>
      </c>
    </row>
    <row r="309" spans="1:7" x14ac:dyDescent="0.25">
      <c r="A309" t="s">
        <v>10</v>
      </c>
      <c r="B309" s="1">
        <v>43775.342361111114</v>
      </c>
      <c r="C309" t="str">
        <f>IF(ISEVEN(COUNTIF(INDEX(tblData[Employee],1):tblData[[#This Row],[Employee]],tblData[[#This Row],[Employee]])),"In","Out")</f>
        <v>In</v>
      </c>
      <c r="D309" s="4">
        <f>VLOOKUP(tblData[[#This Row],[Employee]],A310:B$529,2,FALSE)</f>
        <v>43774.711805555555</v>
      </c>
      <c r="E309" s="6">
        <f>IF(tblData[[#This Row],[In/Out]]="Out",(tblData[[#This Row],[Date Time]]-VLOOKUP(tblData[[#This Row],[Employee]],INDEX(tblData[Employee],ROW()):INDEX(tblData[Date Time],ROWS(tblData[Employee])),2,FALSE))*24,0)</f>
        <v>0</v>
      </c>
      <c r="F309" t="str">
        <f>VLOOKUP(tblData[[#This Row],[Employee]],tblDepts[],2,FALSE)</f>
        <v>Customer Service</v>
      </c>
      <c r="G309" s="5">
        <f>1/COUNTIF(tblData[Employee],tblData[[#This Row],[Employee]])</f>
        <v>2.5000000000000001E-2</v>
      </c>
    </row>
    <row r="310" spans="1:7" x14ac:dyDescent="0.25">
      <c r="A310" t="s">
        <v>6</v>
      </c>
      <c r="B310" s="1">
        <v>43775.340277777781</v>
      </c>
      <c r="C310" t="str">
        <f>IF(ISEVEN(COUNTIF(INDEX(tblData[Employee],1):tblData[[#This Row],[Employee]],tblData[[#This Row],[Employee]])),"In","Out")</f>
        <v>In</v>
      </c>
      <c r="D310" s="4">
        <f>VLOOKUP(tblData[[#This Row],[Employee]],A311:B$529,2,FALSE)</f>
        <v>43774.70208333333</v>
      </c>
      <c r="E310" s="6">
        <f>IF(tblData[[#This Row],[In/Out]]="Out",(tblData[[#This Row],[Date Time]]-VLOOKUP(tblData[[#This Row],[Employee]],INDEX(tblData[Employee],ROW()):INDEX(tblData[Date Time],ROWS(tblData[Employee])),2,FALSE))*24,0)</f>
        <v>0</v>
      </c>
      <c r="F310" t="str">
        <f>VLOOKUP(tblData[[#This Row],[Employee]],tblDepts[],2,FALSE)</f>
        <v>Sales</v>
      </c>
      <c r="G310" s="5">
        <f>1/COUNTIF(tblData[Employee],tblData[[#This Row],[Employee]])</f>
        <v>2.5000000000000001E-2</v>
      </c>
    </row>
    <row r="311" spans="1:7" x14ac:dyDescent="0.25">
      <c r="A311" t="s">
        <v>5</v>
      </c>
      <c r="B311" s="1">
        <v>43775.339583333334</v>
      </c>
      <c r="C311" t="str">
        <f>IF(ISEVEN(COUNTIF(INDEX(tblData[Employee],1):tblData[[#This Row],[Employee]],tblData[[#This Row],[Employee]])),"In","Out")</f>
        <v>In</v>
      </c>
      <c r="D311" s="4">
        <f>VLOOKUP(tblData[[#This Row],[Employee]],A312:B$529,2,FALSE)</f>
        <v>43774.706250000003</v>
      </c>
      <c r="E311" s="6">
        <f>IF(tblData[[#This Row],[In/Out]]="Out",(tblData[[#This Row],[Date Time]]-VLOOKUP(tblData[[#This Row],[Employee]],INDEX(tblData[Employee],ROW()):INDEX(tblData[Date Time],ROWS(tblData[Employee])),2,FALSE))*24,0)</f>
        <v>0</v>
      </c>
      <c r="F311" t="str">
        <f>VLOOKUP(tblData[[#This Row],[Employee]],tblDepts[],2,FALSE)</f>
        <v>Sales</v>
      </c>
      <c r="G311" s="5">
        <f>1/COUNTIF(tblData[Employee],tblData[[#This Row],[Employee]])</f>
        <v>2.5000000000000001E-2</v>
      </c>
    </row>
    <row r="312" spans="1:7" x14ac:dyDescent="0.25">
      <c r="A312" t="s">
        <v>8</v>
      </c>
      <c r="B312" s="1">
        <v>43775.338888888888</v>
      </c>
      <c r="C312" t="str">
        <f>IF(ISEVEN(COUNTIF(INDEX(tblData[Employee],1):tblData[[#This Row],[Employee]],tblData[[#This Row],[Employee]])),"In","Out")</f>
        <v>In</v>
      </c>
      <c r="D312" s="4">
        <f>VLOOKUP(tblData[[#This Row],[Employee]],A313:B$529,2,FALSE)</f>
        <v>43774.708333333336</v>
      </c>
      <c r="E312" s="6">
        <f>IF(tblData[[#This Row],[In/Out]]="Out",(tblData[[#This Row],[Date Time]]-VLOOKUP(tblData[[#This Row],[Employee]],INDEX(tblData[Employee],ROW()):INDEX(tblData[Date Time],ROWS(tblData[Employee])),2,FALSE))*24,0)</f>
        <v>0</v>
      </c>
      <c r="F312" t="str">
        <f>VLOOKUP(tblData[[#This Row],[Employee]],tblDepts[],2,FALSE)</f>
        <v>HR</v>
      </c>
      <c r="G312" s="5">
        <f>1/COUNTIF(tblData[Employee],tblData[[#This Row],[Employee]])</f>
        <v>2.5000000000000001E-2</v>
      </c>
    </row>
    <row r="313" spans="1:7" x14ac:dyDescent="0.25">
      <c r="A313" t="s">
        <v>12</v>
      </c>
      <c r="B313" s="1">
        <v>43775.336111111108</v>
      </c>
      <c r="C313" t="str">
        <f>IF(ISEVEN(COUNTIF(INDEX(tblData[Employee],1):tblData[[#This Row],[Employee]],tblData[[#This Row],[Employee]])),"In","Out")</f>
        <v>In</v>
      </c>
      <c r="D313" s="4">
        <f>VLOOKUP(tblData[[#This Row],[Employee]],A314:B$529,2,FALSE)</f>
        <v>43774.708333333336</v>
      </c>
      <c r="E313" s="6">
        <f>IF(tblData[[#This Row],[In/Out]]="Out",(tblData[[#This Row],[Date Time]]-VLOOKUP(tblData[[#This Row],[Employee]],INDEX(tblData[Employee],ROW()):INDEX(tblData[Date Time],ROWS(tblData[Employee])),2,FALSE))*24,0)</f>
        <v>0</v>
      </c>
      <c r="F313" t="str">
        <f>VLOOKUP(tblData[[#This Row],[Employee]],tblDepts[],2,FALSE)</f>
        <v>Accounting</v>
      </c>
      <c r="G313" s="5">
        <f>1/COUNTIF(tblData[Employee],tblData[[#This Row],[Employee]])</f>
        <v>2.5000000000000001E-2</v>
      </c>
    </row>
    <row r="314" spans="1:7" x14ac:dyDescent="0.25">
      <c r="A314" t="s">
        <v>4</v>
      </c>
      <c r="B314" s="1">
        <v>43775.335416666669</v>
      </c>
      <c r="C314" t="str">
        <f>IF(ISEVEN(COUNTIF(INDEX(tblData[Employee],1):tblData[[#This Row],[Employee]],tblData[[#This Row],[Employee]])),"In","Out")</f>
        <v>In</v>
      </c>
      <c r="D314" s="4">
        <f>VLOOKUP(tblData[[#This Row],[Employee]],A315:B$529,2,FALSE)</f>
        <v>43774.706250000003</v>
      </c>
      <c r="E314" s="6">
        <f>IF(tblData[[#This Row],[In/Out]]="Out",(tblData[[#This Row],[Date Time]]-VLOOKUP(tblData[[#This Row],[Employee]],INDEX(tblData[Employee],ROW()):INDEX(tblData[Date Time],ROWS(tblData[Employee])),2,FALSE))*24,0)</f>
        <v>0</v>
      </c>
      <c r="F314" t="str">
        <f>VLOOKUP(tblData[[#This Row],[Employee]],tblDepts[],2,FALSE)</f>
        <v>Sales</v>
      </c>
      <c r="G314" s="5">
        <f>1/COUNTIF(tblData[Employee],tblData[[#This Row],[Employee]])</f>
        <v>2.5000000000000001E-2</v>
      </c>
    </row>
    <row r="315" spans="1:7" x14ac:dyDescent="0.25">
      <c r="A315" t="s">
        <v>3</v>
      </c>
      <c r="B315" s="1">
        <v>43775.334027777775</v>
      </c>
      <c r="C315" t="str">
        <f>IF(ISEVEN(COUNTIF(INDEX(tblData[Employee],1):tblData[[#This Row],[Employee]],tblData[[#This Row],[Employee]])),"In","Out")</f>
        <v>In</v>
      </c>
      <c r="D315" s="4">
        <f>VLOOKUP(tblData[[#This Row],[Employee]],A316:B$529,2,FALSE)</f>
        <v>43774.706944444442</v>
      </c>
      <c r="E315" s="6">
        <f>IF(tblData[[#This Row],[In/Out]]="Out",(tblData[[#This Row],[Date Time]]-VLOOKUP(tblData[[#This Row],[Employee]],INDEX(tblData[Employee],ROW()):INDEX(tblData[Date Time],ROWS(tblData[Employee])),2,FALSE))*24,0)</f>
        <v>0</v>
      </c>
      <c r="F315" t="str">
        <f>VLOOKUP(tblData[[#This Row],[Employee]],tblDepts[],2,FALSE)</f>
        <v>Accounting</v>
      </c>
      <c r="G315" s="5">
        <f>1/COUNTIF(tblData[Employee],tblData[[#This Row],[Employee]])</f>
        <v>2.5000000000000001E-2</v>
      </c>
    </row>
    <row r="316" spans="1:7" x14ac:dyDescent="0.25">
      <c r="A316" t="s">
        <v>2</v>
      </c>
      <c r="B316" s="1">
        <v>43775.331944444442</v>
      </c>
      <c r="C316" t="str">
        <f>IF(ISEVEN(COUNTIF(INDEX(tblData[Employee],1):tblData[[#This Row],[Employee]],tblData[[#This Row],[Employee]])),"In","Out")</f>
        <v>In</v>
      </c>
      <c r="D316" s="4">
        <f>VLOOKUP(tblData[[#This Row],[Employee]],A317:B$529,2,FALSE)</f>
        <v>43774.708333333336</v>
      </c>
      <c r="E316" s="6">
        <f>IF(tblData[[#This Row],[In/Out]]="Out",(tblData[[#This Row],[Date Time]]-VLOOKUP(tblData[[#This Row],[Employee]],INDEX(tblData[Employee],ROW()):INDEX(tblData[Date Time],ROWS(tblData[Employee])),2,FALSE))*24,0)</f>
        <v>0</v>
      </c>
      <c r="F316" t="str">
        <f>VLOOKUP(tblData[[#This Row],[Employee]],tblDepts[],2,FALSE)</f>
        <v>Sales</v>
      </c>
      <c r="G316" s="5">
        <f>1/COUNTIF(tblData[Employee],tblData[[#This Row],[Employee]])</f>
        <v>0.05</v>
      </c>
    </row>
    <row r="317" spans="1:7" x14ac:dyDescent="0.25">
      <c r="A317" t="s">
        <v>9</v>
      </c>
      <c r="B317" s="1">
        <v>43775.331944444442</v>
      </c>
      <c r="C317" t="str">
        <f>IF(ISEVEN(COUNTIF(INDEX(tblData[Employee],1):tblData[[#This Row],[Employee]],tblData[[#This Row],[Employee]])),"In","Out")</f>
        <v>In</v>
      </c>
      <c r="D317" s="4">
        <f>VLOOKUP(tblData[[#This Row],[Employee]],A318:B$529,2,FALSE)</f>
        <v>43774.711805555555</v>
      </c>
      <c r="E317" s="6">
        <f>IF(tblData[[#This Row],[In/Out]]="Out",(tblData[[#This Row],[Date Time]]-VLOOKUP(tblData[[#This Row],[Employee]],INDEX(tblData[Employee],ROW()):INDEX(tblData[Date Time],ROWS(tblData[Employee])),2,FALSE))*24,0)</f>
        <v>0</v>
      </c>
      <c r="F317" t="str">
        <f>VLOOKUP(tblData[[#This Row],[Employee]],tblDepts[],2,FALSE)</f>
        <v>Accounting</v>
      </c>
      <c r="G317" s="5">
        <f>1/COUNTIF(tblData[Employee],tblData[[#This Row],[Employee]])</f>
        <v>3.5714285714285712E-2</v>
      </c>
    </row>
    <row r="318" spans="1:7" x14ac:dyDescent="0.25">
      <c r="A318" t="s">
        <v>9</v>
      </c>
      <c r="B318" s="1">
        <v>43774.711805555555</v>
      </c>
      <c r="C318" t="str">
        <f>IF(ISEVEN(COUNTIF(INDEX(tblData[Employee],1):tblData[[#This Row],[Employee]],tblData[[#This Row],[Employee]])),"In","Out")</f>
        <v>Out</v>
      </c>
      <c r="D318" s="4">
        <f>VLOOKUP(tblData[[#This Row],[Employee]],A319:B$529,2,FALSE)</f>
        <v>43774.643750000003</v>
      </c>
      <c r="E318" s="6">
        <f>IF(tblData[[#This Row],[In/Out]]="Out",(tblData[[#This Row],[Date Time]]-VLOOKUP(tblData[[#This Row],[Employee]],INDEX(tblData[Employee],ROW()):INDEX(tblData[Date Time],ROWS(tblData[Employee])),2,FALSE))*24,0)</f>
        <v>1.6333333332440816</v>
      </c>
      <c r="F318" t="str">
        <f>VLOOKUP(tblData[[#This Row],[Employee]],tblDepts[],2,FALSE)</f>
        <v>Accounting</v>
      </c>
      <c r="G318" s="5">
        <f>1/COUNTIF(tblData[Employee],tblData[[#This Row],[Employee]])</f>
        <v>3.5714285714285712E-2</v>
      </c>
    </row>
    <row r="319" spans="1:7" x14ac:dyDescent="0.25">
      <c r="A319" t="s">
        <v>10</v>
      </c>
      <c r="B319" s="1">
        <v>43774.711805555555</v>
      </c>
      <c r="C319" t="str">
        <f>IF(ISEVEN(COUNTIF(INDEX(tblData[Employee],1):tblData[[#This Row],[Employee]],tblData[[#This Row],[Employee]])),"In","Out")</f>
        <v>Out</v>
      </c>
      <c r="D319" s="4">
        <f>VLOOKUP(tblData[[#This Row],[Employee]],A320:B$529,2,FALSE)</f>
        <v>43774.647916666669</v>
      </c>
      <c r="E319" s="6">
        <f>IF(tblData[[#This Row],[In/Out]]="Out",(tblData[[#This Row],[Date Time]]-VLOOKUP(tblData[[#This Row],[Employee]],INDEX(tblData[Employee],ROW()):INDEX(tblData[Date Time],ROWS(tblData[Employee])),2,FALSE))*24,0)</f>
        <v>1.5333333332673647</v>
      </c>
      <c r="F319" t="str">
        <f>VLOOKUP(tblData[[#This Row],[Employee]],tblDepts[],2,FALSE)</f>
        <v>Customer Service</v>
      </c>
      <c r="G319" s="5">
        <f>1/COUNTIF(tblData[Employee],tblData[[#This Row],[Employee]])</f>
        <v>2.5000000000000001E-2</v>
      </c>
    </row>
    <row r="320" spans="1:7" x14ac:dyDescent="0.25">
      <c r="A320" t="s">
        <v>13</v>
      </c>
      <c r="B320" s="1">
        <v>43774.711111111108</v>
      </c>
      <c r="C320" t="str">
        <f>IF(ISEVEN(COUNTIF(INDEX(tblData[Employee],1):tblData[[#This Row],[Employee]],tblData[[#This Row],[Employee]])),"In","Out")</f>
        <v>Out</v>
      </c>
      <c r="D320" s="4">
        <f>VLOOKUP(tblData[[#This Row],[Employee]],A321:B$529,2,FALSE)</f>
        <v>43774.644444444442</v>
      </c>
      <c r="E320" s="6">
        <f>IF(tblData[[#This Row],[In/Out]]="Out",(tblData[[#This Row],[Date Time]]-VLOOKUP(tblData[[#This Row],[Employee]],INDEX(tblData[Employee],ROW()):INDEX(tblData[Date Time],ROWS(tblData[Employee])),2,FALSE))*24,0)</f>
        <v>1.5999999999767169</v>
      </c>
      <c r="F320" t="str">
        <f>VLOOKUP(tblData[[#This Row],[Employee]],tblDepts[],2,FALSE)</f>
        <v>Admin</v>
      </c>
      <c r="G320" s="5">
        <f>1/COUNTIF(tblData[Employee],tblData[[#This Row],[Employee]])</f>
        <v>2.5000000000000001E-2</v>
      </c>
    </row>
    <row r="321" spans="1:7" x14ac:dyDescent="0.25">
      <c r="A321" t="s">
        <v>2</v>
      </c>
      <c r="B321" s="1">
        <v>43774.708333333336</v>
      </c>
      <c r="C321" t="str">
        <f>IF(ISEVEN(COUNTIF(INDEX(tblData[Employee],1):tblData[[#This Row],[Employee]],tblData[[#This Row],[Employee]])),"In","Out")</f>
        <v>Out</v>
      </c>
      <c r="D321" s="4">
        <f>VLOOKUP(tblData[[#This Row],[Employee]],A322:B$529,2,FALSE)</f>
        <v>43774.541666666664</v>
      </c>
      <c r="E321" s="6">
        <f>IF(tblData[[#This Row],[In/Out]]="Out",(tblData[[#This Row],[Date Time]]-VLOOKUP(tblData[[#This Row],[Employee]],INDEX(tblData[Employee],ROW()):INDEX(tblData[Date Time],ROWS(tblData[Employee])),2,FALSE))*24,0)</f>
        <v>4.0000000001164153</v>
      </c>
      <c r="F321" t="str">
        <f>VLOOKUP(tblData[[#This Row],[Employee]],tblDepts[],2,FALSE)</f>
        <v>Sales</v>
      </c>
      <c r="G321" s="5">
        <f>1/COUNTIF(tblData[Employee],tblData[[#This Row],[Employee]])</f>
        <v>0.05</v>
      </c>
    </row>
    <row r="322" spans="1:7" x14ac:dyDescent="0.25">
      <c r="A322" t="s">
        <v>14</v>
      </c>
      <c r="B322" s="1">
        <v>43774.708333333336</v>
      </c>
      <c r="C322" t="str">
        <f>IF(ISEVEN(COUNTIF(INDEX(tblData[Employee],1):tblData[[#This Row],[Employee]],tblData[[#This Row],[Employee]])),"In","Out")</f>
        <v>Out</v>
      </c>
      <c r="D322" s="4">
        <f>VLOOKUP(tblData[[#This Row],[Employee]],A323:B$529,2,FALSE)</f>
        <v>43774.646527777775</v>
      </c>
      <c r="E322" s="6">
        <f>IF(tblData[[#This Row],[In/Out]]="Out",(tblData[[#This Row],[Date Time]]-VLOOKUP(tblData[[#This Row],[Employee]],INDEX(tblData[Employee],ROW()):INDEX(tblData[Date Time],ROWS(tblData[Employee])),2,FALSE))*24,0)</f>
        <v>1.4833333334536292</v>
      </c>
      <c r="F322" t="str">
        <f>VLOOKUP(tblData[[#This Row],[Employee]],tblDepts[],2,FALSE)</f>
        <v>Sales</v>
      </c>
      <c r="G322" s="5">
        <f>1/COUNTIF(tblData[Employee],tblData[[#This Row],[Employee]])</f>
        <v>2.5000000000000001E-2</v>
      </c>
    </row>
    <row r="323" spans="1:7" x14ac:dyDescent="0.25">
      <c r="A323" t="s">
        <v>12</v>
      </c>
      <c r="B323" s="1">
        <v>43774.708333333336</v>
      </c>
      <c r="C323" t="str">
        <f>IF(ISEVEN(COUNTIF(INDEX(tblData[Employee],1):tblData[[#This Row],[Employee]],tblData[[#This Row],[Employee]])),"In","Out")</f>
        <v>Out</v>
      </c>
      <c r="D323" s="4">
        <f>VLOOKUP(tblData[[#This Row],[Employee]],A324:B$529,2,FALSE)</f>
        <v>43774.645138888889</v>
      </c>
      <c r="E323" s="6">
        <f>IF(tblData[[#This Row],[In/Out]]="Out",(tblData[[#This Row],[Date Time]]-VLOOKUP(tblData[[#This Row],[Employee]],INDEX(tblData[Employee],ROW()):INDEX(tblData[Date Time],ROWS(tblData[Employee])),2,FALSE))*24,0)</f>
        <v>1.5166666667209938</v>
      </c>
      <c r="F323" t="str">
        <f>VLOOKUP(tblData[[#This Row],[Employee]],tblDepts[],2,FALSE)</f>
        <v>Accounting</v>
      </c>
      <c r="G323" s="5">
        <f>1/COUNTIF(tblData[Employee],tblData[[#This Row],[Employee]])</f>
        <v>2.5000000000000001E-2</v>
      </c>
    </row>
    <row r="324" spans="1:7" x14ac:dyDescent="0.25">
      <c r="A324" t="s">
        <v>15</v>
      </c>
      <c r="B324" s="1">
        <v>43774.708333333336</v>
      </c>
      <c r="C324" t="str">
        <f>IF(ISEVEN(COUNTIF(INDEX(tblData[Employee],1):tblData[[#This Row],[Employee]],tblData[[#This Row],[Employee]])),"In","Out")</f>
        <v>Out</v>
      </c>
      <c r="D324" s="4">
        <f>VLOOKUP(tblData[[#This Row],[Employee]],A325:B$529,2,FALSE)</f>
        <v>43774.645833333336</v>
      </c>
      <c r="E324" s="6">
        <f>IF(tblData[[#This Row],[In/Out]]="Out",(tblData[[#This Row],[Date Time]]-VLOOKUP(tblData[[#This Row],[Employee]],INDEX(tblData[Employee],ROW()):INDEX(tblData[Date Time],ROWS(tblData[Employee])),2,FALSE))*24,0)</f>
        <v>1.5</v>
      </c>
      <c r="F324" t="str">
        <f>VLOOKUP(tblData[[#This Row],[Employee]],tblDepts[],2,FALSE)</f>
        <v>Admin</v>
      </c>
      <c r="G324" s="5">
        <f>1/COUNTIF(tblData[Employee],tblData[[#This Row],[Employee]])</f>
        <v>2.5000000000000001E-2</v>
      </c>
    </row>
    <row r="325" spans="1:7" x14ac:dyDescent="0.25">
      <c r="A325" t="s">
        <v>8</v>
      </c>
      <c r="B325" s="1">
        <v>43774.708333333336</v>
      </c>
      <c r="C325" t="str">
        <f>IF(ISEVEN(COUNTIF(INDEX(tblData[Employee],1):tblData[[#This Row],[Employee]],tblData[[#This Row],[Employee]])),"In","Out")</f>
        <v>Out</v>
      </c>
      <c r="D325" s="4">
        <f>VLOOKUP(tblData[[#This Row],[Employee]],A326:B$529,2,FALSE)</f>
        <v>43774.645833333336</v>
      </c>
      <c r="E325" s="6">
        <f>IF(tblData[[#This Row],[In/Out]]="Out",(tblData[[#This Row],[Date Time]]-VLOOKUP(tblData[[#This Row],[Employee]],INDEX(tblData[Employee],ROW()):INDEX(tblData[Date Time],ROWS(tblData[Employee])),2,FALSE))*24,0)</f>
        <v>1.5</v>
      </c>
      <c r="F325" t="str">
        <f>VLOOKUP(tblData[[#This Row],[Employee]],tblDepts[],2,FALSE)</f>
        <v>HR</v>
      </c>
      <c r="G325" s="5">
        <f>1/COUNTIF(tblData[Employee],tblData[[#This Row],[Employee]])</f>
        <v>2.5000000000000001E-2</v>
      </c>
    </row>
    <row r="326" spans="1:7" x14ac:dyDescent="0.25">
      <c r="A326" t="s">
        <v>7</v>
      </c>
      <c r="B326" s="1">
        <v>43774.707638888889</v>
      </c>
      <c r="C326" t="str">
        <f>IF(ISEVEN(COUNTIF(INDEX(tblData[Employee],1):tblData[[#This Row],[Employee]],tblData[[#This Row],[Employee]])),"In","Out")</f>
        <v>Out</v>
      </c>
      <c r="D326" s="4">
        <f>VLOOKUP(tblData[[#This Row],[Employee]],A327:B$529,2,FALSE)</f>
        <v>43774.645138888889</v>
      </c>
      <c r="E326" s="6">
        <f>IF(tblData[[#This Row],[In/Out]]="Out",(tblData[[#This Row],[Date Time]]-VLOOKUP(tblData[[#This Row],[Employee]],INDEX(tblData[Employee],ROW()):INDEX(tblData[Date Time],ROWS(tblData[Employee])),2,FALSE))*24,0)</f>
        <v>1.5</v>
      </c>
      <c r="F326" t="str">
        <f>VLOOKUP(tblData[[#This Row],[Employee]],tblDepts[],2,FALSE)</f>
        <v>Exec</v>
      </c>
      <c r="G326" s="5">
        <f>1/COUNTIF(tblData[Employee],tblData[[#This Row],[Employee]])</f>
        <v>2.5000000000000001E-2</v>
      </c>
    </row>
    <row r="327" spans="1:7" x14ac:dyDescent="0.25">
      <c r="A327" t="s">
        <v>11</v>
      </c>
      <c r="B327" s="1">
        <v>43774.706944444442</v>
      </c>
      <c r="C327" t="str">
        <f>IF(ISEVEN(COUNTIF(INDEX(tblData[Employee],1):tblData[[#This Row],[Employee]],tblData[[#This Row],[Employee]])),"In","Out")</f>
        <v>Out</v>
      </c>
      <c r="D327" s="4">
        <f>VLOOKUP(tblData[[#This Row],[Employee]],A328:B$529,2,FALSE)</f>
        <v>43774.643750000003</v>
      </c>
      <c r="E327" s="6">
        <f>IF(tblData[[#This Row],[In/Out]]="Out",(tblData[[#This Row],[Date Time]]-VLOOKUP(tblData[[#This Row],[Employee]],INDEX(tblData[Employee],ROW()):INDEX(tblData[Date Time],ROWS(tblData[Employee])),2,FALSE))*24,0)</f>
        <v>1.5166666665463708</v>
      </c>
      <c r="F327" t="str">
        <f>VLOOKUP(tblData[[#This Row],[Employee]],tblDepts[],2,FALSE)</f>
        <v>Admin</v>
      </c>
      <c r="G327" s="5">
        <f>1/COUNTIF(tblData[Employee],tblData[[#This Row],[Employee]])</f>
        <v>2.5000000000000001E-2</v>
      </c>
    </row>
    <row r="328" spans="1:7" x14ac:dyDescent="0.25">
      <c r="A328" t="s">
        <v>3</v>
      </c>
      <c r="B328" s="1">
        <v>43774.706944444442</v>
      </c>
      <c r="C328" t="str">
        <f>IF(ISEVEN(COUNTIF(INDEX(tblData[Employee],1):tblData[[#This Row],[Employee]],tblData[[#This Row],[Employee]])),"In","Out")</f>
        <v>Out</v>
      </c>
      <c r="D328" s="4">
        <f>VLOOKUP(tblData[[#This Row],[Employee]],A329:B$529,2,FALSE)</f>
        <v>43774.646527777775</v>
      </c>
      <c r="E328" s="6">
        <f>IF(tblData[[#This Row],[In/Out]]="Out",(tblData[[#This Row],[Date Time]]-VLOOKUP(tblData[[#This Row],[Employee]],INDEX(tblData[Employee],ROW()):INDEX(tblData[Date Time],ROWS(tblData[Employee])),2,FALSE))*24,0)</f>
        <v>1.4500000000116415</v>
      </c>
      <c r="F328" t="str">
        <f>VLOOKUP(tblData[[#This Row],[Employee]],tblDepts[],2,FALSE)</f>
        <v>Accounting</v>
      </c>
      <c r="G328" s="5">
        <f>1/COUNTIF(tblData[Employee],tblData[[#This Row],[Employee]])</f>
        <v>2.5000000000000001E-2</v>
      </c>
    </row>
    <row r="329" spans="1:7" x14ac:dyDescent="0.25">
      <c r="A329" t="s">
        <v>4</v>
      </c>
      <c r="B329" s="1">
        <v>43774.706250000003</v>
      </c>
      <c r="C329" t="str">
        <f>IF(ISEVEN(COUNTIF(INDEX(tblData[Employee],1):tblData[[#This Row],[Employee]],tblData[[#This Row],[Employee]])),"In","Out")</f>
        <v>Out</v>
      </c>
      <c r="D329" s="4">
        <f>VLOOKUP(tblData[[#This Row],[Employee]],A330:B$529,2,FALSE)</f>
        <v>43774.646527777775</v>
      </c>
      <c r="E329" s="6">
        <f>IF(tblData[[#This Row],[In/Out]]="Out",(tblData[[#This Row],[Date Time]]-VLOOKUP(tblData[[#This Row],[Employee]],INDEX(tblData[Employee],ROW()):INDEX(tblData[Date Time],ROWS(tblData[Employee])),2,FALSE))*24,0)</f>
        <v>1.4333333334652707</v>
      </c>
      <c r="F329" t="str">
        <f>VLOOKUP(tblData[[#This Row],[Employee]],tblDepts[],2,FALSE)</f>
        <v>Sales</v>
      </c>
      <c r="G329" s="5">
        <f>1/COUNTIF(tblData[Employee],tblData[[#This Row],[Employee]])</f>
        <v>2.5000000000000001E-2</v>
      </c>
    </row>
    <row r="330" spans="1:7" x14ac:dyDescent="0.25">
      <c r="A330" t="s">
        <v>5</v>
      </c>
      <c r="B330" s="1">
        <v>43774.706250000003</v>
      </c>
      <c r="C330" t="str">
        <f>IF(ISEVEN(COUNTIF(INDEX(tblData[Employee],1):tblData[[#This Row],[Employee]],tblData[[#This Row],[Employee]])),"In","Out")</f>
        <v>Out</v>
      </c>
      <c r="D330" s="4">
        <f>VLOOKUP(tblData[[#This Row],[Employee]],A331:B$529,2,FALSE)</f>
        <v>43774.645138888889</v>
      </c>
      <c r="E330" s="6">
        <f>IF(tblData[[#This Row],[In/Out]]="Out",(tblData[[#This Row],[Date Time]]-VLOOKUP(tblData[[#This Row],[Employee]],INDEX(tblData[Employee],ROW()):INDEX(tblData[Date Time],ROWS(tblData[Employee])),2,FALSE))*24,0)</f>
        <v>1.4666666667326353</v>
      </c>
      <c r="F330" t="str">
        <f>VLOOKUP(tblData[[#This Row],[Employee]],tblDepts[],2,FALSE)</f>
        <v>Sales</v>
      </c>
      <c r="G330" s="5">
        <f>1/COUNTIF(tblData[Employee],tblData[[#This Row],[Employee]])</f>
        <v>2.5000000000000001E-2</v>
      </c>
    </row>
    <row r="331" spans="1:7" x14ac:dyDescent="0.25">
      <c r="A331" t="s">
        <v>6</v>
      </c>
      <c r="B331" s="1">
        <v>43774.70208333333</v>
      </c>
      <c r="C331" t="str">
        <f>IF(ISEVEN(COUNTIF(INDEX(tblData[Employee],1):tblData[[#This Row],[Employee]],tblData[[#This Row],[Employee]])),"In","Out")</f>
        <v>Out</v>
      </c>
      <c r="D331" s="4">
        <f>VLOOKUP(tblData[[#This Row],[Employee]],A332:B$529,2,FALSE)</f>
        <v>43774.644444444442</v>
      </c>
      <c r="E331" s="6">
        <f>IF(tblData[[#This Row],[In/Out]]="Out",(tblData[[#This Row],[Date Time]]-VLOOKUP(tblData[[#This Row],[Employee]],INDEX(tblData[Employee],ROW()):INDEX(tblData[Date Time],ROWS(tblData[Employee])),2,FALSE))*24,0)</f>
        <v>1.3833333333022892</v>
      </c>
      <c r="F331" t="str">
        <f>VLOOKUP(tblData[[#This Row],[Employee]],tblDepts[],2,FALSE)</f>
        <v>Sales</v>
      </c>
      <c r="G331" s="5">
        <f>1/COUNTIF(tblData[Employee],tblData[[#This Row],[Employee]])</f>
        <v>2.5000000000000001E-2</v>
      </c>
    </row>
    <row r="332" spans="1:7" x14ac:dyDescent="0.25">
      <c r="A332" t="s">
        <v>10</v>
      </c>
      <c r="B332" s="1">
        <v>43774.647916666669</v>
      </c>
      <c r="C332" t="str">
        <f>IF(ISEVEN(COUNTIF(INDEX(tblData[Employee],1):tblData[[#This Row],[Employee]],tblData[[#This Row],[Employee]])),"In","Out")</f>
        <v>In</v>
      </c>
      <c r="D332" s="4">
        <f>VLOOKUP(tblData[[#This Row],[Employee]],A333:B$529,2,FALSE)</f>
        <v>43774.622916666667</v>
      </c>
      <c r="E332" s="6">
        <f>IF(tblData[[#This Row],[In/Out]]="Out",(tblData[[#This Row],[Date Time]]-VLOOKUP(tblData[[#This Row],[Employee]],INDEX(tblData[Employee],ROW()):INDEX(tblData[Date Time],ROWS(tblData[Employee])),2,FALSE))*24,0)</f>
        <v>0</v>
      </c>
      <c r="F332" t="str">
        <f>VLOOKUP(tblData[[#This Row],[Employee]],tblDepts[],2,FALSE)</f>
        <v>Customer Service</v>
      </c>
      <c r="G332" s="5">
        <f>1/COUNTIF(tblData[Employee],tblData[[#This Row],[Employee]])</f>
        <v>2.5000000000000001E-2</v>
      </c>
    </row>
    <row r="333" spans="1:7" x14ac:dyDescent="0.25">
      <c r="A333" t="s">
        <v>14</v>
      </c>
      <c r="B333" s="1">
        <v>43774.646527777775</v>
      </c>
      <c r="C333" t="str">
        <f>IF(ISEVEN(COUNTIF(INDEX(tblData[Employee],1):tblData[[#This Row],[Employee]],tblData[[#This Row],[Employee]])),"In","Out")</f>
        <v>In</v>
      </c>
      <c r="D333" s="4">
        <f>VLOOKUP(tblData[[#This Row],[Employee]],A334:B$529,2,FALSE)</f>
        <v>43774.620138888888</v>
      </c>
      <c r="E333" s="6">
        <f>IF(tblData[[#This Row],[In/Out]]="Out",(tblData[[#This Row],[Date Time]]-VLOOKUP(tblData[[#This Row],[Employee]],INDEX(tblData[Employee],ROW()):INDEX(tblData[Date Time],ROWS(tblData[Employee])),2,FALSE))*24,0)</f>
        <v>0</v>
      </c>
      <c r="F333" t="str">
        <f>VLOOKUP(tblData[[#This Row],[Employee]],tblDepts[],2,FALSE)</f>
        <v>Sales</v>
      </c>
      <c r="G333" s="5">
        <f>1/COUNTIF(tblData[Employee],tblData[[#This Row],[Employee]])</f>
        <v>2.5000000000000001E-2</v>
      </c>
    </row>
    <row r="334" spans="1:7" x14ac:dyDescent="0.25">
      <c r="A334" t="s">
        <v>4</v>
      </c>
      <c r="B334" s="1">
        <v>43774.646527777775</v>
      </c>
      <c r="C334" t="str">
        <f>IF(ISEVEN(COUNTIF(INDEX(tblData[Employee],1):tblData[[#This Row],[Employee]],tblData[[#This Row],[Employee]])),"In","Out")</f>
        <v>In</v>
      </c>
      <c r="D334" s="4">
        <f>VLOOKUP(tblData[[#This Row],[Employee]],A335:B$529,2,FALSE)</f>
        <v>43774.624305555553</v>
      </c>
      <c r="E334" s="6">
        <f>IF(tblData[[#This Row],[In/Out]]="Out",(tblData[[#This Row],[Date Time]]-VLOOKUP(tblData[[#This Row],[Employee]],INDEX(tblData[Employee],ROW()):INDEX(tblData[Date Time],ROWS(tblData[Employee])),2,FALSE))*24,0)</f>
        <v>0</v>
      </c>
      <c r="F334" t="str">
        <f>VLOOKUP(tblData[[#This Row],[Employee]],tblDepts[],2,FALSE)</f>
        <v>Sales</v>
      </c>
      <c r="G334" s="5">
        <f>1/COUNTIF(tblData[Employee],tblData[[#This Row],[Employee]])</f>
        <v>2.5000000000000001E-2</v>
      </c>
    </row>
    <row r="335" spans="1:7" x14ac:dyDescent="0.25">
      <c r="A335" t="s">
        <v>3</v>
      </c>
      <c r="B335" s="1">
        <v>43774.646527777775</v>
      </c>
      <c r="C335" t="str">
        <f>IF(ISEVEN(COUNTIF(INDEX(tblData[Employee],1):tblData[[#This Row],[Employee]],tblData[[#This Row],[Employee]])),"In","Out")</f>
        <v>In</v>
      </c>
      <c r="D335" s="4">
        <f>VLOOKUP(tblData[[#This Row],[Employee]],A336:B$529,2,FALSE)</f>
        <v>43774.625</v>
      </c>
      <c r="E335" s="6">
        <f>IF(tblData[[#This Row],[In/Out]]="Out",(tblData[[#This Row],[Date Time]]-VLOOKUP(tblData[[#This Row],[Employee]],INDEX(tblData[Employee],ROW()):INDEX(tblData[Date Time],ROWS(tblData[Employee])),2,FALSE))*24,0)</f>
        <v>0</v>
      </c>
      <c r="F335" t="str">
        <f>VLOOKUP(tblData[[#This Row],[Employee]],tblDepts[],2,FALSE)</f>
        <v>Accounting</v>
      </c>
      <c r="G335" s="5">
        <f>1/COUNTIF(tblData[Employee],tblData[[#This Row],[Employee]])</f>
        <v>2.5000000000000001E-2</v>
      </c>
    </row>
    <row r="336" spans="1:7" x14ac:dyDescent="0.25">
      <c r="A336" t="s">
        <v>15</v>
      </c>
      <c r="B336" s="1">
        <v>43774.645833333336</v>
      </c>
      <c r="C336" t="str">
        <f>IF(ISEVEN(COUNTIF(INDEX(tblData[Employee],1):tblData[[#This Row],[Employee]],tblData[[#This Row],[Employee]])),"In","Out")</f>
        <v>In</v>
      </c>
      <c r="D336" s="4">
        <f>VLOOKUP(tblData[[#This Row],[Employee]],A337:B$529,2,FALSE)</f>
        <v>43774.618750000001</v>
      </c>
      <c r="E336" s="6">
        <f>IF(tblData[[#This Row],[In/Out]]="Out",(tblData[[#This Row],[Date Time]]-VLOOKUP(tblData[[#This Row],[Employee]],INDEX(tblData[Employee],ROW()):INDEX(tblData[Date Time],ROWS(tblData[Employee])),2,FALSE))*24,0)</f>
        <v>0</v>
      </c>
      <c r="F336" t="str">
        <f>VLOOKUP(tblData[[#This Row],[Employee]],tblDepts[],2,FALSE)</f>
        <v>Admin</v>
      </c>
      <c r="G336" s="5">
        <f>1/COUNTIF(tblData[Employee],tblData[[#This Row],[Employee]])</f>
        <v>2.5000000000000001E-2</v>
      </c>
    </row>
    <row r="337" spans="1:7" x14ac:dyDescent="0.25">
      <c r="A337" t="s">
        <v>8</v>
      </c>
      <c r="B337" s="1">
        <v>43774.645833333336</v>
      </c>
      <c r="C337" t="str">
        <f>IF(ISEVEN(COUNTIF(INDEX(tblData[Employee],1):tblData[[#This Row],[Employee]],tblData[[#This Row],[Employee]])),"In","Out")</f>
        <v>In</v>
      </c>
      <c r="D337" s="4">
        <f>VLOOKUP(tblData[[#This Row],[Employee]],A338:B$529,2,FALSE)</f>
        <v>43774.625</v>
      </c>
      <c r="E337" s="6">
        <f>IF(tblData[[#This Row],[In/Out]]="Out",(tblData[[#This Row],[Date Time]]-VLOOKUP(tblData[[#This Row],[Employee]],INDEX(tblData[Employee],ROW()):INDEX(tblData[Date Time],ROWS(tblData[Employee])),2,FALSE))*24,0)</f>
        <v>0</v>
      </c>
      <c r="F337" t="str">
        <f>VLOOKUP(tblData[[#This Row],[Employee]],tblDepts[],2,FALSE)</f>
        <v>HR</v>
      </c>
      <c r="G337" s="5">
        <f>1/COUNTIF(tblData[Employee],tblData[[#This Row],[Employee]])</f>
        <v>2.5000000000000001E-2</v>
      </c>
    </row>
    <row r="338" spans="1:7" x14ac:dyDescent="0.25">
      <c r="A338" t="s">
        <v>7</v>
      </c>
      <c r="B338" s="1">
        <v>43774.645138888889</v>
      </c>
      <c r="C338" t="str">
        <f>IF(ISEVEN(COUNTIF(INDEX(tblData[Employee],1):tblData[[#This Row],[Employee]],tblData[[#This Row],[Employee]])),"In","Out")</f>
        <v>In</v>
      </c>
      <c r="D338" s="4">
        <f>VLOOKUP(tblData[[#This Row],[Employee]],A339:B$529,2,FALSE)</f>
        <v>43774.624305555553</v>
      </c>
      <c r="E338" s="6">
        <f>IF(tblData[[#This Row],[In/Out]]="Out",(tblData[[#This Row],[Date Time]]-VLOOKUP(tblData[[#This Row],[Employee]],INDEX(tblData[Employee],ROW()):INDEX(tblData[Date Time],ROWS(tblData[Employee])),2,FALSE))*24,0)</f>
        <v>0</v>
      </c>
      <c r="F338" t="str">
        <f>VLOOKUP(tblData[[#This Row],[Employee]],tblDepts[],2,FALSE)</f>
        <v>Exec</v>
      </c>
      <c r="G338" s="5">
        <f>1/COUNTIF(tblData[Employee],tblData[[#This Row],[Employee]])</f>
        <v>2.5000000000000001E-2</v>
      </c>
    </row>
    <row r="339" spans="1:7" x14ac:dyDescent="0.25">
      <c r="A339" t="s">
        <v>12</v>
      </c>
      <c r="B339" s="1">
        <v>43774.645138888889</v>
      </c>
      <c r="C339" t="str">
        <f>IF(ISEVEN(COUNTIF(INDEX(tblData[Employee],1):tblData[[#This Row],[Employee]],tblData[[#This Row],[Employee]])),"In","Out")</f>
        <v>In</v>
      </c>
      <c r="D339" s="4">
        <f>VLOOKUP(tblData[[#This Row],[Employee]],A340:B$529,2,FALSE)</f>
        <v>43774.623611111114</v>
      </c>
      <c r="E339" s="6">
        <f>IF(tblData[[#This Row],[In/Out]]="Out",(tblData[[#This Row],[Date Time]]-VLOOKUP(tblData[[#This Row],[Employee]],INDEX(tblData[Employee],ROW()):INDEX(tblData[Date Time],ROWS(tblData[Employee])),2,FALSE))*24,0)</f>
        <v>0</v>
      </c>
      <c r="F339" t="str">
        <f>VLOOKUP(tblData[[#This Row],[Employee]],tblDepts[],2,FALSE)</f>
        <v>Accounting</v>
      </c>
      <c r="G339" s="5">
        <f>1/COUNTIF(tblData[Employee],tblData[[#This Row],[Employee]])</f>
        <v>2.5000000000000001E-2</v>
      </c>
    </row>
    <row r="340" spans="1:7" x14ac:dyDescent="0.25">
      <c r="A340" t="s">
        <v>5</v>
      </c>
      <c r="B340" s="1">
        <v>43774.645138888889</v>
      </c>
      <c r="C340" t="str">
        <f>IF(ISEVEN(COUNTIF(INDEX(tblData[Employee],1):tblData[[#This Row],[Employee]],tblData[[#This Row],[Employee]])),"In","Out")</f>
        <v>In</v>
      </c>
      <c r="D340" s="4">
        <f>VLOOKUP(tblData[[#This Row],[Employee]],A341:B$529,2,FALSE)</f>
        <v>43774.625</v>
      </c>
      <c r="E340" s="6">
        <f>IF(tblData[[#This Row],[In/Out]]="Out",(tblData[[#This Row],[Date Time]]-VLOOKUP(tblData[[#This Row],[Employee]],INDEX(tblData[Employee],ROW()):INDEX(tblData[Date Time],ROWS(tblData[Employee])),2,FALSE))*24,0)</f>
        <v>0</v>
      </c>
      <c r="F340" t="str">
        <f>VLOOKUP(tblData[[#This Row],[Employee]],tblDepts[],2,FALSE)</f>
        <v>Sales</v>
      </c>
      <c r="G340" s="5">
        <f>1/COUNTIF(tblData[Employee],tblData[[#This Row],[Employee]])</f>
        <v>2.5000000000000001E-2</v>
      </c>
    </row>
    <row r="341" spans="1:7" x14ac:dyDescent="0.25">
      <c r="A341" t="s">
        <v>13</v>
      </c>
      <c r="B341" s="1">
        <v>43774.644444444442</v>
      </c>
      <c r="C341" t="str">
        <f>IF(ISEVEN(COUNTIF(INDEX(tblData[Employee],1):tblData[[#This Row],[Employee]],tblData[[#This Row],[Employee]])),"In","Out")</f>
        <v>In</v>
      </c>
      <c r="D341" s="4">
        <f>VLOOKUP(tblData[[#This Row],[Employee]],A342:B$529,2,FALSE)</f>
        <v>43774.62222222222</v>
      </c>
      <c r="E341" s="6">
        <f>IF(tblData[[#This Row],[In/Out]]="Out",(tblData[[#This Row],[Date Time]]-VLOOKUP(tblData[[#This Row],[Employee]],INDEX(tblData[Employee],ROW()):INDEX(tblData[Date Time],ROWS(tblData[Employee])),2,FALSE))*24,0)</f>
        <v>0</v>
      </c>
      <c r="F341" t="str">
        <f>VLOOKUP(tblData[[#This Row],[Employee]],tblDepts[],2,FALSE)</f>
        <v>Admin</v>
      </c>
      <c r="G341" s="5">
        <f>1/COUNTIF(tblData[Employee],tblData[[#This Row],[Employee]])</f>
        <v>2.5000000000000001E-2</v>
      </c>
    </row>
    <row r="342" spans="1:7" x14ac:dyDescent="0.25">
      <c r="A342" t="s">
        <v>6</v>
      </c>
      <c r="B342" s="1">
        <v>43774.644444444442</v>
      </c>
      <c r="C342" t="str">
        <f>IF(ISEVEN(COUNTIF(INDEX(tblData[Employee],1):tblData[[#This Row],[Employee]],tblData[[#This Row],[Employee]])),"In","Out")</f>
        <v>In</v>
      </c>
      <c r="D342" s="4">
        <f>VLOOKUP(tblData[[#This Row],[Employee]],A343:B$529,2,FALSE)</f>
        <v>43774.625</v>
      </c>
      <c r="E342" s="6">
        <f>IF(tblData[[#This Row],[In/Out]]="Out",(tblData[[#This Row],[Date Time]]-VLOOKUP(tblData[[#This Row],[Employee]],INDEX(tblData[Employee],ROW()):INDEX(tblData[Date Time],ROWS(tblData[Employee])),2,FALSE))*24,0)</f>
        <v>0</v>
      </c>
      <c r="F342" t="str">
        <f>VLOOKUP(tblData[[#This Row],[Employee]],tblDepts[],2,FALSE)</f>
        <v>Sales</v>
      </c>
      <c r="G342" s="5">
        <f>1/COUNTIF(tblData[Employee],tblData[[#This Row],[Employee]])</f>
        <v>2.5000000000000001E-2</v>
      </c>
    </row>
    <row r="343" spans="1:7" x14ac:dyDescent="0.25">
      <c r="A343" t="s">
        <v>9</v>
      </c>
      <c r="B343" s="1">
        <v>43774.643750000003</v>
      </c>
      <c r="C343" t="str">
        <f>IF(ISEVEN(COUNTIF(INDEX(tblData[Employee],1):tblData[[#This Row],[Employee]],tblData[[#This Row],[Employee]])),"In","Out")</f>
        <v>In</v>
      </c>
      <c r="D343" s="4">
        <f>VLOOKUP(tblData[[#This Row],[Employee]],A344:B$529,2,FALSE)</f>
        <v>43774.623611111114</v>
      </c>
      <c r="E343" s="6">
        <f>IF(tblData[[#This Row],[In/Out]]="Out",(tblData[[#This Row],[Date Time]]-VLOOKUP(tblData[[#This Row],[Employee]],INDEX(tblData[Employee],ROW()):INDEX(tblData[Date Time],ROWS(tblData[Employee])),2,FALSE))*24,0)</f>
        <v>0</v>
      </c>
      <c r="F343" t="str">
        <f>VLOOKUP(tblData[[#This Row],[Employee]],tblDepts[],2,FALSE)</f>
        <v>Accounting</v>
      </c>
      <c r="G343" s="5">
        <f>1/COUNTIF(tblData[Employee],tblData[[#This Row],[Employee]])</f>
        <v>3.5714285714285712E-2</v>
      </c>
    </row>
    <row r="344" spans="1:7" x14ac:dyDescent="0.25">
      <c r="A344" t="s">
        <v>11</v>
      </c>
      <c r="B344" s="1">
        <v>43774.643750000003</v>
      </c>
      <c r="C344" t="str">
        <f>IF(ISEVEN(COUNTIF(INDEX(tblData[Employee],1):tblData[[#This Row],[Employee]],tblData[[#This Row],[Employee]])),"In","Out")</f>
        <v>In</v>
      </c>
      <c r="D344" s="4">
        <f>VLOOKUP(tblData[[#This Row],[Employee]],A345:B$529,2,FALSE)</f>
        <v>43774.624305555553</v>
      </c>
      <c r="E344" s="6">
        <f>IF(tblData[[#This Row],[In/Out]]="Out",(tblData[[#This Row],[Date Time]]-VLOOKUP(tblData[[#This Row],[Employee]],INDEX(tblData[Employee],ROW()):INDEX(tblData[Date Time],ROWS(tblData[Employee])),2,FALSE))*24,0)</f>
        <v>0</v>
      </c>
      <c r="F344" t="str">
        <f>VLOOKUP(tblData[[#This Row],[Employee]],tblDepts[],2,FALSE)</f>
        <v>Admin</v>
      </c>
      <c r="G344" s="5">
        <f>1/COUNTIF(tblData[Employee],tblData[[#This Row],[Employee]])</f>
        <v>2.5000000000000001E-2</v>
      </c>
    </row>
    <row r="345" spans="1:7" x14ac:dyDescent="0.25">
      <c r="A345" t="s">
        <v>3</v>
      </c>
      <c r="B345" s="1">
        <v>43774.625</v>
      </c>
      <c r="C345" t="str">
        <f>IF(ISEVEN(COUNTIF(INDEX(tblData[Employee],1):tblData[[#This Row],[Employee]],tblData[[#This Row],[Employee]])),"In","Out")</f>
        <v>Out</v>
      </c>
      <c r="D345" s="4">
        <f>VLOOKUP(tblData[[#This Row],[Employee]],A346:B$529,2,FALSE)</f>
        <v>43774.541666666664</v>
      </c>
      <c r="E345" s="6">
        <f>IF(tblData[[#This Row],[In/Out]]="Out",(tblData[[#This Row],[Date Time]]-VLOOKUP(tblData[[#This Row],[Employee]],INDEX(tblData[Employee],ROW()):INDEX(tblData[Date Time],ROWS(tblData[Employee])),2,FALSE))*24,0)</f>
        <v>2.0000000000582077</v>
      </c>
      <c r="F345" t="str">
        <f>VLOOKUP(tblData[[#This Row],[Employee]],tblDepts[],2,FALSE)</f>
        <v>Accounting</v>
      </c>
      <c r="G345" s="5">
        <f>1/COUNTIF(tblData[Employee],tblData[[#This Row],[Employee]])</f>
        <v>2.5000000000000001E-2</v>
      </c>
    </row>
    <row r="346" spans="1:7" x14ac:dyDescent="0.25">
      <c r="A346" t="s">
        <v>5</v>
      </c>
      <c r="B346" s="1">
        <v>43774.625</v>
      </c>
      <c r="C346" t="str">
        <f>IF(ISEVEN(COUNTIF(INDEX(tblData[Employee],1):tblData[[#This Row],[Employee]],tblData[[#This Row],[Employee]])),"In","Out")</f>
        <v>Out</v>
      </c>
      <c r="D346" s="4">
        <f>VLOOKUP(tblData[[#This Row],[Employee]],A347:B$529,2,FALSE)</f>
        <v>43774.541666666664</v>
      </c>
      <c r="E346" s="6">
        <f>IF(tblData[[#This Row],[In/Out]]="Out",(tblData[[#This Row],[Date Time]]-VLOOKUP(tblData[[#This Row],[Employee]],INDEX(tblData[Employee],ROW()):INDEX(tblData[Date Time],ROWS(tblData[Employee])),2,FALSE))*24,0)</f>
        <v>2.0000000000582077</v>
      </c>
      <c r="F346" t="str">
        <f>VLOOKUP(tblData[[#This Row],[Employee]],tblDepts[],2,FALSE)</f>
        <v>Sales</v>
      </c>
      <c r="G346" s="5">
        <f>1/COUNTIF(tblData[Employee],tblData[[#This Row],[Employee]])</f>
        <v>2.5000000000000001E-2</v>
      </c>
    </row>
    <row r="347" spans="1:7" x14ac:dyDescent="0.25">
      <c r="A347" t="s">
        <v>8</v>
      </c>
      <c r="B347" s="1">
        <v>43774.625</v>
      </c>
      <c r="C347" t="str">
        <f>IF(ISEVEN(COUNTIF(INDEX(tblData[Employee],1):tblData[[#This Row],[Employee]],tblData[[#This Row],[Employee]])),"In","Out")</f>
        <v>Out</v>
      </c>
      <c r="D347" s="4">
        <f>VLOOKUP(tblData[[#This Row],[Employee]],A348:B$529,2,FALSE)</f>
        <v>43774.538194444445</v>
      </c>
      <c r="E347" s="6">
        <f>IF(tblData[[#This Row],[In/Out]]="Out",(tblData[[#This Row],[Date Time]]-VLOOKUP(tblData[[#This Row],[Employee]],INDEX(tblData[Employee],ROW()):INDEX(tblData[Date Time],ROWS(tblData[Employee])),2,FALSE))*24,0)</f>
        <v>2.0833333333139308</v>
      </c>
      <c r="F347" t="str">
        <f>VLOOKUP(tblData[[#This Row],[Employee]],tblDepts[],2,FALSE)</f>
        <v>HR</v>
      </c>
      <c r="G347" s="5">
        <f>1/COUNTIF(tblData[Employee],tblData[[#This Row],[Employee]])</f>
        <v>2.5000000000000001E-2</v>
      </c>
    </row>
    <row r="348" spans="1:7" x14ac:dyDescent="0.25">
      <c r="A348" t="s">
        <v>6</v>
      </c>
      <c r="B348" s="1">
        <v>43774.625</v>
      </c>
      <c r="C348" t="str">
        <f>IF(ISEVEN(COUNTIF(INDEX(tblData[Employee],1):tblData[[#This Row],[Employee]],tblData[[#This Row],[Employee]])),"In","Out")</f>
        <v>Out</v>
      </c>
      <c r="D348" s="4">
        <f>VLOOKUP(tblData[[#This Row],[Employee]],A349:B$529,2,FALSE)</f>
        <v>43774.540972222225</v>
      </c>
      <c r="E348" s="6">
        <f>IF(tblData[[#This Row],[In/Out]]="Out",(tblData[[#This Row],[Date Time]]-VLOOKUP(tblData[[#This Row],[Employee]],INDEX(tblData[Employee],ROW()):INDEX(tblData[Date Time],ROWS(tblData[Employee])),2,FALSE))*24,0)</f>
        <v>2.0166666666045785</v>
      </c>
      <c r="F348" t="str">
        <f>VLOOKUP(tblData[[#This Row],[Employee]],tblDepts[],2,FALSE)</f>
        <v>Sales</v>
      </c>
      <c r="G348" s="5">
        <f>1/COUNTIF(tblData[Employee],tblData[[#This Row],[Employee]])</f>
        <v>2.5000000000000001E-2</v>
      </c>
    </row>
    <row r="349" spans="1:7" x14ac:dyDescent="0.25">
      <c r="A349" t="s">
        <v>7</v>
      </c>
      <c r="B349" s="1">
        <v>43774.624305555553</v>
      </c>
      <c r="C349" t="str">
        <f>IF(ISEVEN(COUNTIF(INDEX(tblData[Employee],1):tblData[[#This Row],[Employee]],tblData[[#This Row],[Employee]])),"In","Out")</f>
        <v>Out</v>
      </c>
      <c r="D349" s="4">
        <f>VLOOKUP(tblData[[#This Row],[Employee]],A350:B$529,2,FALSE)</f>
        <v>43774.540277777778</v>
      </c>
      <c r="E349" s="6">
        <f>IF(tblData[[#This Row],[In/Out]]="Out",(tblData[[#This Row],[Date Time]]-VLOOKUP(tblData[[#This Row],[Employee]],INDEX(tblData[Employee],ROW()):INDEX(tblData[Date Time],ROWS(tblData[Employee])),2,FALSE))*24,0)</f>
        <v>2.0166666666045785</v>
      </c>
      <c r="F349" t="str">
        <f>VLOOKUP(tblData[[#This Row],[Employee]],tblDepts[],2,FALSE)</f>
        <v>Exec</v>
      </c>
      <c r="G349" s="5">
        <f>1/COUNTIF(tblData[Employee],tblData[[#This Row],[Employee]])</f>
        <v>2.5000000000000001E-2</v>
      </c>
    </row>
    <row r="350" spans="1:7" x14ac:dyDescent="0.25">
      <c r="A350" t="s">
        <v>11</v>
      </c>
      <c r="B350" s="1">
        <v>43774.624305555553</v>
      </c>
      <c r="C350" t="str">
        <f>IF(ISEVEN(COUNTIF(INDEX(tblData[Employee],1):tblData[[#This Row],[Employee]],tblData[[#This Row],[Employee]])),"In","Out")</f>
        <v>Out</v>
      </c>
      <c r="D350" s="4">
        <f>VLOOKUP(tblData[[#This Row],[Employee]],A351:B$529,2,FALSE)</f>
        <v>43774.54791666667</v>
      </c>
      <c r="E350" s="6">
        <f>IF(tblData[[#This Row],[In/Out]]="Out",(tblData[[#This Row],[Date Time]]-VLOOKUP(tblData[[#This Row],[Employee]],INDEX(tblData[Employee],ROW()):INDEX(tblData[Date Time],ROWS(tblData[Employee])),2,FALSE))*24,0)</f>
        <v>1.8333333331975155</v>
      </c>
      <c r="F350" t="str">
        <f>VLOOKUP(tblData[[#This Row],[Employee]],tblDepts[],2,FALSE)</f>
        <v>Admin</v>
      </c>
      <c r="G350" s="5">
        <f>1/COUNTIF(tblData[Employee],tblData[[#This Row],[Employee]])</f>
        <v>2.5000000000000001E-2</v>
      </c>
    </row>
    <row r="351" spans="1:7" x14ac:dyDescent="0.25">
      <c r="A351" t="s">
        <v>4</v>
      </c>
      <c r="B351" s="1">
        <v>43774.624305555553</v>
      </c>
      <c r="C351" t="str">
        <f>IF(ISEVEN(COUNTIF(INDEX(tblData[Employee],1):tblData[[#This Row],[Employee]],tblData[[#This Row],[Employee]])),"In","Out")</f>
        <v>Out</v>
      </c>
      <c r="D351" s="4">
        <f>VLOOKUP(tblData[[#This Row],[Employee]],A352:B$529,2,FALSE)</f>
        <v>43774.540277777778</v>
      </c>
      <c r="E351" s="6">
        <f>IF(tblData[[#This Row],[In/Out]]="Out",(tblData[[#This Row],[Date Time]]-VLOOKUP(tblData[[#This Row],[Employee]],INDEX(tblData[Employee],ROW()):INDEX(tblData[Date Time],ROWS(tblData[Employee])),2,FALSE))*24,0)</f>
        <v>2.0166666666045785</v>
      </c>
      <c r="F351" t="str">
        <f>VLOOKUP(tblData[[#This Row],[Employee]],tblDepts[],2,FALSE)</f>
        <v>Sales</v>
      </c>
      <c r="G351" s="5">
        <f>1/COUNTIF(tblData[Employee],tblData[[#This Row],[Employee]])</f>
        <v>2.5000000000000001E-2</v>
      </c>
    </row>
    <row r="352" spans="1:7" x14ac:dyDescent="0.25">
      <c r="A352" t="s">
        <v>9</v>
      </c>
      <c r="B352" s="1">
        <v>43774.623611111114</v>
      </c>
      <c r="C352" t="str">
        <f>IF(ISEVEN(COUNTIF(INDEX(tblData[Employee],1):tblData[[#This Row],[Employee]],tblData[[#This Row],[Employee]])),"In","Out")</f>
        <v>Out</v>
      </c>
      <c r="D352" s="4">
        <f>VLOOKUP(tblData[[#This Row],[Employee]],A353:B$529,2,FALSE)</f>
        <v>43774.548611111109</v>
      </c>
      <c r="E352" s="6">
        <f>IF(tblData[[#This Row],[In/Out]]="Out",(tblData[[#This Row],[Date Time]]-VLOOKUP(tblData[[#This Row],[Employee]],INDEX(tblData[Employee],ROW()):INDEX(tblData[Date Time],ROWS(tblData[Employee])),2,FALSE))*24,0)</f>
        <v>1.8000000001047738</v>
      </c>
      <c r="F352" t="str">
        <f>VLOOKUP(tblData[[#This Row],[Employee]],tblDepts[],2,FALSE)</f>
        <v>Accounting</v>
      </c>
      <c r="G352" s="5">
        <f>1/COUNTIF(tblData[Employee],tblData[[#This Row],[Employee]])</f>
        <v>3.5714285714285712E-2</v>
      </c>
    </row>
    <row r="353" spans="1:7" x14ac:dyDescent="0.25">
      <c r="A353" t="s">
        <v>12</v>
      </c>
      <c r="B353" s="1">
        <v>43774.623611111114</v>
      </c>
      <c r="C353" t="str">
        <f>IF(ISEVEN(COUNTIF(INDEX(tblData[Employee],1):tblData[[#This Row],[Employee]],tblData[[#This Row],[Employee]])),"In","Out")</f>
        <v>Out</v>
      </c>
      <c r="D353" s="4">
        <f>VLOOKUP(tblData[[#This Row],[Employee]],A354:B$529,2,FALSE)</f>
        <v>43774.541666666664</v>
      </c>
      <c r="E353" s="6">
        <f>IF(tblData[[#This Row],[In/Out]]="Out",(tblData[[#This Row],[Date Time]]-VLOOKUP(tblData[[#This Row],[Employee]],INDEX(tblData[Employee],ROW()):INDEX(tblData[Date Time],ROWS(tblData[Employee])),2,FALSE))*24,0)</f>
        <v>1.966666666790843</v>
      </c>
      <c r="F353" t="str">
        <f>VLOOKUP(tblData[[#This Row],[Employee]],tblDepts[],2,FALSE)</f>
        <v>Accounting</v>
      </c>
      <c r="G353" s="5">
        <f>1/COUNTIF(tblData[Employee],tblData[[#This Row],[Employee]])</f>
        <v>2.5000000000000001E-2</v>
      </c>
    </row>
    <row r="354" spans="1:7" x14ac:dyDescent="0.25">
      <c r="A354" t="s">
        <v>10</v>
      </c>
      <c r="B354" s="1">
        <v>43774.622916666667</v>
      </c>
      <c r="C354" t="str">
        <f>IF(ISEVEN(COUNTIF(INDEX(tblData[Employee],1):tblData[[#This Row],[Employee]],tblData[[#This Row],[Employee]])),"In","Out")</f>
        <v>Out</v>
      </c>
      <c r="D354" s="4">
        <f>VLOOKUP(tblData[[#This Row],[Employee]],A355:B$529,2,FALSE)</f>
        <v>43774.538194444445</v>
      </c>
      <c r="E354" s="6">
        <f>IF(tblData[[#This Row],[In/Out]]="Out",(tblData[[#This Row],[Date Time]]-VLOOKUP(tblData[[#This Row],[Employee]],INDEX(tblData[Employee],ROW()):INDEX(tblData[Date Time],ROWS(tblData[Employee])),2,FALSE))*24,0)</f>
        <v>2.0333333333255723</v>
      </c>
      <c r="F354" t="str">
        <f>VLOOKUP(tblData[[#This Row],[Employee]],tblDepts[],2,FALSE)</f>
        <v>Customer Service</v>
      </c>
      <c r="G354" s="5">
        <f>1/COUNTIF(tblData[Employee],tblData[[#This Row],[Employee]])</f>
        <v>2.5000000000000001E-2</v>
      </c>
    </row>
    <row r="355" spans="1:7" x14ac:dyDescent="0.25">
      <c r="A355" t="s">
        <v>13</v>
      </c>
      <c r="B355" s="1">
        <v>43774.62222222222</v>
      </c>
      <c r="C355" t="str">
        <f>IF(ISEVEN(COUNTIF(INDEX(tblData[Employee],1):tblData[[#This Row],[Employee]],tblData[[#This Row],[Employee]])),"In","Out")</f>
        <v>Out</v>
      </c>
      <c r="D355" s="4">
        <f>VLOOKUP(tblData[[#This Row],[Employee]],A356:B$529,2,FALSE)</f>
        <v>43774.544444444444</v>
      </c>
      <c r="E355" s="6">
        <f>IF(tblData[[#This Row],[In/Out]]="Out",(tblData[[#This Row],[Date Time]]-VLOOKUP(tblData[[#This Row],[Employee]],INDEX(tblData[Employee],ROW()):INDEX(tblData[Date Time],ROWS(tblData[Employee])),2,FALSE))*24,0)</f>
        <v>1.8666666666395031</v>
      </c>
      <c r="F355" t="str">
        <f>VLOOKUP(tblData[[#This Row],[Employee]],tblDepts[],2,FALSE)</f>
        <v>Admin</v>
      </c>
      <c r="G355" s="5">
        <f>1/COUNTIF(tblData[Employee],tblData[[#This Row],[Employee]])</f>
        <v>2.5000000000000001E-2</v>
      </c>
    </row>
    <row r="356" spans="1:7" x14ac:dyDescent="0.25">
      <c r="A356" t="s">
        <v>14</v>
      </c>
      <c r="B356" s="1">
        <v>43774.620138888888</v>
      </c>
      <c r="C356" t="str">
        <f>IF(ISEVEN(COUNTIF(INDEX(tblData[Employee],1):tblData[[#This Row],[Employee]],tblData[[#This Row],[Employee]])),"In","Out")</f>
        <v>Out</v>
      </c>
      <c r="D356" s="4">
        <f>VLOOKUP(tblData[[#This Row],[Employee]],A357:B$529,2,FALSE)</f>
        <v>43774.541666666664</v>
      </c>
      <c r="E356" s="6">
        <f>IF(tblData[[#This Row],[In/Out]]="Out",(tblData[[#This Row],[Date Time]]-VLOOKUP(tblData[[#This Row],[Employee]],INDEX(tblData[Employee],ROW()):INDEX(tblData[Date Time],ROWS(tblData[Employee])),2,FALSE))*24,0)</f>
        <v>1.8833333333604969</v>
      </c>
      <c r="F356" t="str">
        <f>VLOOKUP(tblData[[#This Row],[Employee]],tblDepts[],2,FALSE)</f>
        <v>Sales</v>
      </c>
      <c r="G356" s="5">
        <f>1/COUNTIF(tblData[Employee],tblData[[#This Row],[Employee]])</f>
        <v>2.5000000000000001E-2</v>
      </c>
    </row>
    <row r="357" spans="1:7" x14ac:dyDescent="0.25">
      <c r="A357" t="s">
        <v>15</v>
      </c>
      <c r="B357" s="1">
        <v>43774.618750000001</v>
      </c>
      <c r="C357" t="str">
        <f>IF(ISEVEN(COUNTIF(INDEX(tblData[Employee],1):tblData[[#This Row],[Employee]],tblData[[#This Row],[Employee]])),"In","Out")</f>
        <v>Out</v>
      </c>
      <c r="D357" s="4">
        <f>VLOOKUP(tblData[[#This Row],[Employee]],A358:B$529,2,FALSE)</f>
        <v>43774.538194444445</v>
      </c>
      <c r="E357" s="6">
        <f>IF(tblData[[#This Row],[In/Out]]="Out",(tblData[[#This Row],[Date Time]]-VLOOKUP(tblData[[#This Row],[Employee]],INDEX(tblData[Employee],ROW()):INDEX(tblData[Date Time],ROWS(tblData[Employee])),2,FALSE))*24,0)</f>
        <v>1.9333333333488554</v>
      </c>
      <c r="F357" t="str">
        <f>VLOOKUP(tblData[[#This Row],[Employee]],tblDepts[],2,FALSE)</f>
        <v>Admin</v>
      </c>
      <c r="G357" s="5">
        <f>1/COUNTIF(tblData[Employee],tblData[[#This Row],[Employee]])</f>
        <v>2.5000000000000001E-2</v>
      </c>
    </row>
    <row r="358" spans="1:7" x14ac:dyDescent="0.25">
      <c r="A358" t="s">
        <v>9</v>
      </c>
      <c r="B358" s="1">
        <v>43774.548611111109</v>
      </c>
      <c r="C358" t="str">
        <f>IF(ISEVEN(COUNTIF(INDEX(tblData[Employee],1):tblData[[#This Row],[Employee]],tblData[[#This Row],[Employee]])),"In","Out")</f>
        <v>In</v>
      </c>
      <c r="D358" s="4">
        <f>VLOOKUP(tblData[[#This Row],[Employee]],A359:B$529,2,FALSE)</f>
        <v>43774.526388888888</v>
      </c>
      <c r="E358" s="6">
        <f>IF(tblData[[#This Row],[In/Out]]="Out",(tblData[[#This Row],[Date Time]]-VLOOKUP(tblData[[#This Row],[Employee]],INDEX(tblData[Employee],ROW()):INDEX(tblData[Date Time],ROWS(tblData[Employee])),2,FALSE))*24,0)</f>
        <v>0</v>
      </c>
      <c r="F358" t="str">
        <f>VLOOKUP(tblData[[#This Row],[Employee]],tblDepts[],2,FALSE)</f>
        <v>Accounting</v>
      </c>
      <c r="G358" s="5">
        <f>1/COUNTIF(tblData[Employee],tblData[[#This Row],[Employee]])</f>
        <v>3.5714285714285712E-2</v>
      </c>
    </row>
    <row r="359" spans="1:7" x14ac:dyDescent="0.25">
      <c r="A359" t="s">
        <v>11</v>
      </c>
      <c r="B359" s="1">
        <v>43774.54791666667</v>
      </c>
      <c r="C359" t="str">
        <f>IF(ISEVEN(COUNTIF(INDEX(tblData[Employee],1):tblData[[#This Row],[Employee]],tblData[[#This Row],[Employee]])),"In","Out")</f>
        <v>In</v>
      </c>
      <c r="D359" s="4">
        <f>VLOOKUP(tblData[[#This Row],[Employee]],A360:B$529,2,FALSE)</f>
        <v>43774.493750000001</v>
      </c>
      <c r="E359" s="6">
        <f>IF(tblData[[#This Row],[In/Out]]="Out",(tblData[[#This Row],[Date Time]]-VLOOKUP(tblData[[#This Row],[Employee]],INDEX(tblData[Employee],ROW()):INDEX(tblData[Date Time],ROWS(tblData[Employee])),2,FALSE))*24,0)</f>
        <v>0</v>
      </c>
      <c r="F359" t="str">
        <f>VLOOKUP(tblData[[#This Row],[Employee]],tblDepts[],2,FALSE)</f>
        <v>Admin</v>
      </c>
      <c r="G359" s="5">
        <f>1/COUNTIF(tblData[Employee],tblData[[#This Row],[Employee]])</f>
        <v>2.5000000000000001E-2</v>
      </c>
    </row>
    <row r="360" spans="1:7" x14ac:dyDescent="0.25">
      <c r="A360" t="s">
        <v>13</v>
      </c>
      <c r="B360" s="1">
        <v>43774.544444444444</v>
      </c>
      <c r="C360" t="str">
        <f>IF(ISEVEN(COUNTIF(INDEX(tblData[Employee],1):tblData[[#This Row],[Employee]],tblData[[#This Row],[Employee]])),"In","Out")</f>
        <v>In</v>
      </c>
      <c r="D360" s="4">
        <f>VLOOKUP(tblData[[#This Row],[Employee]],A361:B$529,2,FALSE)</f>
        <v>43774.499305555553</v>
      </c>
      <c r="E360" s="6">
        <f>IF(tblData[[#This Row],[In/Out]]="Out",(tblData[[#This Row],[Date Time]]-VLOOKUP(tblData[[#This Row],[Employee]],INDEX(tblData[Employee],ROW()):INDEX(tblData[Date Time],ROWS(tblData[Employee])),2,FALSE))*24,0)</f>
        <v>0</v>
      </c>
      <c r="F360" t="str">
        <f>VLOOKUP(tblData[[#This Row],[Employee]],tblDepts[],2,FALSE)</f>
        <v>Admin</v>
      </c>
      <c r="G360" s="5">
        <f>1/COUNTIF(tblData[Employee],tblData[[#This Row],[Employee]])</f>
        <v>2.5000000000000001E-2</v>
      </c>
    </row>
    <row r="361" spans="1:7" x14ac:dyDescent="0.25">
      <c r="A361" t="s">
        <v>2</v>
      </c>
      <c r="B361" s="1">
        <v>43774.541666666664</v>
      </c>
      <c r="C361" t="str">
        <f>IF(ISEVEN(COUNTIF(INDEX(tblData[Employee],1):tblData[[#This Row],[Employee]],tblData[[#This Row],[Employee]])),"In","Out")</f>
        <v>In</v>
      </c>
      <c r="D361" s="4">
        <f>VLOOKUP(tblData[[#This Row],[Employee]],A362:B$529,2,FALSE)</f>
        <v>43774.5</v>
      </c>
      <c r="E361" s="6">
        <f>IF(tblData[[#This Row],[In/Out]]="Out",(tblData[[#This Row],[Date Time]]-VLOOKUP(tblData[[#This Row],[Employee]],INDEX(tblData[Employee],ROW()):INDEX(tblData[Date Time],ROWS(tblData[Employee])),2,FALSE))*24,0)</f>
        <v>0</v>
      </c>
      <c r="F361" t="str">
        <f>VLOOKUP(tblData[[#This Row],[Employee]],tblDepts[],2,FALSE)</f>
        <v>Sales</v>
      </c>
      <c r="G361" s="5">
        <f>1/COUNTIF(tblData[Employee],tblData[[#This Row],[Employee]])</f>
        <v>0.05</v>
      </c>
    </row>
    <row r="362" spans="1:7" x14ac:dyDescent="0.25">
      <c r="A362" t="s">
        <v>14</v>
      </c>
      <c r="B362" s="1">
        <v>43774.541666666664</v>
      </c>
      <c r="C362" t="str">
        <f>IF(ISEVEN(COUNTIF(INDEX(tblData[Employee],1):tblData[[#This Row],[Employee]],tblData[[#This Row],[Employee]])),"In","Out")</f>
        <v>In</v>
      </c>
      <c r="D362" s="4">
        <f>VLOOKUP(tblData[[#This Row],[Employee]],A363:B$529,2,FALSE)</f>
        <v>43774.49722222222</v>
      </c>
      <c r="E362" s="6">
        <f>IF(tblData[[#This Row],[In/Out]]="Out",(tblData[[#This Row],[Date Time]]-VLOOKUP(tblData[[#This Row],[Employee]],INDEX(tblData[Employee],ROW()):INDEX(tblData[Date Time],ROWS(tblData[Employee])),2,FALSE))*24,0)</f>
        <v>0</v>
      </c>
      <c r="F362" t="str">
        <f>VLOOKUP(tblData[[#This Row],[Employee]],tblDepts[],2,FALSE)</f>
        <v>Sales</v>
      </c>
      <c r="G362" s="5">
        <f>1/COUNTIF(tblData[Employee],tblData[[#This Row],[Employee]])</f>
        <v>2.5000000000000001E-2</v>
      </c>
    </row>
    <row r="363" spans="1:7" x14ac:dyDescent="0.25">
      <c r="A363" t="s">
        <v>12</v>
      </c>
      <c r="B363" s="1">
        <v>43774.541666666664</v>
      </c>
      <c r="C363" t="str">
        <f>IF(ISEVEN(COUNTIF(INDEX(tblData[Employee],1):tblData[[#This Row],[Employee]],tblData[[#This Row],[Employee]])),"In","Out")</f>
        <v>In</v>
      </c>
      <c r="D363" s="4">
        <f>VLOOKUP(tblData[[#This Row],[Employee]],A364:B$529,2,FALSE)</f>
        <v>43774.499305555553</v>
      </c>
      <c r="E363" s="6">
        <f>IF(tblData[[#This Row],[In/Out]]="Out",(tblData[[#This Row],[Date Time]]-VLOOKUP(tblData[[#This Row],[Employee]],INDEX(tblData[Employee],ROW()):INDEX(tblData[Date Time],ROWS(tblData[Employee])),2,FALSE))*24,0)</f>
        <v>0</v>
      </c>
      <c r="F363" t="str">
        <f>VLOOKUP(tblData[[#This Row],[Employee]],tblDepts[],2,FALSE)</f>
        <v>Accounting</v>
      </c>
      <c r="G363" s="5">
        <f>1/COUNTIF(tblData[Employee],tblData[[#This Row],[Employee]])</f>
        <v>2.5000000000000001E-2</v>
      </c>
    </row>
    <row r="364" spans="1:7" x14ac:dyDescent="0.25">
      <c r="A364" t="s">
        <v>3</v>
      </c>
      <c r="B364" s="1">
        <v>43774.541666666664</v>
      </c>
      <c r="C364" t="str">
        <f>IF(ISEVEN(COUNTIF(INDEX(tblData[Employee],1):tblData[[#This Row],[Employee]],tblData[[#This Row],[Employee]])),"In","Out")</f>
        <v>In</v>
      </c>
      <c r="D364" s="4">
        <f>VLOOKUP(tblData[[#This Row],[Employee]],A365:B$529,2,FALSE)</f>
        <v>43774.499305555553</v>
      </c>
      <c r="E364" s="6">
        <f>IF(tblData[[#This Row],[In/Out]]="Out",(tblData[[#This Row],[Date Time]]-VLOOKUP(tblData[[#This Row],[Employee]],INDEX(tblData[Employee],ROW()):INDEX(tblData[Date Time],ROWS(tblData[Employee])),2,FALSE))*24,0)</f>
        <v>0</v>
      </c>
      <c r="F364" t="str">
        <f>VLOOKUP(tblData[[#This Row],[Employee]],tblDepts[],2,FALSE)</f>
        <v>Accounting</v>
      </c>
      <c r="G364" s="5">
        <f>1/COUNTIF(tblData[Employee],tblData[[#This Row],[Employee]])</f>
        <v>2.5000000000000001E-2</v>
      </c>
    </row>
    <row r="365" spans="1:7" x14ac:dyDescent="0.25">
      <c r="A365" t="s">
        <v>5</v>
      </c>
      <c r="B365" s="1">
        <v>43774.541666666664</v>
      </c>
      <c r="C365" t="str">
        <f>IF(ISEVEN(COUNTIF(INDEX(tblData[Employee],1):tblData[[#This Row],[Employee]],tblData[[#This Row],[Employee]])),"In","Out")</f>
        <v>In</v>
      </c>
      <c r="D365" s="4">
        <f>VLOOKUP(tblData[[#This Row],[Employee]],A366:B$529,2,FALSE)</f>
        <v>43774.495833333334</v>
      </c>
      <c r="E365" s="6">
        <f>IF(tblData[[#This Row],[In/Out]]="Out",(tblData[[#This Row],[Date Time]]-VLOOKUP(tblData[[#This Row],[Employee]],INDEX(tblData[Employee],ROW()):INDEX(tblData[Date Time],ROWS(tblData[Employee])),2,FALSE))*24,0)</f>
        <v>0</v>
      </c>
      <c r="F365" t="str">
        <f>VLOOKUP(tblData[[#This Row],[Employee]],tblDepts[],2,FALSE)</f>
        <v>Sales</v>
      </c>
      <c r="G365" s="5">
        <f>1/COUNTIF(tblData[Employee],tblData[[#This Row],[Employee]])</f>
        <v>2.5000000000000001E-2</v>
      </c>
    </row>
    <row r="366" spans="1:7" x14ac:dyDescent="0.25">
      <c r="A366" t="s">
        <v>6</v>
      </c>
      <c r="B366" s="1">
        <v>43774.540972222225</v>
      </c>
      <c r="C366" t="str">
        <f>IF(ISEVEN(COUNTIF(INDEX(tblData[Employee],1):tblData[[#This Row],[Employee]],tblData[[#This Row],[Employee]])),"In","Out")</f>
        <v>In</v>
      </c>
      <c r="D366" s="4">
        <f>VLOOKUP(tblData[[#This Row],[Employee]],A367:B$529,2,FALSE)</f>
        <v>43774.499305555553</v>
      </c>
      <c r="E366" s="6">
        <f>IF(tblData[[#This Row],[In/Out]]="Out",(tblData[[#This Row],[Date Time]]-VLOOKUP(tblData[[#This Row],[Employee]],INDEX(tblData[Employee],ROW()):INDEX(tblData[Date Time],ROWS(tblData[Employee])),2,FALSE))*24,0)</f>
        <v>0</v>
      </c>
      <c r="F366" t="str">
        <f>VLOOKUP(tblData[[#This Row],[Employee]],tblDepts[],2,FALSE)</f>
        <v>Sales</v>
      </c>
      <c r="G366" s="5">
        <f>1/COUNTIF(tblData[Employee],tblData[[#This Row],[Employee]])</f>
        <v>2.5000000000000001E-2</v>
      </c>
    </row>
    <row r="367" spans="1:7" x14ac:dyDescent="0.25">
      <c r="A367" t="s">
        <v>7</v>
      </c>
      <c r="B367" s="1">
        <v>43774.540277777778</v>
      </c>
      <c r="C367" t="str">
        <f>IF(ISEVEN(COUNTIF(INDEX(tblData[Employee],1):tblData[[#This Row],[Employee]],tblData[[#This Row],[Employee]])),"In","Out")</f>
        <v>In</v>
      </c>
      <c r="D367" s="4">
        <f>VLOOKUP(tblData[[#This Row],[Employee]],A368:B$529,2,FALSE)</f>
        <v>43774.493055555555</v>
      </c>
      <c r="E367" s="6">
        <f>IF(tblData[[#This Row],[In/Out]]="Out",(tblData[[#This Row],[Date Time]]-VLOOKUP(tblData[[#This Row],[Employee]],INDEX(tblData[Employee],ROW()):INDEX(tblData[Date Time],ROWS(tblData[Employee])),2,FALSE))*24,0)</f>
        <v>0</v>
      </c>
      <c r="F367" t="str">
        <f>VLOOKUP(tblData[[#This Row],[Employee]],tblDepts[],2,FALSE)</f>
        <v>Exec</v>
      </c>
      <c r="G367" s="5">
        <f>1/COUNTIF(tblData[Employee],tblData[[#This Row],[Employee]])</f>
        <v>2.5000000000000001E-2</v>
      </c>
    </row>
    <row r="368" spans="1:7" x14ac:dyDescent="0.25">
      <c r="A368" t="s">
        <v>4</v>
      </c>
      <c r="B368" s="1">
        <v>43774.540277777778</v>
      </c>
      <c r="C368" t="str">
        <f>IF(ISEVEN(COUNTIF(INDEX(tblData[Employee],1):tblData[[#This Row],[Employee]],tblData[[#This Row],[Employee]])),"In","Out")</f>
        <v>In</v>
      </c>
      <c r="D368" s="4">
        <f>VLOOKUP(tblData[[#This Row],[Employee]],A369:B$529,2,FALSE)</f>
        <v>43774.499305555553</v>
      </c>
      <c r="E368" s="6">
        <f>IF(tblData[[#This Row],[In/Out]]="Out",(tblData[[#This Row],[Date Time]]-VLOOKUP(tblData[[#This Row],[Employee]],INDEX(tblData[Employee],ROW()):INDEX(tblData[Date Time],ROWS(tblData[Employee])),2,FALSE))*24,0)</f>
        <v>0</v>
      </c>
      <c r="F368" t="str">
        <f>VLOOKUP(tblData[[#This Row],[Employee]],tblDepts[],2,FALSE)</f>
        <v>Sales</v>
      </c>
      <c r="G368" s="5">
        <f>1/COUNTIF(tblData[Employee],tblData[[#This Row],[Employee]])</f>
        <v>2.5000000000000001E-2</v>
      </c>
    </row>
    <row r="369" spans="1:7" x14ac:dyDescent="0.25">
      <c r="A369" t="s">
        <v>15</v>
      </c>
      <c r="B369" s="1">
        <v>43774.538194444445</v>
      </c>
      <c r="C369" t="str">
        <f>IF(ISEVEN(COUNTIF(INDEX(tblData[Employee],1):tblData[[#This Row],[Employee]],tblData[[#This Row],[Employee]])),"In","Out")</f>
        <v>In</v>
      </c>
      <c r="D369" s="4">
        <f>VLOOKUP(tblData[[#This Row],[Employee]],A370:B$529,2,FALSE)</f>
        <v>43774.470138888886</v>
      </c>
      <c r="E369" s="6">
        <f>IF(tblData[[#This Row],[In/Out]]="Out",(tblData[[#This Row],[Date Time]]-VLOOKUP(tblData[[#This Row],[Employee]],INDEX(tblData[Employee],ROW()):INDEX(tblData[Date Time],ROWS(tblData[Employee])),2,FALSE))*24,0)</f>
        <v>0</v>
      </c>
      <c r="F369" t="str">
        <f>VLOOKUP(tblData[[#This Row],[Employee]],tblDepts[],2,FALSE)</f>
        <v>Admin</v>
      </c>
      <c r="G369" s="5">
        <f>1/COUNTIF(tblData[Employee],tblData[[#This Row],[Employee]])</f>
        <v>2.5000000000000001E-2</v>
      </c>
    </row>
    <row r="370" spans="1:7" x14ac:dyDescent="0.25">
      <c r="A370" t="s">
        <v>10</v>
      </c>
      <c r="B370" s="1">
        <v>43774.538194444445</v>
      </c>
      <c r="C370" t="str">
        <f>IF(ISEVEN(COUNTIF(INDEX(tblData[Employee],1):tblData[[#This Row],[Employee]],tblData[[#This Row],[Employee]])),"In","Out")</f>
        <v>In</v>
      </c>
      <c r="D370" s="4">
        <f>VLOOKUP(tblData[[#This Row],[Employee]],A371:B$529,2,FALSE)</f>
        <v>43774.498611111114</v>
      </c>
      <c r="E370" s="6">
        <f>IF(tblData[[#This Row],[In/Out]]="Out",(tblData[[#This Row],[Date Time]]-VLOOKUP(tblData[[#This Row],[Employee]],INDEX(tblData[Employee],ROW()):INDEX(tblData[Date Time],ROWS(tblData[Employee])),2,FALSE))*24,0)</f>
        <v>0</v>
      </c>
      <c r="F370" t="str">
        <f>VLOOKUP(tblData[[#This Row],[Employee]],tblDepts[],2,FALSE)</f>
        <v>Customer Service</v>
      </c>
      <c r="G370" s="5">
        <f>1/COUNTIF(tblData[Employee],tblData[[#This Row],[Employee]])</f>
        <v>2.5000000000000001E-2</v>
      </c>
    </row>
    <row r="371" spans="1:7" x14ac:dyDescent="0.25">
      <c r="A371" t="s">
        <v>8</v>
      </c>
      <c r="B371" s="1">
        <v>43774.538194444445</v>
      </c>
      <c r="C371" t="str">
        <f>IF(ISEVEN(COUNTIF(INDEX(tblData[Employee],1):tblData[[#This Row],[Employee]],tblData[[#This Row],[Employee]])),"In","Out")</f>
        <v>In</v>
      </c>
      <c r="D371" s="4">
        <f>VLOOKUP(tblData[[#This Row],[Employee]],A372:B$529,2,FALSE)</f>
        <v>43774.496527777781</v>
      </c>
      <c r="E371" s="6">
        <f>IF(tblData[[#This Row],[In/Out]]="Out",(tblData[[#This Row],[Date Time]]-VLOOKUP(tblData[[#This Row],[Employee]],INDEX(tblData[Employee],ROW()):INDEX(tblData[Date Time],ROWS(tblData[Employee])),2,FALSE))*24,0)</f>
        <v>0</v>
      </c>
      <c r="F371" t="str">
        <f>VLOOKUP(tblData[[#This Row],[Employee]],tblDepts[],2,FALSE)</f>
        <v>HR</v>
      </c>
      <c r="G371" s="5">
        <f>1/COUNTIF(tblData[Employee],tblData[[#This Row],[Employee]])</f>
        <v>2.5000000000000001E-2</v>
      </c>
    </row>
    <row r="372" spans="1:7" x14ac:dyDescent="0.25">
      <c r="A372" t="s">
        <v>9</v>
      </c>
      <c r="B372" s="1">
        <v>43774.526388888888</v>
      </c>
      <c r="C372" t="str">
        <f>IF(ISEVEN(COUNTIF(INDEX(tblData[Employee],1):tblData[[#This Row],[Employee]],tblData[[#This Row],[Employee]])),"In","Out")</f>
        <v>Out</v>
      </c>
      <c r="D372" s="4">
        <f>VLOOKUP(tblData[[#This Row],[Employee]],A373:B$529,2,FALSE)</f>
        <v>43774.334027777775</v>
      </c>
      <c r="E372" s="6">
        <f>IF(tblData[[#This Row],[In/Out]]="Out",(tblData[[#This Row],[Date Time]]-VLOOKUP(tblData[[#This Row],[Employee]],INDEX(tblData[Employee],ROW()):INDEX(tblData[Date Time],ROWS(tblData[Employee])),2,FALSE))*24,0)</f>
        <v>4.6166666666977108</v>
      </c>
      <c r="F372" t="str">
        <f>VLOOKUP(tblData[[#This Row],[Employee]],tblDepts[],2,FALSE)</f>
        <v>Accounting</v>
      </c>
      <c r="G372" s="5">
        <f>1/COUNTIF(tblData[Employee],tblData[[#This Row],[Employee]])</f>
        <v>3.5714285714285712E-2</v>
      </c>
    </row>
    <row r="373" spans="1:7" x14ac:dyDescent="0.25">
      <c r="A373" t="s">
        <v>2</v>
      </c>
      <c r="B373" s="1">
        <v>43774.5</v>
      </c>
      <c r="C373" t="str">
        <f>IF(ISEVEN(COUNTIF(INDEX(tblData[Employee],1):tblData[[#This Row],[Employee]],tblData[[#This Row],[Employee]])),"In","Out")</f>
        <v>Out</v>
      </c>
      <c r="D373" s="4">
        <f>VLOOKUP(tblData[[#This Row],[Employee]],A374:B$529,2,FALSE)</f>
        <v>43774.333333333336</v>
      </c>
      <c r="E373" s="6">
        <f>IF(tblData[[#This Row],[In/Out]]="Out",(tblData[[#This Row],[Date Time]]-VLOOKUP(tblData[[#This Row],[Employee]],INDEX(tblData[Employee],ROW()):INDEX(tblData[Date Time],ROWS(tblData[Employee])),2,FALSE))*24,0)</f>
        <v>3.9999999999417923</v>
      </c>
      <c r="F373" t="str">
        <f>VLOOKUP(tblData[[#This Row],[Employee]],tblDepts[],2,FALSE)</f>
        <v>Sales</v>
      </c>
      <c r="G373" s="5">
        <f>1/COUNTIF(tblData[Employee],tblData[[#This Row],[Employee]])</f>
        <v>0.05</v>
      </c>
    </row>
    <row r="374" spans="1:7" x14ac:dyDescent="0.25">
      <c r="A374" t="s">
        <v>4</v>
      </c>
      <c r="B374" s="1">
        <v>43774.499305555553</v>
      </c>
      <c r="C374" t="str">
        <f>IF(ISEVEN(COUNTIF(INDEX(tblData[Employee],1):tblData[[#This Row],[Employee]],tblData[[#This Row],[Employee]])),"In","Out")</f>
        <v>Out</v>
      </c>
      <c r="D374" s="4">
        <f>VLOOKUP(tblData[[#This Row],[Employee]],A375:B$529,2,FALSE)</f>
        <v>43774.423611111109</v>
      </c>
      <c r="E374" s="6">
        <f>IF(tblData[[#This Row],[In/Out]]="Out",(tblData[[#This Row],[Date Time]]-VLOOKUP(tblData[[#This Row],[Employee]],INDEX(tblData[Employee],ROW()):INDEX(tblData[Date Time],ROWS(tblData[Employee])),2,FALSE))*24,0)</f>
        <v>1.8166666666511446</v>
      </c>
      <c r="F374" t="str">
        <f>VLOOKUP(tblData[[#This Row],[Employee]],tblDepts[],2,FALSE)</f>
        <v>Sales</v>
      </c>
      <c r="G374" s="5">
        <f>1/COUNTIF(tblData[Employee],tblData[[#This Row],[Employee]])</f>
        <v>2.5000000000000001E-2</v>
      </c>
    </row>
    <row r="375" spans="1:7" x14ac:dyDescent="0.25">
      <c r="A375" t="s">
        <v>12</v>
      </c>
      <c r="B375" s="1">
        <v>43774.499305555553</v>
      </c>
      <c r="C375" t="str">
        <f>IF(ISEVEN(COUNTIF(INDEX(tblData[Employee],1):tblData[[#This Row],[Employee]],tblData[[#This Row],[Employee]])),"In","Out")</f>
        <v>Out</v>
      </c>
      <c r="D375" s="4">
        <f>VLOOKUP(tblData[[#This Row],[Employee]],A376:B$529,2,FALSE)</f>
        <v>43774.423611111109</v>
      </c>
      <c r="E375" s="6">
        <f>IF(tblData[[#This Row],[In/Out]]="Out",(tblData[[#This Row],[Date Time]]-VLOOKUP(tblData[[#This Row],[Employee]],INDEX(tblData[Employee],ROW()):INDEX(tblData[Date Time],ROWS(tblData[Employee])),2,FALSE))*24,0)</f>
        <v>1.8166666666511446</v>
      </c>
      <c r="F375" t="str">
        <f>VLOOKUP(tblData[[#This Row],[Employee]],tblDepts[],2,FALSE)</f>
        <v>Accounting</v>
      </c>
      <c r="G375" s="5">
        <f>1/COUNTIF(tblData[Employee],tblData[[#This Row],[Employee]])</f>
        <v>2.5000000000000001E-2</v>
      </c>
    </row>
    <row r="376" spans="1:7" x14ac:dyDescent="0.25">
      <c r="A376" t="s">
        <v>3</v>
      </c>
      <c r="B376" s="1">
        <v>43774.499305555553</v>
      </c>
      <c r="C376" t="str">
        <f>IF(ISEVEN(COUNTIF(INDEX(tblData[Employee],1):tblData[[#This Row],[Employee]],tblData[[#This Row],[Employee]])),"In","Out")</f>
        <v>Out</v>
      </c>
      <c r="D376" s="4">
        <f>VLOOKUP(tblData[[#This Row],[Employee]],A377:B$529,2,FALSE)</f>
        <v>43774.423611111109</v>
      </c>
      <c r="E376" s="6">
        <f>IF(tblData[[#This Row],[In/Out]]="Out",(tblData[[#This Row],[Date Time]]-VLOOKUP(tblData[[#This Row],[Employee]],INDEX(tblData[Employee],ROW()):INDEX(tblData[Date Time],ROWS(tblData[Employee])),2,FALSE))*24,0)</f>
        <v>1.8166666666511446</v>
      </c>
      <c r="F376" t="str">
        <f>VLOOKUP(tblData[[#This Row],[Employee]],tblDepts[],2,FALSE)</f>
        <v>Accounting</v>
      </c>
      <c r="G376" s="5">
        <f>1/COUNTIF(tblData[Employee],tblData[[#This Row],[Employee]])</f>
        <v>2.5000000000000001E-2</v>
      </c>
    </row>
    <row r="377" spans="1:7" x14ac:dyDescent="0.25">
      <c r="A377" t="s">
        <v>13</v>
      </c>
      <c r="B377" s="1">
        <v>43774.499305555553</v>
      </c>
      <c r="C377" t="str">
        <f>IF(ISEVEN(COUNTIF(INDEX(tblData[Employee],1):tblData[[#This Row],[Employee]],tblData[[#This Row],[Employee]])),"In","Out")</f>
        <v>Out</v>
      </c>
      <c r="D377" s="4">
        <f>VLOOKUP(tblData[[#This Row],[Employee]],A378:B$529,2,FALSE)</f>
        <v>43774.422222222223</v>
      </c>
      <c r="E377" s="6">
        <f>IF(tblData[[#This Row],[In/Out]]="Out",(tblData[[#This Row],[Date Time]]-VLOOKUP(tblData[[#This Row],[Employee]],INDEX(tblData[Employee],ROW()):INDEX(tblData[Date Time],ROWS(tblData[Employee])),2,FALSE))*24,0)</f>
        <v>1.8499999999185093</v>
      </c>
      <c r="F377" t="str">
        <f>VLOOKUP(tblData[[#This Row],[Employee]],tblDepts[],2,FALSE)</f>
        <v>Admin</v>
      </c>
      <c r="G377" s="5">
        <f>1/COUNTIF(tblData[Employee],tblData[[#This Row],[Employee]])</f>
        <v>2.5000000000000001E-2</v>
      </c>
    </row>
    <row r="378" spans="1:7" x14ac:dyDescent="0.25">
      <c r="A378" t="s">
        <v>6</v>
      </c>
      <c r="B378" s="1">
        <v>43774.499305555553</v>
      </c>
      <c r="C378" t="str">
        <f>IF(ISEVEN(COUNTIF(INDEX(tblData[Employee],1):tblData[[#This Row],[Employee]],tblData[[#This Row],[Employee]])),"In","Out")</f>
        <v>Out</v>
      </c>
      <c r="D378" s="4">
        <f>VLOOKUP(tblData[[#This Row],[Employee]],A379:B$529,2,FALSE)</f>
        <v>43774.425000000003</v>
      </c>
      <c r="E378" s="6">
        <f>IF(tblData[[#This Row],[In/Out]]="Out",(tblData[[#This Row],[Date Time]]-VLOOKUP(tblData[[#This Row],[Employee]],INDEX(tblData[Employee],ROW()):INDEX(tblData[Date Time],ROWS(tblData[Employee])),2,FALSE))*24,0)</f>
        <v>1.783333333209157</v>
      </c>
      <c r="F378" t="str">
        <f>VLOOKUP(tblData[[#This Row],[Employee]],tblDepts[],2,FALSE)</f>
        <v>Sales</v>
      </c>
      <c r="G378" s="5">
        <f>1/COUNTIF(tblData[Employee],tblData[[#This Row],[Employee]])</f>
        <v>2.5000000000000001E-2</v>
      </c>
    </row>
    <row r="379" spans="1:7" x14ac:dyDescent="0.25">
      <c r="A379" t="s">
        <v>10</v>
      </c>
      <c r="B379" s="1">
        <v>43774.498611111114</v>
      </c>
      <c r="C379" t="str">
        <f>IF(ISEVEN(COUNTIF(INDEX(tblData[Employee],1):tblData[[#This Row],[Employee]],tblData[[#This Row],[Employee]])),"In","Out")</f>
        <v>Out</v>
      </c>
      <c r="D379" s="4">
        <f>VLOOKUP(tblData[[#This Row],[Employee]],A380:B$529,2,FALSE)</f>
        <v>43774.425000000003</v>
      </c>
      <c r="E379" s="6">
        <f>IF(tblData[[#This Row],[In/Out]]="Out",(tblData[[#This Row],[Date Time]]-VLOOKUP(tblData[[#This Row],[Employee]],INDEX(tblData[Employee],ROW()):INDEX(tblData[Date Time],ROWS(tblData[Employee])),2,FALSE))*24,0)</f>
        <v>1.7666666666627862</v>
      </c>
      <c r="F379" t="str">
        <f>VLOOKUP(tblData[[#This Row],[Employee]],tblDepts[],2,FALSE)</f>
        <v>Customer Service</v>
      </c>
      <c r="G379" s="5">
        <f>1/COUNTIF(tblData[Employee],tblData[[#This Row],[Employee]])</f>
        <v>2.5000000000000001E-2</v>
      </c>
    </row>
    <row r="380" spans="1:7" x14ac:dyDescent="0.25">
      <c r="A380" t="s">
        <v>14</v>
      </c>
      <c r="B380" s="1">
        <v>43774.49722222222</v>
      </c>
      <c r="C380" t="str">
        <f>IF(ISEVEN(COUNTIF(INDEX(tblData[Employee],1):tblData[[#This Row],[Employee]],tblData[[#This Row],[Employee]])),"In","Out")</f>
        <v>Out</v>
      </c>
      <c r="D380" s="4">
        <f>VLOOKUP(tblData[[#This Row],[Employee]],A381:B$529,2,FALSE)</f>
        <v>43774.42291666667</v>
      </c>
      <c r="E380" s="6">
        <f>IF(tblData[[#This Row],[In/Out]]="Out",(tblData[[#This Row],[Date Time]]-VLOOKUP(tblData[[#This Row],[Employee]],INDEX(tblData[Employee],ROW()):INDEX(tblData[Date Time],ROWS(tblData[Employee])),2,FALSE))*24,0)</f>
        <v>1.783333333209157</v>
      </c>
      <c r="F380" t="str">
        <f>VLOOKUP(tblData[[#This Row],[Employee]],tblDepts[],2,FALSE)</f>
        <v>Sales</v>
      </c>
      <c r="G380" s="5">
        <f>1/COUNTIF(tblData[Employee],tblData[[#This Row],[Employee]])</f>
        <v>2.5000000000000001E-2</v>
      </c>
    </row>
    <row r="381" spans="1:7" x14ac:dyDescent="0.25">
      <c r="A381" t="s">
        <v>8</v>
      </c>
      <c r="B381" s="1">
        <v>43774.496527777781</v>
      </c>
      <c r="C381" t="str">
        <f>IF(ISEVEN(COUNTIF(INDEX(tblData[Employee],1):tblData[[#This Row],[Employee]],tblData[[#This Row],[Employee]])),"In","Out")</f>
        <v>Out</v>
      </c>
      <c r="D381" s="4">
        <f>VLOOKUP(tblData[[#This Row],[Employee]],A382:B$529,2,FALSE)</f>
        <v>43774.424305555556</v>
      </c>
      <c r="E381" s="6">
        <f>IF(tblData[[#This Row],[In/Out]]="Out",(tblData[[#This Row],[Date Time]]-VLOOKUP(tblData[[#This Row],[Employee]],INDEX(tblData[Employee],ROW()):INDEX(tblData[Date Time],ROWS(tblData[Employee])),2,FALSE))*24,0)</f>
        <v>1.7333333333954215</v>
      </c>
      <c r="F381" t="str">
        <f>VLOOKUP(tblData[[#This Row],[Employee]],tblDepts[],2,FALSE)</f>
        <v>HR</v>
      </c>
      <c r="G381" s="5">
        <f>1/COUNTIF(tblData[Employee],tblData[[#This Row],[Employee]])</f>
        <v>2.5000000000000001E-2</v>
      </c>
    </row>
    <row r="382" spans="1:7" x14ac:dyDescent="0.25">
      <c r="A382" t="s">
        <v>5</v>
      </c>
      <c r="B382" s="1">
        <v>43774.495833333334</v>
      </c>
      <c r="C382" t="str">
        <f>IF(ISEVEN(COUNTIF(INDEX(tblData[Employee],1):tblData[[#This Row],[Employee]],tblData[[#This Row],[Employee]])),"In","Out")</f>
        <v>Out</v>
      </c>
      <c r="D382" s="4">
        <f>VLOOKUP(tblData[[#This Row],[Employee]],A383:B$529,2,FALSE)</f>
        <v>43774.425000000003</v>
      </c>
      <c r="E382" s="6">
        <f>IF(tblData[[#This Row],[In/Out]]="Out",(tblData[[#This Row],[Date Time]]-VLOOKUP(tblData[[#This Row],[Employee]],INDEX(tblData[Employee],ROW()):INDEX(tblData[Date Time],ROWS(tblData[Employee])),2,FALSE))*24,0)</f>
        <v>1.6999999999534339</v>
      </c>
      <c r="F382" t="str">
        <f>VLOOKUP(tblData[[#This Row],[Employee]],tblDepts[],2,FALSE)</f>
        <v>Sales</v>
      </c>
      <c r="G382" s="5">
        <f>1/COUNTIF(tblData[Employee],tblData[[#This Row],[Employee]])</f>
        <v>2.5000000000000001E-2</v>
      </c>
    </row>
    <row r="383" spans="1:7" x14ac:dyDescent="0.25">
      <c r="A383" t="s">
        <v>11</v>
      </c>
      <c r="B383" s="1">
        <v>43774.493750000001</v>
      </c>
      <c r="C383" t="str">
        <f>IF(ISEVEN(COUNTIF(INDEX(tblData[Employee],1):tblData[[#This Row],[Employee]],tblData[[#This Row],[Employee]])),"In","Out")</f>
        <v>Out</v>
      </c>
      <c r="D383" s="4">
        <f>VLOOKUP(tblData[[#This Row],[Employee]],A384:B$529,2,FALSE)</f>
        <v>43774.426388888889</v>
      </c>
      <c r="E383" s="6">
        <f>IF(tblData[[#This Row],[In/Out]]="Out",(tblData[[#This Row],[Date Time]]-VLOOKUP(tblData[[#This Row],[Employee]],INDEX(tblData[Employee],ROW()):INDEX(tblData[Date Time],ROWS(tblData[Employee])),2,FALSE))*24,0)</f>
        <v>1.6166666666977108</v>
      </c>
      <c r="F383" t="str">
        <f>VLOOKUP(tblData[[#This Row],[Employee]],tblDepts[],2,FALSE)</f>
        <v>Admin</v>
      </c>
      <c r="G383" s="5">
        <f>1/COUNTIF(tblData[Employee],tblData[[#This Row],[Employee]])</f>
        <v>2.5000000000000001E-2</v>
      </c>
    </row>
    <row r="384" spans="1:7" x14ac:dyDescent="0.25">
      <c r="A384" t="s">
        <v>7</v>
      </c>
      <c r="B384" s="1">
        <v>43774.493055555555</v>
      </c>
      <c r="C384" t="str">
        <f>IF(ISEVEN(COUNTIF(INDEX(tblData[Employee],1):tblData[[#This Row],[Employee]],tblData[[#This Row],[Employee]])),"In","Out")</f>
        <v>Out</v>
      </c>
      <c r="D384" s="4">
        <f>VLOOKUP(tblData[[#This Row],[Employee]],A385:B$529,2,FALSE)</f>
        <v>43774.423611111109</v>
      </c>
      <c r="E384" s="6">
        <f>IF(tblData[[#This Row],[In/Out]]="Out",(tblData[[#This Row],[Date Time]]-VLOOKUP(tblData[[#This Row],[Employee]],INDEX(tblData[Employee],ROW()):INDEX(tblData[Date Time],ROWS(tblData[Employee])),2,FALSE))*24,0)</f>
        <v>1.6666666666860692</v>
      </c>
      <c r="F384" t="str">
        <f>VLOOKUP(tblData[[#This Row],[Employee]],tblDepts[],2,FALSE)</f>
        <v>Exec</v>
      </c>
      <c r="G384" s="5">
        <f>1/COUNTIF(tblData[Employee],tblData[[#This Row],[Employee]])</f>
        <v>2.5000000000000001E-2</v>
      </c>
    </row>
    <row r="385" spans="1:7" x14ac:dyDescent="0.25">
      <c r="A385" t="s">
        <v>15</v>
      </c>
      <c r="B385" s="1">
        <v>43774.470138888886</v>
      </c>
      <c r="C385" t="str">
        <f>IF(ISEVEN(COUNTIF(INDEX(tblData[Employee],1):tblData[[#This Row],[Employee]],tblData[[#This Row],[Employee]])),"In","Out")</f>
        <v>Out</v>
      </c>
      <c r="D385" s="4">
        <f>VLOOKUP(tblData[[#This Row],[Employee]],A386:B$529,2,FALSE)</f>
        <v>43774.42291666667</v>
      </c>
      <c r="E385" s="6">
        <f>IF(tblData[[#This Row],[In/Out]]="Out",(tblData[[#This Row],[Date Time]]-VLOOKUP(tblData[[#This Row],[Employee]],INDEX(tblData[Employee],ROW()):INDEX(tblData[Date Time],ROWS(tblData[Employee])),2,FALSE))*24,0)</f>
        <v>1.1333333331858739</v>
      </c>
      <c r="F385" t="str">
        <f>VLOOKUP(tblData[[#This Row],[Employee]],tblDepts[],2,FALSE)</f>
        <v>Admin</v>
      </c>
      <c r="G385" s="5">
        <f>1/COUNTIF(tblData[Employee],tblData[[#This Row],[Employee]])</f>
        <v>2.5000000000000001E-2</v>
      </c>
    </row>
    <row r="386" spans="1:7" x14ac:dyDescent="0.25">
      <c r="A386" t="s">
        <v>11</v>
      </c>
      <c r="B386" s="1">
        <v>43774.426388888889</v>
      </c>
      <c r="C386" t="str">
        <f>IF(ISEVEN(COUNTIF(INDEX(tblData[Employee],1):tblData[[#This Row],[Employee]],tblData[[#This Row],[Employee]])),"In","Out")</f>
        <v>In</v>
      </c>
      <c r="D386" s="4">
        <f>VLOOKUP(tblData[[#This Row],[Employee]],A387:B$529,2,FALSE)</f>
        <v>43774.415277777778</v>
      </c>
      <c r="E386" s="6">
        <f>IF(tblData[[#This Row],[In/Out]]="Out",(tblData[[#This Row],[Date Time]]-VLOOKUP(tblData[[#This Row],[Employee]],INDEX(tblData[Employee],ROW()):INDEX(tblData[Date Time],ROWS(tblData[Employee])),2,FALSE))*24,0)</f>
        <v>0</v>
      </c>
      <c r="F386" t="str">
        <f>VLOOKUP(tblData[[#This Row],[Employee]],tblDepts[],2,FALSE)</f>
        <v>Admin</v>
      </c>
      <c r="G386" s="5">
        <f>1/COUNTIF(tblData[Employee],tblData[[#This Row],[Employee]])</f>
        <v>2.5000000000000001E-2</v>
      </c>
    </row>
    <row r="387" spans="1:7" x14ac:dyDescent="0.25">
      <c r="A387" t="s">
        <v>5</v>
      </c>
      <c r="B387" s="1">
        <v>43774.425000000003</v>
      </c>
      <c r="C387" t="str">
        <f>IF(ISEVEN(COUNTIF(INDEX(tblData[Employee],1):tblData[[#This Row],[Employee]],tblData[[#This Row],[Employee]])),"In","Out")</f>
        <v>In</v>
      </c>
      <c r="D387" s="4">
        <f>VLOOKUP(tblData[[#This Row],[Employee]],A388:B$529,2,FALSE)</f>
        <v>43774.416666666664</v>
      </c>
      <c r="E387" s="6">
        <f>IF(tblData[[#This Row],[In/Out]]="Out",(tblData[[#This Row],[Date Time]]-VLOOKUP(tblData[[#This Row],[Employee]],INDEX(tblData[Employee],ROW()):INDEX(tblData[Date Time],ROWS(tblData[Employee])),2,FALSE))*24,0)</f>
        <v>0</v>
      </c>
      <c r="F387" t="str">
        <f>VLOOKUP(tblData[[#This Row],[Employee]],tblDepts[],2,FALSE)</f>
        <v>Sales</v>
      </c>
      <c r="G387" s="5">
        <f>1/COUNTIF(tblData[Employee],tblData[[#This Row],[Employee]])</f>
        <v>2.5000000000000001E-2</v>
      </c>
    </row>
    <row r="388" spans="1:7" x14ac:dyDescent="0.25">
      <c r="A388" t="s">
        <v>10</v>
      </c>
      <c r="B388" s="1">
        <v>43774.425000000003</v>
      </c>
      <c r="C388" t="str">
        <f>IF(ISEVEN(COUNTIF(INDEX(tblData[Employee],1):tblData[[#This Row],[Employee]],tblData[[#This Row],[Employee]])),"In","Out")</f>
        <v>In</v>
      </c>
      <c r="D388" s="4">
        <f>VLOOKUP(tblData[[#This Row],[Employee]],A389:B$529,2,FALSE)</f>
        <v>43774.415972222225</v>
      </c>
      <c r="E388" s="6">
        <f>IF(tblData[[#This Row],[In/Out]]="Out",(tblData[[#This Row],[Date Time]]-VLOOKUP(tblData[[#This Row],[Employee]],INDEX(tblData[Employee],ROW()):INDEX(tblData[Date Time],ROWS(tblData[Employee])),2,FALSE))*24,0)</f>
        <v>0</v>
      </c>
      <c r="F388" t="str">
        <f>VLOOKUP(tblData[[#This Row],[Employee]],tblDepts[],2,FALSE)</f>
        <v>Customer Service</v>
      </c>
      <c r="G388" s="5">
        <f>1/COUNTIF(tblData[Employee],tblData[[#This Row],[Employee]])</f>
        <v>2.5000000000000001E-2</v>
      </c>
    </row>
    <row r="389" spans="1:7" x14ac:dyDescent="0.25">
      <c r="A389" t="s">
        <v>6</v>
      </c>
      <c r="B389" s="1">
        <v>43774.425000000003</v>
      </c>
      <c r="C389" t="str">
        <f>IF(ISEVEN(COUNTIF(INDEX(tblData[Employee],1):tblData[[#This Row],[Employee]],tblData[[#This Row],[Employee]])),"In","Out")</f>
        <v>In</v>
      </c>
      <c r="D389" s="4">
        <f>VLOOKUP(tblData[[#This Row],[Employee]],A390:B$529,2,FALSE)</f>
        <v>43774.415972222225</v>
      </c>
      <c r="E389" s="6">
        <f>IF(tblData[[#This Row],[In/Out]]="Out",(tblData[[#This Row],[Date Time]]-VLOOKUP(tblData[[#This Row],[Employee]],INDEX(tblData[Employee],ROW()):INDEX(tblData[Date Time],ROWS(tblData[Employee])),2,FALSE))*24,0)</f>
        <v>0</v>
      </c>
      <c r="F389" t="str">
        <f>VLOOKUP(tblData[[#This Row],[Employee]],tblDepts[],2,FALSE)</f>
        <v>Sales</v>
      </c>
      <c r="G389" s="5">
        <f>1/COUNTIF(tblData[Employee],tblData[[#This Row],[Employee]])</f>
        <v>2.5000000000000001E-2</v>
      </c>
    </row>
    <row r="390" spans="1:7" x14ac:dyDescent="0.25">
      <c r="A390" t="s">
        <v>8</v>
      </c>
      <c r="B390" s="1">
        <v>43774.424305555556</v>
      </c>
      <c r="C390" t="str">
        <f>IF(ISEVEN(COUNTIF(INDEX(tblData[Employee],1):tblData[[#This Row],[Employee]],tblData[[#This Row],[Employee]])),"In","Out")</f>
        <v>In</v>
      </c>
      <c r="D390" s="4">
        <f>VLOOKUP(tblData[[#This Row],[Employee]],A391:B$529,2,FALSE)</f>
        <v>43774.415277777778</v>
      </c>
      <c r="E390" s="6">
        <f>IF(tblData[[#This Row],[In/Out]]="Out",(tblData[[#This Row],[Date Time]]-VLOOKUP(tblData[[#This Row],[Employee]],INDEX(tblData[Employee],ROW()):INDEX(tblData[Date Time],ROWS(tblData[Employee])),2,FALSE))*24,0)</f>
        <v>0</v>
      </c>
      <c r="F390" t="str">
        <f>VLOOKUP(tblData[[#This Row],[Employee]],tblDepts[],2,FALSE)</f>
        <v>HR</v>
      </c>
      <c r="G390" s="5">
        <f>1/COUNTIF(tblData[Employee],tblData[[#This Row],[Employee]])</f>
        <v>2.5000000000000001E-2</v>
      </c>
    </row>
    <row r="391" spans="1:7" x14ac:dyDescent="0.25">
      <c r="A391" t="s">
        <v>7</v>
      </c>
      <c r="B391" s="1">
        <v>43774.423611111109</v>
      </c>
      <c r="C391" t="str">
        <f>IF(ISEVEN(COUNTIF(INDEX(tblData[Employee],1):tblData[[#This Row],[Employee]],tblData[[#This Row],[Employee]])),"In","Out")</f>
        <v>In</v>
      </c>
      <c r="D391" s="4">
        <f>VLOOKUP(tblData[[#This Row],[Employee]],A392:B$529,2,FALSE)</f>
        <v>43774.414583333331</v>
      </c>
      <c r="E391" s="6">
        <f>IF(tblData[[#This Row],[In/Out]]="Out",(tblData[[#This Row],[Date Time]]-VLOOKUP(tblData[[#This Row],[Employee]],INDEX(tblData[Employee],ROW()):INDEX(tblData[Date Time],ROWS(tblData[Employee])),2,FALSE))*24,0)</f>
        <v>0</v>
      </c>
      <c r="F391" t="str">
        <f>VLOOKUP(tblData[[#This Row],[Employee]],tblDepts[],2,FALSE)</f>
        <v>Exec</v>
      </c>
      <c r="G391" s="5">
        <f>1/COUNTIF(tblData[Employee],tblData[[#This Row],[Employee]])</f>
        <v>2.5000000000000001E-2</v>
      </c>
    </row>
    <row r="392" spans="1:7" x14ac:dyDescent="0.25">
      <c r="A392" t="s">
        <v>4</v>
      </c>
      <c r="B392" s="1">
        <v>43774.423611111109</v>
      </c>
      <c r="C392" t="str">
        <f>IF(ISEVEN(COUNTIF(INDEX(tblData[Employee],1):tblData[[#This Row],[Employee]],tblData[[#This Row],[Employee]])),"In","Out")</f>
        <v>In</v>
      </c>
      <c r="D392" s="4">
        <f>VLOOKUP(tblData[[#This Row],[Employee]],A393:B$529,2,FALSE)</f>
        <v>43774.415972222225</v>
      </c>
      <c r="E392" s="6">
        <f>IF(tblData[[#This Row],[In/Out]]="Out",(tblData[[#This Row],[Date Time]]-VLOOKUP(tblData[[#This Row],[Employee]],INDEX(tblData[Employee],ROW()):INDEX(tblData[Date Time],ROWS(tblData[Employee])),2,FALSE))*24,0)</f>
        <v>0</v>
      </c>
      <c r="F392" t="str">
        <f>VLOOKUP(tblData[[#This Row],[Employee]],tblDepts[],2,FALSE)</f>
        <v>Sales</v>
      </c>
      <c r="G392" s="5">
        <f>1/COUNTIF(tblData[Employee],tblData[[#This Row],[Employee]])</f>
        <v>2.5000000000000001E-2</v>
      </c>
    </row>
    <row r="393" spans="1:7" x14ac:dyDescent="0.25">
      <c r="A393" t="s">
        <v>12</v>
      </c>
      <c r="B393" s="1">
        <v>43774.423611111109</v>
      </c>
      <c r="C393" t="str">
        <f>IF(ISEVEN(COUNTIF(INDEX(tblData[Employee],1):tblData[[#This Row],[Employee]],tblData[[#This Row],[Employee]])),"In","Out")</f>
        <v>In</v>
      </c>
      <c r="D393" s="4">
        <f>VLOOKUP(tblData[[#This Row],[Employee]],A394:B$529,2,FALSE)</f>
        <v>43774.415972222225</v>
      </c>
      <c r="E393" s="6">
        <f>IF(tblData[[#This Row],[In/Out]]="Out",(tblData[[#This Row],[Date Time]]-VLOOKUP(tblData[[#This Row],[Employee]],INDEX(tblData[Employee],ROW()):INDEX(tblData[Date Time],ROWS(tblData[Employee])),2,FALSE))*24,0)</f>
        <v>0</v>
      </c>
      <c r="F393" t="str">
        <f>VLOOKUP(tblData[[#This Row],[Employee]],tblDepts[],2,FALSE)</f>
        <v>Accounting</v>
      </c>
      <c r="G393" s="5">
        <f>1/COUNTIF(tblData[Employee],tblData[[#This Row],[Employee]])</f>
        <v>2.5000000000000001E-2</v>
      </c>
    </row>
    <row r="394" spans="1:7" x14ac:dyDescent="0.25">
      <c r="A394" t="s">
        <v>3</v>
      </c>
      <c r="B394" s="1">
        <v>43774.423611111109</v>
      </c>
      <c r="C394" t="str">
        <f>IF(ISEVEN(COUNTIF(INDEX(tblData[Employee],1):tblData[[#This Row],[Employee]],tblData[[#This Row],[Employee]])),"In","Out")</f>
        <v>In</v>
      </c>
      <c r="D394" s="4">
        <f>VLOOKUP(tblData[[#This Row],[Employee]],A395:B$529,2,FALSE)</f>
        <v>43774.416666666664</v>
      </c>
      <c r="E394" s="6">
        <f>IF(tblData[[#This Row],[In/Out]]="Out",(tblData[[#This Row],[Date Time]]-VLOOKUP(tblData[[#This Row],[Employee]],INDEX(tblData[Employee],ROW()):INDEX(tblData[Date Time],ROWS(tblData[Employee])),2,FALSE))*24,0)</f>
        <v>0</v>
      </c>
      <c r="F394" t="str">
        <f>VLOOKUP(tblData[[#This Row],[Employee]],tblDepts[],2,FALSE)</f>
        <v>Accounting</v>
      </c>
      <c r="G394" s="5">
        <f>1/COUNTIF(tblData[Employee],tblData[[#This Row],[Employee]])</f>
        <v>2.5000000000000001E-2</v>
      </c>
    </row>
    <row r="395" spans="1:7" x14ac:dyDescent="0.25">
      <c r="A395" t="s">
        <v>14</v>
      </c>
      <c r="B395" s="1">
        <v>43774.42291666667</v>
      </c>
      <c r="C395" t="str">
        <f>IF(ISEVEN(COUNTIF(INDEX(tblData[Employee],1):tblData[[#This Row],[Employee]],tblData[[#This Row],[Employee]])),"In","Out")</f>
        <v>In</v>
      </c>
      <c r="D395" s="4">
        <f>VLOOKUP(tblData[[#This Row],[Employee]],A396:B$529,2,FALSE)</f>
        <v>43774.414583333331</v>
      </c>
      <c r="E395" s="6">
        <f>IF(tblData[[#This Row],[In/Out]]="Out",(tblData[[#This Row],[Date Time]]-VLOOKUP(tblData[[#This Row],[Employee]],INDEX(tblData[Employee],ROW()):INDEX(tblData[Date Time],ROWS(tblData[Employee])),2,FALSE))*24,0)</f>
        <v>0</v>
      </c>
      <c r="F395" t="str">
        <f>VLOOKUP(tblData[[#This Row],[Employee]],tblDepts[],2,FALSE)</f>
        <v>Sales</v>
      </c>
      <c r="G395" s="5">
        <f>1/COUNTIF(tblData[Employee],tblData[[#This Row],[Employee]])</f>
        <v>2.5000000000000001E-2</v>
      </c>
    </row>
    <row r="396" spans="1:7" x14ac:dyDescent="0.25">
      <c r="A396" t="s">
        <v>15</v>
      </c>
      <c r="B396" s="1">
        <v>43774.42291666667</v>
      </c>
      <c r="C396" t="str">
        <f>IF(ISEVEN(COUNTIF(INDEX(tblData[Employee],1):tblData[[#This Row],[Employee]],tblData[[#This Row],[Employee]])),"In","Out")</f>
        <v>In</v>
      </c>
      <c r="D396" s="4">
        <f>VLOOKUP(tblData[[#This Row],[Employee]],A397:B$529,2,FALSE)</f>
        <v>43774.414583333331</v>
      </c>
      <c r="E396" s="6">
        <f>IF(tblData[[#This Row],[In/Out]]="Out",(tblData[[#This Row],[Date Time]]-VLOOKUP(tblData[[#This Row],[Employee]],INDEX(tblData[Employee],ROW()):INDEX(tblData[Date Time],ROWS(tblData[Employee])),2,FALSE))*24,0)</f>
        <v>0</v>
      </c>
      <c r="F396" t="str">
        <f>VLOOKUP(tblData[[#This Row],[Employee]],tblDepts[],2,FALSE)</f>
        <v>Admin</v>
      </c>
      <c r="G396" s="5">
        <f>1/COUNTIF(tblData[Employee],tblData[[#This Row],[Employee]])</f>
        <v>2.5000000000000001E-2</v>
      </c>
    </row>
    <row r="397" spans="1:7" x14ac:dyDescent="0.25">
      <c r="A397" t="s">
        <v>13</v>
      </c>
      <c r="B397" s="1">
        <v>43774.422222222223</v>
      </c>
      <c r="C397" t="str">
        <f>IF(ISEVEN(COUNTIF(INDEX(tblData[Employee],1):tblData[[#This Row],[Employee]],tblData[[#This Row],[Employee]])),"In","Out")</f>
        <v>In</v>
      </c>
      <c r="D397" s="4">
        <f>VLOOKUP(tblData[[#This Row],[Employee]],A398:B$529,2,FALSE)</f>
        <v>43774.415972222225</v>
      </c>
      <c r="E397" s="6">
        <f>IF(tblData[[#This Row],[In/Out]]="Out",(tblData[[#This Row],[Date Time]]-VLOOKUP(tblData[[#This Row],[Employee]],INDEX(tblData[Employee],ROW()):INDEX(tblData[Date Time],ROWS(tblData[Employee])),2,FALSE))*24,0)</f>
        <v>0</v>
      </c>
      <c r="F397" t="str">
        <f>VLOOKUP(tblData[[#This Row],[Employee]],tblDepts[],2,FALSE)</f>
        <v>Admin</v>
      </c>
      <c r="G397" s="5">
        <f>1/COUNTIF(tblData[Employee],tblData[[#This Row],[Employee]])</f>
        <v>2.5000000000000001E-2</v>
      </c>
    </row>
    <row r="398" spans="1:7" x14ac:dyDescent="0.25">
      <c r="A398" t="s">
        <v>3</v>
      </c>
      <c r="B398" s="1">
        <v>43774.416666666664</v>
      </c>
      <c r="C398" t="str">
        <f>IF(ISEVEN(COUNTIF(INDEX(tblData[Employee],1):tblData[[#This Row],[Employee]],tblData[[#This Row],[Employee]])),"In","Out")</f>
        <v>Out</v>
      </c>
      <c r="D398" s="4">
        <f>VLOOKUP(tblData[[#This Row],[Employee]],A399:B$529,2,FALSE)</f>
        <v>43774.334027777775</v>
      </c>
      <c r="E398" s="6">
        <f>IF(tblData[[#This Row],[In/Out]]="Out",(tblData[[#This Row],[Date Time]]-VLOOKUP(tblData[[#This Row],[Employee]],INDEX(tblData[Employee],ROW()):INDEX(tblData[Date Time],ROWS(tblData[Employee])),2,FALSE))*24,0)</f>
        <v>1.9833333333372138</v>
      </c>
      <c r="F398" t="str">
        <f>VLOOKUP(tblData[[#This Row],[Employee]],tblDepts[],2,FALSE)</f>
        <v>Accounting</v>
      </c>
      <c r="G398" s="5">
        <f>1/COUNTIF(tblData[Employee],tblData[[#This Row],[Employee]])</f>
        <v>2.5000000000000001E-2</v>
      </c>
    </row>
    <row r="399" spans="1:7" x14ac:dyDescent="0.25">
      <c r="A399" t="s">
        <v>5</v>
      </c>
      <c r="B399" s="1">
        <v>43774.416666666664</v>
      </c>
      <c r="C399" t="str">
        <f>IF(ISEVEN(COUNTIF(INDEX(tblData[Employee],1):tblData[[#This Row],[Employee]],tblData[[#This Row],[Employee]])),"In","Out")</f>
        <v>Out</v>
      </c>
      <c r="D399" s="4">
        <f>VLOOKUP(tblData[[#This Row],[Employee]],A400:B$529,2,FALSE)</f>
        <v>43774.339583333334</v>
      </c>
      <c r="E399" s="6">
        <f>IF(tblData[[#This Row],[In/Out]]="Out",(tblData[[#This Row],[Date Time]]-VLOOKUP(tblData[[#This Row],[Employee]],INDEX(tblData[Employee],ROW()):INDEX(tblData[Date Time],ROWS(tblData[Employee])),2,FALSE))*24,0)</f>
        <v>1.8499999999185093</v>
      </c>
      <c r="F399" t="str">
        <f>VLOOKUP(tblData[[#This Row],[Employee]],tblDepts[],2,FALSE)</f>
        <v>Sales</v>
      </c>
      <c r="G399" s="5">
        <f>1/COUNTIF(tblData[Employee],tblData[[#This Row],[Employee]])</f>
        <v>2.5000000000000001E-2</v>
      </c>
    </row>
    <row r="400" spans="1:7" x14ac:dyDescent="0.25">
      <c r="A400" t="s">
        <v>4</v>
      </c>
      <c r="B400" s="1">
        <v>43774.415972222225</v>
      </c>
      <c r="C400" t="str">
        <f>IF(ISEVEN(COUNTIF(INDEX(tblData[Employee],1):tblData[[#This Row],[Employee]],tblData[[#This Row],[Employee]])),"In","Out")</f>
        <v>Out</v>
      </c>
      <c r="D400" s="4">
        <f>VLOOKUP(tblData[[#This Row],[Employee]],A401:B$529,2,FALSE)</f>
        <v>43774.336805555555</v>
      </c>
      <c r="E400" s="6">
        <f>IF(tblData[[#This Row],[In/Out]]="Out",(tblData[[#This Row],[Date Time]]-VLOOKUP(tblData[[#This Row],[Employee]],INDEX(tblData[Employee],ROW()):INDEX(tblData[Date Time],ROWS(tblData[Employee])),2,FALSE))*24,0)</f>
        <v>1.9000000000814907</v>
      </c>
      <c r="F400" t="str">
        <f>VLOOKUP(tblData[[#This Row],[Employee]],tblDepts[],2,FALSE)</f>
        <v>Sales</v>
      </c>
      <c r="G400" s="5">
        <f>1/COUNTIF(tblData[Employee],tblData[[#This Row],[Employee]])</f>
        <v>2.5000000000000001E-2</v>
      </c>
    </row>
    <row r="401" spans="1:7" x14ac:dyDescent="0.25">
      <c r="A401" t="s">
        <v>12</v>
      </c>
      <c r="B401" s="1">
        <v>43774.415972222225</v>
      </c>
      <c r="C401" t="str">
        <f>IF(ISEVEN(COUNTIF(INDEX(tblData[Employee],1):tblData[[#This Row],[Employee]],tblData[[#This Row],[Employee]])),"In","Out")</f>
        <v>Out</v>
      </c>
      <c r="D401" s="4">
        <f>VLOOKUP(tblData[[#This Row],[Employee]],A402:B$529,2,FALSE)</f>
        <v>43774.335416666669</v>
      </c>
      <c r="E401" s="6">
        <f>IF(tblData[[#This Row],[In/Out]]="Out",(tblData[[#This Row],[Date Time]]-VLOOKUP(tblData[[#This Row],[Employee]],INDEX(tblData[Employee],ROW()):INDEX(tblData[Date Time],ROWS(tblData[Employee])),2,FALSE))*24,0)</f>
        <v>1.9333333333488554</v>
      </c>
      <c r="F401" t="str">
        <f>VLOOKUP(tblData[[#This Row],[Employee]],tblDepts[],2,FALSE)</f>
        <v>Accounting</v>
      </c>
      <c r="G401" s="5">
        <f>1/COUNTIF(tblData[Employee],tblData[[#This Row],[Employee]])</f>
        <v>2.5000000000000001E-2</v>
      </c>
    </row>
    <row r="402" spans="1:7" x14ac:dyDescent="0.25">
      <c r="A402" t="s">
        <v>10</v>
      </c>
      <c r="B402" s="1">
        <v>43774.415972222225</v>
      </c>
      <c r="C402" t="str">
        <f>IF(ISEVEN(COUNTIF(INDEX(tblData[Employee],1):tblData[[#This Row],[Employee]],tblData[[#This Row],[Employee]])),"In","Out")</f>
        <v>Out</v>
      </c>
      <c r="D402" s="4">
        <f>VLOOKUP(tblData[[#This Row],[Employee]],A403:B$529,2,FALSE)</f>
        <v>43774.34375</v>
      </c>
      <c r="E402" s="6">
        <f>IF(tblData[[#This Row],[In/Out]]="Out",(tblData[[#This Row],[Date Time]]-VLOOKUP(tblData[[#This Row],[Employee]],INDEX(tblData[Employee],ROW()):INDEX(tblData[Date Time],ROWS(tblData[Employee])),2,FALSE))*24,0)</f>
        <v>1.7333333333954215</v>
      </c>
      <c r="F402" t="str">
        <f>VLOOKUP(tblData[[#This Row],[Employee]],tblDepts[],2,FALSE)</f>
        <v>Customer Service</v>
      </c>
      <c r="G402" s="5">
        <f>1/COUNTIF(tblData[Employee],tblData[[#This Row],[Employee]])</f>
        <v>2.5000000000000001E-2</v>
      </c>
    </row>
    <row r="403" spans="1:7" x14ac:dyDescent="0.25">
      <c r="A403" t="s">
        <v>13</v>
      </c>
      <c r="B403" s="1">
        <v>43774.415972222225</v>
      </c>
      <c r="C403" t="str">
        <f>IF(ISEVEN(COUNTIF(INDEX(tblData[Employee],1):tblData[[#This Row],[Employee]],tblData[[#This Row],[Employee]])),"In","Out")</f>
        <v>Out</v>
      </c>
      <c r="D403" s="4">
        <f>VLOOKUP(tblData[[#This Row],[Employee]],A404:B$529,2,FALSE)</f>
        <v>43774.349305555559</v>
      </c>
      <c r="E403" s="6">
        <f>IF(tblData[[#This Row],[In/Out]]="Out",(tblData[[#This Row],[Date Time]]-VLOOKUP(tblData[[#This Row],[Employee]],INDEX(tblData[Employee],ROW()):INDEX(tblData[Date Time],ROWS(tblData[Employee])),2,FALSE))*24,0)</f>
        <v>1.5999999999767169</v>
      </c>
      <c r="F403" t="str">
        <f>VLOOKUP(tblData[[#This Row],[Employee]],tblDepts[],2,FALSE)</f>
        <v>Admin</v>
      </c>
      <c r="G403" s="5">
        <f>1/COUNTIF(tblData[Employee],tblData[[#This Row],[Employee]])</f>
        <v>2.5000000000000001E-2</v>
      </c>
    </row>
    <row r="404" spans="1:7" x14ac:dyDescent="0.25">
      <c r="A404" t="s">
        <v>6</v>
      </c>
      <c r="B404" s="1">
        <v>43774.415972222225</v>
      </c>
      <c r="C404" t="str">
        <f>IF(ISEVEN(COUNTIF(INDEX(tblData[Employee],1):tblData[[#This Row],[Employee]],tblData[[#This Row],[Employee]])),"In","Out")</f>
        <v>Out</v>
      </c>
      <c r="D404" s="4">
        <f>VLOOKUP(tblData[[#This Row],[Employee]],A405:B$529,2,FALSE)</f>
        <v>43774.340277777781</v>
      </c>
      <c r="E404" s="6">
        <f>IF(tblData[[#This Row],[In/Out]]="Out",(tblData[[#This Row],[Date Time]]-VLOOKUP(tblData[[#This Row],[Employee]],INDEX(tblData[Employee],ROW()):INDEX(tblData[Date Time],ROWS(tblData[Employee])),2,FALSE))*24,0)</f>
        <v>1.8166666666511446</v>
      </c>
      <c r="F404" t="str">
        <f>VLOOKUP(tblData[[#This Row],[Employee]],tblDepts[],2,FALSE)</f>
        <v>Sales</v>
      </c>
      <c r="G404" s="5">
        <f>1/COUNTIF(tblData[Employee],tblData[[#This Row],[Employee]])</f>
        <v>2.5000000000000001E-2</v>
      </c>
    </row>
    <row r="405" spans="1:7" x14ac:dyDescent="0.25">
      <c r="A405" t="s">
        <v>11</v>
      </c>
      <c r="B405" s="1">
        <v>43774.415277777778</v>
      </c>
      <c r="C405" t="str">
        <f>IF(ISEVEN(COUNTIF(INDEX(tblData[Employee],1):tblData[[#This Row],[Employee]],tblData[[#This Row],[Employee]])),"In","Out")</f>
        <v>Out</v>
      </c>
      <c r="D405" s="4">
        <f>VLOOKUP(tblData[[#This Row],[Employee]],A406:B$529,2,FALSE)</f>
        <v>43774.342361111114</v>
      </c>
      <c r="E405" s="6">
        <f>IF(tblData[[#This Row],[In/Out]]="Out",(tblData[[#This Row],[Date Time]]-VLOOKUP(tblData[[#This Row],[Employee]],INDEX(tblData[Employee],ROW()):INDEX(tblData[Date Time],ROWS(tblData[Employee])),2,FALSE))*24,0)</f>
        <v>1.7499999999417923</v>
      </c>
      <c r="F405" t="str">
        <f>VLOOKUP(tblData[[#This Row],[Employee]],tblDepts[],2,FALSE)</f>
        <v>Admin</v>
      </c>
      <c r="G405" s="5">
        <f>1/COUNTIF(tblData[Employee],tblData[[#This Row],[Employee]])</f>
        <v>2.5000000000000001E-2</v>
      </c>
    </row>
    <row r="406" spans="1:7" x14ac:dyDescent="0.25">
      <c r="A406" t="s">
        <v>8</v>
      </c>
      <c r="B406" s="1">
        <v>43774.415277777778</v>
      </c>
      <c r="C406" t="str">
        <f>IF(ISEVEN(COUNTIF(INDEX(tblData[Employee],1):tblData[[#This Row],[Employee]],tblData[[#This Row],[Employee]])),"In","Out")</f>
        <v>Out</v>
      </c>
      <c r="D406" s="4">
        <f>VLOOKUP(tblData[[#This Row],[Employee]],A407:B$529,2,FALSE)</f>
        <v>43774.338888888888</v>
      </c>
      <c r="E406" s="6">
        <f>IF(tblData[[#This Row],[In/Out]]="Out",(tblData[[#This Row],[Date Time]]-VLOOKUP(tblData[[#This Row],[Employee]],INDEX(tblData[Employee],ROW()):INDEX(tblData[Date Time],ROWS(tblData[Employee])),2,FALSE))*24,0)</f>
        <v>1.8333333333721384</v>
      </c>
      <c r="F406" t="str">
        <f>VLOOKUP(tblData[[#This Row],[Employee]],tblDepts[],2,FALSE)</f>
        <v>HR</v>
      </c>
      <c r="G406" s="5">
        <f>1/COUNTIF(tblData[Employee],tblData[[#This Row],[Employee]])</f>
        <v>2.5000000000000001E-2</v>
      </c>
    </row>
    <row r="407" spans="1:7" x14ac:dyDescent="0.25">
      <c r="A407" t="s">
        <v>7</v>
      </c>
      <c r="B407" s="1">
        <v>43774.414583333331</v>
      </c>
      <c r="C407" t="str">
        <f>IF(ISEVEN(COUNTIF(INDEX(tblData[Employee],1):tblData[[#This Row],[Employee]],tblData[[#This Row],[Employee]])),"In","Out")</f>
        <v>Out</v>
      </c>
      <c r="D407" s="4">
        <f>VLOOKUP(tblData[[#This Row],[Employee]],A408:B$529,2,FALSE)</f>
        <v>43774.347222222219</v>
      </c>
      <c r="E407" s="6">
        <f>IF(tblData[[#This Row],[In/Out]]="Out",(tblData[[#This Row],[Date Time]]-VLOOKUP(tblData[[#This Row],[Employee]],INDEX(tblData[Employee],ROW()):INDEX(tblData[Date Time],ROWS(tblData[Employee])),2,FALSE))*24,0)</f>
        <v>1.6166666666977108</v>
      </c>
      <c r="F407" t="str">
        <f>VLOOKUP(tblData[[#This Row],[Employee]],tblDepts[],2,FALSE)</f>
        <v>Exec</v>
      </c>
      <c r="G407" s="5">
        <f>1/COUNTIF(tblData[Employee],tblData[[#This Row],[Employee]])</f>
        <v>2.5000000000000001E-2</v>
      </c>
    </row>
    <row r="408" spans="1:7" x14ac:dyDescent="0.25">
      <c r="A408" t="s">
        <v>14</v>
      </c>
      <c r="B408" s="1">
        <v>43774.414583333331</v>
      </c>
      <c r="C408" t="str">
        <f>IF(ISEVEN(COUNTIF(INDEX(tblData[Employee],1):tblData[[#This Row],[Employee]],tblData[[#This Row],[Employee]])),"In","Out")</f>
        <v>Out</v>
      </c>
      <c r="D408" s="4">
        <f>VLOOKUP(tblData[[#This Row],[Employee]],A409:B$529,2,FALSE)</f>
        <v>43774.354166666664</v>
      </c>
      <c r="E408" s="6">
        <f>IF(tblData[[#This Row],[In/Out]]="Out",(tblData[[#This Row],[Date Time]]-VLOOKUP(tblData[[#This Row],[Employee]],INDEX(tblData[Employee],ROW()):INDEX(tblData[Date Time],ROWS(tblData[Employee])),2,FALSE))*24,0)</f>
        <v>1.4500000000116415</v>
      </c>
      <c r="F408" t="str">
        <f>VLOOKUP(tblData[[#This Row],[Employee]],tblDepts[],2,FALSE)</f>
        <v>Sales</v>
      </c>
      <c r="G408" s="5">
        <f>1/COUNTIF(tblData[Employee],tblData[[#This Row],[Employee]])</f>
        <v>2.5000000000000001E-2</v>
      </c>
    </row>
    <row r="409" spans="1:7" x14ac:dyDescent="0.25">
      <c r="A409" t="s">
        <v>15</v>
      </c>
      <c r="B409" s="1">
        <v>43774.414583333331</v>
      </c>
      <c r="C409" t="str">
        <f>IF(ISEVEN(COUNTIF(INDEX(tblData[Employee],1):tblData[[#This Row],[Employee]],tblData[[#This Row],[Employee]])),"In","Out")</f>
        <v>Out</v>
      </c>
      <c r="D409" s="4">
        <f>VLOOKUP(tblData[[#This Row],[Employee]],A410:B$529,2,FALSE)</f>
        <v>43774.373611111114</v>
      </c>
      <c r="E409" s="6">
        <f>IF(tblData[[#This Row],[In/Out]]="Out",(tblData[[#This Row],[Date Time]]-VLOOKUP(tblData[[#This Row],[Employee]],INDEX(tblData[Employee],ROW()):INDEX(tblData[Date Time],ROWS(tblData[Employee])),2,FALSE))*24,0)</f>
        <v>0.98333333322079852</v>
      </c>
      <c r="F409" t="str">
        <f>VLOOKUP(tblData[[#This Row],[Employee]],tblDepts[],2,FALSE)</f>
        <v>Admin</v>
      </c>
      <c r="G409" s="5">
        <f>1/COUNTIF(tblData[Employee],tblData[[#This Row],[Employee]])</f>
        <v>2.5000000000000001E-2</v>
      </c>
    </row>
    <row r="410" spans="1:7" x14ac:dyDescent="0.25">
      <c r="A410" t="s">
        <v>15</v>
      </c>
      <c r="B410" s="1">
        <v>43774.373611111114</v>
      </c>
      <c r="C410" t="str">
        <f>IF(ISEVEN(COUNTIF(INDEX(tblData[Employee],1):tblData[[#This Row],[Employee]],tblData[[#This Row],[Employee]])),"In","Out")</f>
        <v>In</v>
      </c>
      <c r="D410" s="4">
        <f>VLOOKUP(tblData[[#This Row],[Employee]],A411:B$529,2,FALSE)</f>
        <v>43773.711111111108</v>
      </c>
      <c r="E410" s="6">
        <f>IF(tblData[[#This Row],[In/Out]]="Out",(tblData[[#This Row],[Date Time]]-VLOOKUP(tblData[[#This Row],[Employee]],INDEX(tblData[Employee],ROW()):INDEX(tblData[Date Time],ROWS(tblData[Employee])),2,FALSE))*24,0)</f>
        <v>0</v>
      </c>
      <c r="F410" t="str">
        <f>VLOOKUP(tblData[[#This Row],[Employee]],tblDepts[],2,FALSE)</f>
        <v>Admin</v>
      </c>
      <c r="G410" s="5">
        <f>1/COUNTIF(tblData[Employee],tblData[[#This Row],[Employee]])</f>
        <v>2.5000000000000001E-2</v>
      </c>
    </row>
    <row r="411" spans="1:7" x14ac:dyDescent="0.25">
      <c r="A411" t="s">
        <v>14</v>
      </c>
      <c r="B411" s="1">
        <v>43774.354166666664</v>
      </c>
      <c r="C411" t="str">
        <f>IF(ISEVEN(COUNTIF(INDEX(tblData[Employee],1):tblData[[#This Row],[Employee]],tblData[[#This Row],[Employee]])),"In","Out")</f>
        <v>In</v>
      </c>
      <c r="D411" s="4">
        <f>VLOOKUP(tblData[[#This Row],[Employee]],A412:B$529,2,FALSE)</f>
        <v>43773.711111111108</v>
      </c>
      <c r="E411" s="6">
        <f>IF(tblData[[#This Row],[In/Out]]="Out",(tblData[[#This Row],[Date Time]]-VLOOKUP(tblData[[#This Row],[Employee]],INDEX(tblData[Employee],ROW()):INDEX(tblData[Date Time],ROWS(tblData[Employee])),2,FALSE))*24,0)</f>
        <v>0</v>
      </c>
      <c r="F411" t="str">
        <f>VLOOKUP(tblData[[#This Row],[Employee]],tblDepts[],2,FALSE)</f>
        <v>Sales</v>
      </c>
      <c r="G411" s="5">
        <f>1/COUNTIF(tblData[Employee],tblData[[#This Row],[Employee]])</f>
        <v>2.5000000000000001E-2</v>
      </c>
    </row>
    <row r="412" spans="1:7" x14ac:dyDescent="0.25">
      <c r="A412" t="s">
        <v>13</v>
      </c>
      <c r="B412" s="1">
        <v>43774.349305555559</v>
      </c>
      <c r="C412" t="str">
        <f>IF(ISEVEN(COUNTIF(INDEX(tblData[Employee],1):tblData[[#This Row],[Employee]],tblData[[#This Row],[Employee]])),"In","Out")</f>
        <v>In</v>
      </c>
      <c r="D412" s="4">
        <f>VLOOKUP(tblData[[#This Row],[Employee]],A413:B$529,2,FALSE)</f>
        <v>43773.705555555556</v>
      </c>
      <c r="E412" s="6">
        <f>IF(tblData[[#This Row],[In/Out]]="Out",(tblData[[#This Row],[Date Time]]-VLOOKUP(tblData[[#This Row],[Employee]],INDEX(tblData[Employee],ROW()):INDEX(tblData[Date Time],ROWS(tblData[Employee])),2,FALSE))*24,0)</f>
        <v>0</v>
      </c>
      <c r="F412" t="str">
        <f>VLOOKUP(tblData[[#This Row],[Employee]],tblDepts[],2,FALSE)</f>
        <v>Admin</v>
      </c>
      <c r="G412" s="5">
        <f>1/COUNTIF(tblData[Employee],tblData[[#This Row],[Employee]])</f>
        <v>2.5000000000000001E-2</v>
      </c>
    </row>
    <row r="413" spans="1:7" x14ac:dyDescent="0.25">
      <c r="A413" t="s">
        <v>7</v>
      </c>
      <c r="B413" s="1">
        <v>43774.347222222219</v>
      </c>
      <c r="C413" t="str">
        <f>IF(ISEVEN(COUNTIF(INDEX(tblData[Employee],1):tblData[[#This Row],[Employee]],tblData[[#This Row],[Employee]])),"In","Out")</f>
        <v>In</v>
      </c>
      <c r="D413" s="4">
        <f>VLOOKUP(tblData[[#This Row],[Employee]],A414:B$529,2,FALSE)</f>
        <v>43773.705555555556</v>
      </c>
      <c r="E413" s="6">
        <f>IF(tblData[[#This Row],[In/Out]]="Out",(tblData[[#This Row],[Date Time]]-VLOOKUP(tblData[[#This Row],[Employee]],INDEX(tblData[Employee],ROW()):INDEX(tblData[Date Time],ROWS(tblData[Employee])),2,FALSE))*24,0)</f>
        <v>0</v>
      </c>
      <c r="F413" t="str">
        <f>VLOOKUP(tblData[[#This Row],[Employee]],tblDepts[],2,FALSE)</f>
        <v>Exec</v>
      </c>
      <c r="G413" s="5">
        <f>1/COUNTIF(tblData[Employee],tblData[[#This Row],[Employee]])</f>
        <v>2.5000000000000001E-2</v>
      </c>
    </row>
    <row r="414" spans="1:7" x14ac:dyDescent="0.25">
      <c r="A414" t="s">
        <v>10</v>
      </c>
      <c r="B414" s="1">
        <v>43774.34375</v>
      </c>
      <c r="C414" t="str">
        <f>IF(ISEVEN(COUNTIF(INDEX(tblData[Employee],1):tblData[[#This Row],[Employee]],tblData[[#This Row],[Employee]])),"In","Out")</f>
        <v>In</v>
      </c>
      <c r="D414" s="4">
        <f>VLOOKUP(tblData[[#This Row],[Employee]],A415:B$529,2,FALSE)</f>
        <v>43773.713194444441</v>
      </c>
      <c r="E414" s="6">
        <f>IF(tblData[[#This Row],[In/Out]]="Out",(tblData[[#This Row],[Date Time]]-VLOOKUP(tblData[[#This Row],[Employee]],INDEX(tblData[Employee],ROW()):INDEX(tblData[Date Time],ROWS(tblData[Employee])),2,FALSE))*24,0)</f>
        <v>0</v>
      </c>
      <c r="F414" t="str">
        <f>VLOOKUP(tblData[[#This Row],[Employee]],tblDepts[],2,FALSE)</f>
        <v>Customer Service</v>
      </c>
      <c r="G414" s="5">
        <f>1/COUNTIF(tblData[Employee],tblData[[#This Row],[Employee]])</f>
        <v>2.5000000000000001E-2</v>
      </c>
    </row>
    <row r="415" spans="1:7" x14ac:dyDescent="0.25">
      <c r="A415" t="s">
        <v>11</v>
      </c>
      <c r="B415" s="1">
        <v>43774.342361111114</v>
      </c>
      <c r="C415" t="str">
        <f>IF(ISEVEN(COUNTIF(INDEX(tblData[Employee],1):tblData[[#This Row],[Employee]],tblData[[#This Row],[Employee]])),"In","Out")</f>
        <v>In</v>
      </c>
      <c r="D415" s="4">
        <f>VLOOKUP(tblData[[#This Row],[Employee]],A416:B$529,2,FALSE)</f>
        <v>43773.698611111111</v>
      </c>
      <c r="E415" s="6">
        <f>IF(tblData[[#This Row],[In/Out]]="Out",(tblData[[#This Row],[Date Time]]-VLOOKUP(tblData[[#This Row],[Employee]],INDEX(tblData[Employee],ROW()):INDEX(tblData[Date Time],ROWS(tblData[Employee])),2,FALSE))*24,0)</f>
        <v>0</v>
      </c>
      <c r="F415" t="str">
        <f>VLOOKUP(tblData[[#This Row],[Employee]],tblDepts[],2,FALSE)</f>
        <v>Admin</v>
      </c>
      <c r="G415" s="5">
        <f>1/COUNTIF(tblData[Employee],tblData[[#This Row],[Employee]])</f>
        <v>2.5000000000000001E-2</v>
      </c>
    </row>
    <row r="416" spans="1:7" x14ac:dyDescent="0.25">
      <c r="A416" t="s">
        <v>6</v>
      </c>
      <c r="B416" s="1">
        <v>43774.340277777781</v>
      </c>
      <c r="C416" t="str">
        <f>IF(ISEVEN(COUNTIF(INDEX(tblData[Employee],1):tblData[[#This Row],[Employee]],tblData[[#This Row],[Employee]])),"In","Out")</f>
        <v>In</v>
      </c>
      <c r="D416" s="4">
        <f>VLOOKUP(tblData[[#This Row],[Employee]],A417:B$529,2,FALSE)</f>
        <v>43773.710416666669</v>
      </c>
      <c r="E416" s="6">
        <f>IF(tblData[[#This Row],[In/Out]]="Out",(tblData[[#This Row],[Date Time]]-VLOOKUP(tblData[[#This Row],[Employee]],INDEX(tblData[Employee],ROW()):INDEX(tblData[Date Time],ROWS(tblData[Employee])),2,FALSE))*24,0)</f>
        <v>0</v>
      </c>
      <c r="F416" t="str">
        <f>VLOOKUP(tblData[[#This Row],[Employee]],tblDepts[],2,FALSE)</f>
        <v>Sales</v>
      </c>
      <c r="G416" s="5">
        <f>1/COUNTIF(tblData[Employee],tblData[[#This Row],[Employee]])</f>
        <v>2.5000000000000001E-2</v>
      </c>
    </row>
    <row r="417" spans="1:7" x14ac:dyDescent="0.25">
      <c r="A417" t="s">
        <v>5</v>
      </c>
      <c r="B417" s="1">
        <v>43774.339583333334</v>
      </c>
      <c r="C417" t="str">
        <f>IF(ISEVEN(COUNTIF(INDEX(tblData[Employee],1):tblData[[#This Row],[Employee]],tblData[[#This Row],[Employee]])),"In","Out")</f>
        <v>In</v>
      </c>
      <c r="D417" s="4">
        <f>VLOOKUP(tblData[[#This Row],[Employee]],A418:B$529,2,FALSE)</f>
        <v>43773.707638888889</v>
      </c>
      <c r="E417" s="6">
        <f>IF(tblData[[#This Row],[In/Out]]="Out",(tblData[[#This Row],[Date Time]]-VLOOKUP(tblData[[#This Row],[Employee]],INDEX(tblData[Employee],ROW()):INDEX(tblData[Date Time],ROWS(tblData[Employee])),2,FALSE))*24,0)</f>
        <v>0</v>
      </c>
      <c r="F417" t="str">
        <f>VLOOKUP(tblData[[#This Row],[Employee]],tblDepts[],2,FALSE)</f>
        <v>Sales</v>
      </c>
      <c r="G417" s="5">
        <f>1/COUNTIF(tblData[Employee],tblData[[#This Row],[Employee]])</f>
        <v>2.5000000000000001E-2</v>
      </c>
    </row>
    <row r="418" spans="1:7" x14ac:dyDescent="0.25">
      <c r="A418" t="s">
        <v>8</v>
      </c>
      <c r="B418" s="1">
        <v>43774.338888888888</v>
      </c>
      <c r="C418" t="str">
        <f>IF(ISEVEN(COUNTIF(INDEX(tblData[Employee],1):tblData[[#This Row],[Employee]],tblData[[#This Row],[Employee]])),"In","Out")</f>
        <v>In</v>
      </c>
      <c r="D418" s="4">
        <f>VLOOKUP(tblData[[#This Row],[Employee]],A419:B$529,2,FALSE)</f>
        <v>43773.707638888889</v>
      </c>
      <c r="E418" s="6">
        <f>IF(tblData[[#This Row],[In/Out]]="Out",(tblData[[#This Row],[Date Time]]-VLOOKUP(tblData[[#This Row],[Employee]],INDEX(tblData[Employee],ROW()):INDEX(tblData[Date Time],ROWS(tblData[Employee])),2,FALSE))*24,0)</f>
        <v>0</v>
      </c>
      <c r="F418" t="str">
        <f>VLOOKUP(tblData[[#This Row],[Employee]],tblDepts[],2,FALSE)</f>
        <v>HR</v>
      </c>
      <c r="G418" s="5">
        <f>1/COUNTIF(tblData[Employee],tblData[[#This Row],[Employee]])</f>
        <v>2.5000000000000001E-2</v>
      </c>
    </row>
    <row r="419" spans="1:7" x14ac:dyDescent="0.25">
      <c r="A419" t="s">
        <v>4</v>
      </c>
      <c r="B419" s="1">
        <v>43774.336805555555</v>
      </c>
      <c r="C419" t="str">
        <f>IF(ISEVEN(COUNTIF(INDEX(tblData[Employee],1):tblData[[#This Row],[Employee]],tblData[[#This Row],[Employee]])),"In","Out")</f>
        <v>In</v>
      </c>
      <c r="D419" s="4">
        <f>VLOOKUP(tblData[[#This Row],[Employee]],A420:B$529,2,FALSE)</f>
        <v>43773.706944444442</v>
      </c>
      <c r="E419" s="6">
        <f>IF(tblData[[#This Row],[In/Out]]="Out",(tblData[[#This Row],[Date Time]]-VLOOKUP(tblData[[#This Row],[Employee]],INDEX(tblData[Employee],ROW()):INDEX(tblData[Date Time],ROWS(tblData[Employee])),2,FALSE))*24,0)</f>
        <v>0</v>
      </c>
      <c r="F419" t="str">
        <f>VLOOKUP(tblData[[#This Row],[Employee]],tblDepts[],2,FALSE)</f>
        <v>Sales</v>
      </c>
      <c r="G419" s="5">
        <f>1/COUNTIF(tblData[Employee],tblData[[#This Row],[Employee]])</f>
        <v>2.5000000000000001E-2</v>
      </c>
    </row>
    <row r="420" spans="1:7" x14ac:dyDescent="0.25">
      <c r="A420" t="s">
        <v>12</v>
      </c>
      <c r="B420" s="1">
        <v>43774.335416666669</v>
      </c>
      <c r="C420" t="str">
        <f>IF(ISEVEN(COUNTIF(INDEX(tblData[Employee],1):tblData[[#This Row],[Employee]],tblData[[#This Row],[Employee]])),"In","Out")</f>
        <v>In</v>
      </c>
      <c r="D420" s="4">
        <f>VLOOKUP(tblData[[#This Row],[Employee]],A421:B$529,2,FALSE)</f>
        <v>43773.711111111108</v>
      </c>
      <c r="E420" s="6">
        <f>IF(tblData[[#This Row],[In/Out]]="Out",(tblData[[#This Row],[Date Time]]-VLOOKUP(tblData[[#This Row],[Employee]],INDEX(tblData[Employee],ROW()):INDEX(tblData[Date Time],ROWS(tblData[Employee])),2,FALSE))*24,0)</f>
        <v>0</v>
      </c>
      <c r="F420" t="str">
        <f>VLOOKUP(tblData[[#This Row],[Employee]],tblDepts[],2,FALSE)</f>
        <v>Accounting</v>
      </c>
      <c r="G420" s="5">
        <f>1/COUNTIF(tblData[Employee],tblData[[#This Row],[Employee]])</f>
        <v>2.5000000000000001E-2</v>
      </c>
    </row>
    <row r="421" spans="1:7" x14ac:dyDescent="0.25">
      <c r="A421" t="s">
        <v>3</v>
      </c>
      <c r="B421" s="1">
        <v>43774.334027777775</v>
      </c>
      <c r="C421" t="str">
        <f>IF(ISEVEN(COUNTIF(INDEX(tblData[Employee],1):tblData[[#This Row],[Employee]],tblData[[#This Row],[Employee]])),"In","Out")</f>
        <v>In</v>
      </c>
      <c r="D421" s="4">
        <f>VLOOKUP(tblData[[#This Row],[Employee]],A422:B$529,2,FALSE)</f>
        <v>43773.709722222222</v>
      </c>
      <c r="E421" s="6">
        <f>IF(tblData[[#This Row],[In/Out]]="Out",(tblData[[#This Row],[Date Time]]-VLOOKUP(tblData[[#This Row],[Employee]],INDEX(tblData[Employee],ROW()):INDEX(tblData[Date Time],ROWS(tblData[Employee])),2,FALSE))*24,0)</f>
        <v>0</v>
      </c>
      <c r="F421" t="str">
        <f>VLOOKUP(tblData[[#This Row],[Employee]],tblDepts[],2,FALSE)</f>
        <v>Accounting</v>
      </c>
      <c r="G421" s="5">
        <f>1/COUNTIF(tblData[Employee],tblData[[#This Row],[Employee]])</f>
        <v>2.5000000000000001E-2</v>
      </c>
    </row>
    <row r="422" spans="1:7" x14ac:dyDescent="0.25">
      <c r="A422" t="s">
        <v>9</v>
      </c>
      <c r="B422" s="1">
        <v>43774.334027777775</v>
      </c>
      <c r="C422" t="str">
        <f>IF(ISEVEN(COUNTIF(INDEX(tblData[Employee],1):tblData[[#This Row],[Employee]],tblData[[#This Row],[Employee]])),"In","Out")</f>
        <v>In</v>
      </c>
      <c r="D422" s="4">
        <f>VLOOKUP(tblData[[#This Row],[Employee]],A423:B$529,2,FALSE)</f>
        <v>43773.710416666669</v>
      </c>
      <c r="E422" s="6">
        <f>IF(tblData[[#This Row],[In/Out]]="Out",(tblData[[#This Row],[Date Time]]-VLOOKUP(tblData[[#This Row],[Employee]],INDEX(tblData[Employee],ROW()):INDEX(tblData[Date Time],ROWS(tblData[Employee])),2,FALSE))*24,0)</f>
        <v>0</v>
      </c>
      <c r="F422" t="str">
        <f>VLOOKUP(tblData[[#This Row],[Employee]],tblDepts[],2,FALSE)</f>
        <v>Accounting</v>
      </c>
      <c r="G422" s="5">
        <f>1/COUNTIF(tblData[Employee],tblData[[#This Row],[Employee]])</f>
        <v>3.5714285714285712E-2</v>
      </c>
    </row>
    <row r="423" spans="1:7" x14ac:dyDescent="0.25">
      <c r="A423" t="s">
        <v>2</v>
      </c>
      <c r="B423" s="1">
        <v>43774.333333333336</v>
      </c>
      <c r="C423" t="str">
        <f>IF(ISEVEN(COUNTIF(INDEX(tblData[Employee],1):tblData[[#This Row],[Employee]],tblData[[#This Row],[Employee]])),"In","Out")</f>
        <v>In</v>
      </c>
      <c r="D423" s="4">
        <f>VLOOKUP(tblData[[#This Row],[Employee]],A424:B$529,2,FALSE)</f>
        <v>43773.708333333336</v>
      </c>
      <c r="E423" s="6">
        <f>IF(tblData[[#This Row],[In/Out]]="Out",(tblData[[#This Row],[Date Time]]-VLOOKUP(tblData[[#This Row],[Employee]],INDEX(tblData[Employee],ROW()):INDEX(tblData[Date Time],ROWS(tblData[Employee])),2,FALSE))*24,0)</f>
        <v>0</v>
      </c>
      <c r="F423" t="str">
        <f>VLOOKUP(tblData[[#This Row],[Employee]],tblDepts[],2,FALSE)</f>
        <v>Sales</v>
      </c>
      <c r="G423" s="5">
        <f>1/COUNTIF(tblData[Employee],tblData[[#This Row],[Employee]])</f>
        <v>0.05</v>
      </c>
    </row>
    <row r="424" spans="1:7" x14ac:dyDescent="0.25">
      <c r="A424" t="s">
        <v>10</v>
      </c>
      <c r="B424" s="1">
        <v>43773.713194444441</v>
      </c>
      <c r="C424" t="str">
        <f>IF(ISEVEN(COUNTIF(INDEX(tblData[Employee],1):tblData[[#This Row],[Employee]],tblData[[#This Row],[Employee]])),"In","Out")</f>
        <v>Out</v>
      </c>
      <c r="D424" s="4">
        <f>VLOOKUP(tblData[[#This Row],[Employee]],A425:B$529,2,FALSE)</f>
        <v>43773.645138888889</v>
      </c>
      <c r="E424" s="6">
        <f>IF(tblData[[#This Row],[In/Out]]="Out",(tblData[[#This Row],[Date Time]]-VLOOKUP(tblData[[#This Row],[Employee]],INDEX(tblData[Employee],ROW()):INDEX(tblData[Date Time],ROWS(tblData[Employee])),2,FALSE))*24,0)</f>
        <v>1.6333333332440816</v>
      </c>
      <c r="F424" t="str">
        <f>VLOOKUP(tblData[[#This Row],[Employee]],tblDepts[],2,FALSE)</f>
        <v>Customer Service</v>
      </c>
      <c r="G424" s="5">
        <f>1/COUNTIF(tblData[Employee],tblData[[#This Row],[Employee]])</f>
        <v>2.5000000000000001E-2</v>
      </c>
    </row>
    <row r="425" spans="1:7" x14ac:dyDescent="0.25">
      <c r="A425" t="s">
        <v>14</v>
      </c>
      <c r="B425" s="1">
        <v>43773.711111111108</v>
      </c>
      <c r="C425" t="str">
        <f>IF(ISEVEN(COUNTIF(INDEX(tblData[Employee],1):tblData[[#This Row],[Employee]],tblData[[#This Row],[Employee]])),"In","Out")</f>
        <v>Out</v>
      </c>
      <c r="D425" s="4">
        <f>VLOOKUP(tblData[[#This Row],[Employee]],A426:B$529,2,FALSE)</f>
        <v>43773.645833333336</v>
      </c>
      <c r="E425" s="6">
        <f>IF(tblData[[#This Row],[In/Out]]="Out",(tblData[[#This Row],[Date Time]]-VLOOKUP(tblData[[#This Row],[Employee]],INDEX(tblData[Employee],ROW()):INDEX(tblData[Date Time],ROWS(tblData[Employee])),2,FALSE))*24,0)</f>
        <v>1.5666666665347293</v>
      </c>
      <c r="F425" t="str">
        <f>VLOOKUP(tblData[[#This Row],[Employee]],tblDepts[],2,FALSE)</f>
        <v>Sales</v>
      </c>
      <c r="G425" s="5">
        <f>1/COUNTIF(tblData[Employee],tblData[[#This Row],[Employee]])</f>
        <v>2.5000000000000001E-2</v>
      </c>
    </row>
    <row r="426" spans="1:7" x14ac:dyDescent="0.25">
      <c r="A426" t="s">
        <v>12</v>
      </c>
      <c r="B426" s="1">
        <v>43773.711111111108</v>
      </c>
      <c r="C426" t="str">
        <f>IF(ISEVEN(COUNTIF(INDEX(tblData[Employee],1):tblData[[#This Row],[Employee]],tblData[[#This Row],[Employee]])),"In","Out")</f>
        <v>Out</v>
      </c>
      <c r="D426" s="4">
        <f>VLOOKUP(tblData[[#This Row],[Employee]],A427:B$529,2,FALSE)</f>
        <v>43773.647222222222</v>
      </c>
      <c r="E426" s="6">
        <f>IF(tblData[[#This Row],[In/Out]]="Out",(tblData[[#This Row],[Date Time]]-VLOOKUP(tblData[[#This Row],[Employee]],INDEX(tblData[Employee],ROW()):INDEX(tblData[Date Time],ROWS(tblData[Employee])),2,FALSE))*24,0)</f>
        <v>1.5333333332673647</v>
      </c>
      <c r="F426" t="str">
        <f>VLOOKUP(tblData[[#This Row],[Employee]],tblDepts[],2,FALSE)</f>
        <v>Accounting</v>
      </c>
      <c r="G426" s="5">
        <f>1/COUNTIF(tblData[Employee],tblData[[#This Row],[Employee]])</f>
        <v>2.5000000000000001E-2</v>
      </c>
    </row>
    <row r="427" spans="1:7" x14ac:dyDescent="0.25">
      <c r="A427" t="s">
        <v>15</v>
      </c>
      <c r="B427" s="1">
        <v>43773.711111111108</v>
      </c>
      <c r="C427" t="str">
        <f>IF(ISEVEN(COUNTIF(INDEX(tblData[Employee],1):tblData[[#This Row],[Employee]],tblData[[#This Row],[Employee]])),"In","Out")</f>
        <v>Out</v>
      </c>
      <c r="D427" s="4">
        <f>VLOOKUP(tblData[[#This Row],[Employee]],A428:B$529,2,FALSE)</f>
        <v>43773.645833333336</v>
      </c>
      <c r="E427" s="6">
        <f>IF(tblData[[#This Row],[In/Out]]="Out",(tblData[[#This Row],[Date Time]]-VLOOKUP(tblData[[#This Row],[Employee]],INDEX(tblData[Employee],ROW()):INDEX(tblData[Date Time],ROWS(tblData[Employee])),2,FALSE))*24,0)</f>
        <v>1.5666666665347293</v>
      </c>
      <c r="F427" t="str">
        <f>VLOOKUP(tblData[[#This Row],[Employee]],tblDepts[],2,FALSE)</f>
        <v>Admin</v>
      </c>
      <c r="G427" s="5">
        <f>1/COUNTIF(tblData[Employee],tblData[[#This Row],[Employee]])</f>
        <v>2.5000000000000001E-2</v>
      </c>
    </row>
    <row r="428" spans="1:7" x14ac:dyDescent="0.25">
      <c r="A428" t="s">
        <v>9</v>
      </c>
      <c r="B428" s="1">
        <v>43773.710416666669</v>
      </c>
      <c r="C428" t="str">
        <f>IF(ISEVEN(COUNTIF(INDEX(tblData[Employee],1):tblData[[#This Row],[Employee]],tblData[[#This Row],[Employee]])),"In","Out")</f>
        <v>Out</v>
      </c>
      <c r="D428" s="4">
        <f>VLOOKUP(tblData[[#This Row],[Employee]],A429:B$529,2,FALSE)</f>
        <v>43773.647916666669</v>
      </c>
      <c r="E428" s="6">
        <f>IF(tblData[[#This Row],[In/Out]]="Out",(tblData[[#This Row],[Date Time]]-VLOOKUP(tblData[[#This Row],[Employee]],INDEX(tblData[Employee],ROW()):INDEX(tblData[Date Time],ROWS(tblData[Employee])),2,FALSE))*24,0)</f>
        <v>1.5</v>
      </c>
      <c r="F428" t="str">
        <f>VLOOKUP(tblData[[#This Row],[Employee]],tblDepts[],2,FALSE)</f>
        <v>Accounting</v>
      </c>
      <c r="G428" s="5">
        <f>1/COUNTIF(tblData[Employee],tblData[[#This Row],[Employee]])</f>
        <v>3.5714285714285712E-2</v>
      </c>
    </row>
    <row r="429" spans="1:7" x14ac:dyDescent="0.25">
      <c r="A429" t="s">
        <v>6</v>
      </c>
      <c r="B429" s="1">
        <v>43773.710416666669</v>
      </c>
      <c r="C429" t="str">
        <f>IF(ISEVEN(COUNTIF(INDEX(tblData[Employee],1):tblData[[#This Row],[Employee]],tblData[[#This Row],[Employee]])),"In","Out")</f>
        <v>Out</v>
      </c>
      <c r="D429" s="4">
        <f>VLOOKUP(tblData[[#This Row],[Employee]],A430:B$529,2,FALSE)</f>
        <v>43773.643750000003</v>
      </c>
      <c r="E429" s="6">
        <f>IF(tblData[[#This Row],[In/Out]]="Out",(tblData[[#This Row],[Date Time]]-VLOOKUP(tblData[[#This Row],[Employee]],INDEX(tblData[Employee],ROW()):INDEX(tblData[Date Time],ROWS(tblData[Employee])),2,FALSE))*24,0)</f>
        <v>1.5999999999767169</v>
      </c>
      <c r="F429" t="str">
        <f>VLOOKUP(tblData[[#This Row],[Employee]],tblDepts[],2,FALSE)</f>
        <v>Sales</v>
      </c>
      <c r="G429" s="5">
        <f>1/COUNTIF(tblData[Employee],tblData[[#This Row],[Employee]])</f>
        <v>2.5000000000000001E-2</v>
      </c>
    </row>
    <row r="430" spans="1:7" x14ac:dyDescent="0.25">
      <c r="A430" t="s">
        <v>3</v>
      </c>
      <c r="B430" s="1">
        <v>43773.709722222222</v>
      </c>
      <c r="C430" t="str">
        <f>IF(ISEVEN(COUNTIF(INDEX(tblData[Employee],1):tblData[[#This Row],[Employee]],tblData[[#This Row],[Employee]])),"In","Out")</f>
        <v>Out</v>
      </c>
      <c r="D430" s="4">
        <f>VLOOKUP(tblData[[#This Row],[Employee]],A431:B$529,2,FALSE)</f>
        <v>43773.645138888889</v>
      </c>
      <c r="E430" s="6">
        <f>IF(tblData[[#This Row],[In/Out]]="Out",(tblData[[#This Row],[Date Time]]-VLOOKUP(tblData[[#This Row],[Employee]],INDEX(tblData[Employee],ROW()):INDEX(tblData[Date Time],ROWS(tblData[Employee])),2,FALSE))*24,0)</f>
        <v>1.5499999999883585</v>
      </c>
      <c r="F430" t="str">
        <f>VLOOKUP(tblData[[#This Row],[Employee]],tblDepts[],2,FALSE)</f>
        <v>Accounting</v>
      </c>
      <c r="G430" s="5">
        <f>1/COUNTIF(tblData[Employee],tblData[[#This Row],[Employee]])</f>
        <v>2.5000000000000001E-2</v>
      </c>
    </row>
    <row r="431" spans="1:7" x14ac:dyDescent="0.25">
      <c r="A431" t="s">
        <v>2</v>
      </c>
      <c r="B431" s="1">
        <v>43773.708333333336</v>
      </c>
      <c r="C431" t="str">
        <f>IF(ISEVEN(COUNTIF(INDEX(tblData[Employee],1):tblData[[#This Row],[Employee]],tblData[[#This Row],[Employee]])),"In","Out")</f>
        <v>Out</v>
      </c>
      <c r="D431" s="4">
        <f>VLOOKUP(tblData[[#This Row],[Employee]],A432:B$529,2,FALSE)</f>
        <v>43773.541666666664</v>
      </c>
      <c r="E431" s="6">
        <f>IF(tblData[[#This Row],[In/Out]]="Out",(tblData[[#This Row],[Date Time]]-VLOOKUP(tblData[[#This Row],[Employee]],INDEX(tblData[Employee],ROW()):INDEX(tblData[Date Time],ROWS(tblData[Employee])),2,FALSE))*24,0)</f>
        <v>4.0000000001164153</v>
      </c>
      <c r="F431" t="str">
        <f>VLOOKUP(tblData[[#This Row],[Employee]],tblDepts[],2,FALSE)</f>
        <v>Sales</v>
      </c>
      <c r="G431" s="5">
        <f>1/COUNTIF(tblData[Employee],tblData[[#This Row],[Employee]])</f>
        <v>0.05</v>
      </c>
    </row>
    <row r="432" spans="1:7" x14ac:dyDescent="0.25">
      <c r="A432" t="s">
        <v>5</v>
      </c>
      <c r="B432" s="1">
        <v>43773.707638888889</v>
      </c>
      <c r="C432" t="str">
        <f>IF(ISEVEN(COUNTIF(INDEX(tblData[Employee],1):tblData[[#This Row],[Employee]],tblData[[#This Row],[Employee]])),"In","Out")</f>
        <v>Out</v>
      </c>
      <c r="D432" s="4">
        <f>VLOOKUP(tblData[[#This Row],[Employee]],A433:B$529,2,FALSE)</f>
        <v>43773.643750000003</v>
      </c>
      <c r="E432" s="6">
        <f>IF(tblData[[#This Row],[In/Out]]="Out",(tblData[[#This Row],[Date Time]]-VLOOKUP(tblData[[#This Row],[Employee]],INDEX(tblData[Employee],ROW()):INDEX(tblData[Date Time],ROWS(tblData[Employee])),2,FALSE))*24,0)</f>
        <v>1.5333333332673647</v>
      </c>
      <c r="F432" t="str">
        <f>VLOOKUP(tblData[[#This Row],[Employee]],tblDepts[],2,FALSE)</f>
        <v>Sales</v>
      </c>
      <c r="G432" s="5">
        <f>1/COUNTIF(tblData[Employee],tblData[[#This Row],[Employee]])</f>
        <v>2.5000000000000001E-2</v>
      </c>
    </row>
    <row r="433" spans="1:7" x14ac:dyDescent="0.25">
      <c r="A433" t="s">
        <v>8</v>
      </c>
      <c r="B433" s="1">
        <v>43773.707638888889</v>
      </c>
      <c r="C433" t="str">
        <f>IF(ISEVEN(COUNTIF(INDEX(tblData[Employee],1):tblData[[#This Row],[Employee]],tblData[[#This Row],[Employee]])),"In","Out")</f>
        <v>Out</v>
      </c>
      <c r="D433" s="4">
        <f>VLOOKUP(tblData[[#This Row],[Employee]],A434:B$529,2,FALSE)</f>
        <v>43773.647222222222</v>
      </c>
      <c r="E433" s="6">
        <f>IF(tblData[[#This Row],[In/Out]]="Out",(tblData[[#This Row],[Date Time]]-VLOOKUP(tblData[[#This Row],[Employee]],INDEX(tblData[Employee],ROW()):INDEX(tblData[Date Time],ROWS(tblData[Employee])),2,FALSE))*24,0)</f>
        <v>1.4500000000116415</v>
      </c>
      <c r="F433" t="str">
        <f>VLOOKUP(tblData[[#This Row],[Employee]],tblDepts[],2,FALSE)</f>
        <v>HR</v>
      </c>
      <c r="G433" s="5">
        <f>1/COUNTIF(tblData[Employee],tblData[[#This Row],[Employee]])</f>
        <v>2.5000000000000001E-2</v>
      </c>
    </row>
    <row r="434" spans="1:7" x14ac:dyDescent="0.25">
      <c r="A434" t="s">
        <v>4</v>
      </c>
      <c r="B434" s="1">
        <v>43773.706944444442</v>
      </c>
      <c r="C434" t="str">
        <f>IF(ISEVEN(COUNTIF(INDEX(tblData[Employee],1):tblData[[#This Row],[Employee]],tblData[[#This Row],[Employee]])),"In","Out")</f>
        <v>Out</v>
      </c>
      <c r="D434" s="4">
        <f>VLOOKUP(tblData[[#This Row],[Employee]],A435:B$529,2,FALSE)</f>
        <v>43773.646527777775</v>
      </c>
      <c r="E434" s="6">
        <f>IF(tblData[[#This Row],[In/Out]]="Out",(tblData[[#This Row],[Date Time]]-VLOOKUP(tblData[[#This Row],[Employee]],INDEX(tblData[Employee],ROW()):INDEX(tblData[Date Time],ROWS(tblData[Employee])),2,FALSE))*24,0)</f>
        <v>1.4500000000116415</v>
      </c>
      <c r="F434" t="str">
        <f>VLOOKUP(tblData[[#This Row],[Employee]],tblDepts[],2,FALSE)</f>
        <v>Sales</v>
      </c>
      <c r="G434" s="5">
        <f>1/COUNTIF(tblData[Employee],tblData[[#This Row],[Employee]])</f>
        <v>2.5000000000000001E-2</v>
      </c>
    </row>
    <row r="435" spans="1:7" x14ac:dyDescent="0.25">
      <c r="A435" t="s">
        <v>7</v>
      </c>
      <c r="B435" s="1">
        <v>43773.705555555556</v>
      </c>
      <c r="C435" t="str">
        <f>IF(ISEVEN(COUNTIF(INDEX(tblData[Employee],1):tblData[[#This Row],[Employee]],tblData[[#This Row],[Employee]])),"In","Out")</f>
        <v>Out</v>
      </c>
      <c r="D435" s="4">
        <f>VLOOKUP(tblData[[#This Row],[Employee]],A436:B$529,2,FALSE)</f>
        <v>43773.647222222222</v>
      </c>
      <c r="E435" s="6">
        <f>IF(tblData[[#This Row],[In/Out]]="Out",(tblData[[#This Row],[Date Time]]-VLOOKUP(tblData[[#This Row],[Employee]],INDEX(tblData[Employee],ROW()):INDEX(tblData[Date Time],ROWS(tblData[Employee])),2,FALSE))*24,0)</f>
        <v>1.4000000000232831</v>
      </c>
      <c r="F435" t="str">
        <f>VLOOKUP(tblData[[#This Row],[Employee]],tblDepts[],2,FALSE)</f>
        <v>Exec</v>
      </c>
      <c r="G435" s="5">
        <f>1/COUNTIF(tblData[Employee],tblData[[#This Row],[Employee]])</f>
        <v>2.5000000000000001E-2</v>
      </c>
    </row>
    <row r="436" spans="1:7" x14ac:dyDescent="0.25">
      <c r="A436" t="s">
        <v>13</v>
      </c>
      <c r="B436" s="1">
        <v>43773.705555555556</v>
      </c>
      <c r="C436" t="str">
        <f>IF(ISEVEN(COUNTIF(INDEX(tblData[Employee],1):tblData[[#This Row],[Employee]],tblData[[#This Row],[Employee]])),"In","Out")</f>
        <v>Out</v>
      </c>
      <c r="D436" s="4">
        <f>VLOOKUP(tblData[[#This Row],[Employee]],A437:B$529,2,FALSE)</f>
        <v>43773.644444444442</v>
      </c>
      <c r="E436" s="6">
        <f>IF(tblData[[#This Row],[In/Out]]="Out",(tblData[[#This Row],[Date Time]]-VLOOKUP(tblData[[#This Row],[Employee]],INDEX(tblData[Employee],ROW()):INDEX(tblData[Date Time],ROWS(tblData[Employee])),2,FALSE))*24,0)</f>
        <v>1.4666666667326353</v>
      </c>
      <c r="F436" t="str">
        <f>VLOOKUP(tblData[[#This Row],[Employee]],tblDepts[],2,FALSE)</f>
        <v>Admin</v>
      </c>
      <c r="G436" s="5">
        <f>1/COUNTIF(tblData[Employee],tblData[[#This Row],[Employee]])</f>
        <v>2.5000000000000001E-2</v>
      </c>
    </row>
    <row r="437" spans="1:7" x14ac:dyDescent="0.25">
      <c r="A437" t="s">
        <v>11</v>
      </c>
      <c r="B437" s="1">
        <v>43773.698611111111</v>
      </c>
      <c r="C437" t="str">
        <f>IF(ISEVEN(COUNTIF(INDEX(tblData[Employee],1):tblData[[#This Row],[Employee]],tblData[[#This Row],[Employee]])),"In","Out")</f>
        <v>Out</v>
      </c>
      <c r="D437" s="4">
        <f>VLOOKUP(tblData[[#This Row],[Employee]],A438:B$529,2,FALSE)</f>
        <v>43773.643055555556</v>
      </c>
      <c r="E437" s="6">
        <f>IF(tblData[[#This Row],[In/Out]]="Out",(tblData[[#This Row],[Date Time]]-VLOOKUP(tblData[[#This Row],[Employee]],INDEX(tblData[Employee],ROW()):INDEX(tblData[Date Time],ROWS(tblData[Employee])),2,FALSE))*24,0)</f>
        <v>1.3333333333139308</v>
      </c>
      <c r="F437" t="str">
        <f>VLOOKUP(tblData[[#This Row],[Employee]],tblDepts[],2,FALSE)</f>
        <v>Admin</v>
      </c>
      <c r="G437" s="5">
        <f>1/COUNTIF(tblData[Employee],tblData[[#This Row],[Employee]])</f>
        <v>2.5000000000000001E-2</v>
      </c>
    </row>
    <row r="438" spans="1:7" x14ac:dyDescent="0.25">
      <c r="A438" t="s">
        <v>9</v>
      </c>
      <c r="B438" s="1">
        <v>43773.647916666669</v>
      </c>
      <c r="C438" t="str">
        <f>IF(ISEVEN(COUNTIF(INDEX(tblData[Employee],1):tblData[[#This Row],[Employee]],tblData[[#This Row],[Employee]])),"In","Out")</f>
        <v>In</v>
      </c>
      <c r="D438" s="4">
        <f>VLOOKUP(tblData[[#This Row],[Employee]],A439:B$529,2,FALSE)</f>
        <v>43773.622916666667</v>
      </c>
      <c r="E438" s="6">
        <f>IF(tblData[[#This Row],[In/Out]]="Out",(tblData[[#This Row],[Date Time]]-VLOOKUP(tblData[[#This Row],[Employee]],INDEX(tblData[Employee],ROW()):INDEX(tblData[Date Time],ROWS(tblData[Employee])),2,FALSE))*24,0)</f>
        <v>0</v>
      </c>
      <c r="F438" t="str">
        <f>VLOOKUP(tblData[[#This Row],[Employee]],tblDepts[],2,FALSE)</f>
        <v>Accounting</v>
      </c>
      <c r="G438" s="5">
        <f>1/COUNTIF(tblData[Employee],tblData[[#This Row],[Employee]])</f>
        <v>3.5714285714285712E-2</v>
      </c>
    </row>
    <row r="439" spans="1:7" x14ac:dyDescent="0.25">
      <c r="A439" t="s">
        <v>7</v>
      </c>
      <c r="B439" s="1">
        <v>43773.647222222222</v>
      </c>
      <c r="C439" t="str">
        <f>IF(ISEVEN(COUNTIF(INDEX(tblData[Employee],1):tblData[[#This Row],[Employee]],tblData[[#This Row],[Employee]])),"In","Out")</f>
        <v>In</v>
      </c>
      <c r="D439" s="4">
        <f>VLOOKUP(tblData[[#This Row],[Employee]],A440:B$529,2,FALSE)</f>
        <v>43773.62222222222</v>
      </c>
      <c r="E439" s="6">
        <f>IF(tblData[[#This Row],[In/Out]]="Out",(tblData[[#This Row],[Date Time]]-VLOOKUP(tblData[[#This Row],[Employee]],INDEX(tblData[Employee],ROW()):INDEX(tblData[Date Time],ROWS(tblData[Employee])),2,FALSE))*24,0)</f>
        <v>0</v>
      </c>
      <c r="F439" t="str">
        <f>VLOOKUP(tblData[[#This Row],[Employee]],tblDepts[],2,FALSE)</f>
        <v>Exec</v>
      </c>
      <c r="G439" s="5">
        <f>1/COUNTIF(tblData[Employee],tblData[[#This Row],[Employee]])</f>
        <v>2.5000000000000001E-2</v>
      </c>
    </row>
    <row r="440" spans="1:7" x14ac:dyDescent="0.25">
      <c r="A440" t="s">
        <v>12</v>
      </c>
      <c r="B440" s="1">
        <v>43773.647222222222</v>
      </c>
      <c r="C440" t="str">
        <f>IF(ISEVEN(COUNTIF(INDEX(tblData[Employee],1):tblData[[#This Row],[Employee]],tblData[[#This Row],[Employee]])),"In","Out")</f>
        <v>In</v>
      </c>
      <c r="D440" s="4">
        <f>VLOOKUP(tblData[[#This Row],[Employee]],A441:B$529,2,FALSE)</f>
        <v>43773.625</v>
      </c>
      <c r="E440" s="6">
        <f>IF(tblData[[#This Row],[In/Out]]="Out",(tblData[[#This Row],[Date Time]]-VLOOKUP(tblData[[#This Row],[Employee]],INDEX(tblData[Employee],ROW()):INDEX(tblData[Date Time],ROWS(tblData[Employee])),2,FALSE))*24,0)</f>
        <v>0</v>
      </c>
      <c r="F440" t="str">
        <f>VLOOKUP(tblData[[#This Row],[Employee]],tblDepts[],2,FALSE)</f>
        <v>Accounting</v>
      </c>
      <c r="G440" s="5">
        <f>1/COUNTIF(tblData[Employee],tblData[[#This Row],[Employee]])</f>
        <v>2.5000000000000001E-2</v>
      </c>
    </row>
    <row r="441" spans="1:7" x14ac:dyDescent="0.25">
      <c r="A441" t="s">
        <v>8</v>
      </c>
      <c r="B441" s="1">
        <v>43773.647222222222</v>
      </c>
      <c r="C441" t="str">
        <f>IF(ISEVEN(COUNTIF(INDEX(tblData[Employee],1):tblData[[#This Row],[Employee]],tblData[[#This Row],[Employee]])),"In","Out")</f>
        <v>In</v>
      </c>
      <c r="D441" s="4">
        <f>VLOOKUP(tblData[[#This Row],[Employee]],A442:B$529,2,FALSE)</f>
        <v>43773.625</v>
      </c>
      <c r="E441" s="6">
        <f>IF(tblData[[#This Row],[In/Out]]="Out",(tblData[[#This Row],[Date Time]]-VLOOKUP(tblData[[#This Row],[Employee]],INDEX(tblData[Employee],ROW()):INDEX(tblData[Date Time],ROWS(tblData[Employee])),2,FALSE))*24,0)</f>
        <v>0</v>
      </c>
      <c r="F441" t="str">
        <f>VLOOKUP(tblData[[#This Row],[Employee]],tblDepts[],2,FALSE)</f>
        <v>HR</v>
      </c>
      <c r="G441" s="5">
        <f>1/COUNTIF(tblData[Employee],tblData[[#This Row],[Employee]])</f>
        <v>2.5000000000000001E-2</v>
      </c>
    </row>
    <row r="442" spans="1:7" x14ac:dyDescent="0.25">
      <c r="A442" t="s">
        <v>4</v>
      </c>
      <c r="B442" s="1">
        <v>43773.646527777775</v>
      </c>
      <c r="C442" t="str">
        <f>IF(ISEVEN(COUNTIF(INDEX(tblData[Employee],1):tblData[[#This Row],[Employee]],tblData[[#This Row],[Employee]])),"In","Out")</f>
        <v>In</v>
      </c>
      <c r="D442" s="4">
        <f>VLOOKUP(tblData[[#This Row],[Employee]],A443:B$529,2,FALSE)</f>
        <v>43773.625</v>
      </c>
      <c r="E442" s="6">
        <f>IF(tblData[[#This Row],[In/Out]]="Out",(tblData[[#This Row],[Date Time]]-VLOOKUP(tblData[[#This Row],[Employee]],INDEX(tblData[Employee],ROW()):INDEX(tblData[Date Time],ROWS(tblData[Employee])),2,FALSE))*24,0)</f>
        <v>0</v>
      </c>
      <c r="F442" t="str">
        <f>VLOOKUP(tblData[[#This Row],[Employee]],tblDepts[],2,FALSE)</f>
        <v>Sales</v>
      </c>
      <c r="G442" s="5">
        <f>1/COUNTIF(tblData[Employee],tblData[[#This Row],[Employee]])</f>
        <v>2.5000000000000001E-2</v>
      </c>
    </row>
    <row r="443" spans="1:7" x14ac:dyDescent="0.25">
      <c r="A443" t="s">
        <v>14</v>
      </c>
      <c r="B443" s="1">
        <v>43773.645833333336</v>
      </c>
      <c r="C443" t="str">
        <f>IF(ISEVEN(COUNTIF(INDEX(tblData[Employee],1):tblData[[#This Row],[Employee]],tblData[[#This Row],[Employee]])),"In","Out")</f>
        <v>In</v>
      </c>
      <c r="D443" s="4">
        <f>VLOOKUP(tblData[[#This Row],[Employee]],A444:B$529,2,FALSE)</f>
        <v>43773.620833333334</v>
      </c>
      <c r="E443" s="6">
        <f>IF(tblData[[#This Row],[In/Out]]="Out",(tblData[[#This Row],[Date Time]]-VLOOKUP(tblData[[#This Row],[Employee]],INDEX(tblData[Employee],ROW()):INDEX(tblData[Date Time],ROWS(tblData[Employee])),2,FALSE))*24,0)</f>
        <v>0</v>
      </c>
      <c r="F443" t="str">
        <f>VLOOKUP(tblData[[#This Row],[Employee]],tblDepts[],2,FALSE)</f>
        <v>Sales</v>
      </c>
      <c r="G443" s="5">
        <f>1/COUNTIF(tblData[Employee],tblData[[#This Row],[Employee]])</f>
        <v>2.5000000000000001E-2</v>
      </c>
    </row>
    <row r="444" spans="1:7" x14ac:dyDescent="0.25">
      <c r="A444" t="s">
        <v>15</v>
      </c>
      <c r="B444" s="1">
        <v>43773.645833333336</v>
      </c>
      <c r="C444" t="str">
        <f>IF(ISEVEN(COUNTIF(INDEX(tblData[Employee],1):tblData[[#This Row],[Employee]],tblData[[#This Row],[Employee]])),"In","Out")</f>
        <v>In</v>
      </c>
      <c r="D444" s="4">
        <f>VLOOKUP(tblData[[#This Row],[Employee]],A445:B$529,2,FALSE)</f>
        <v>43773.615972222222</v>
      </c>
      <c r="E444" s="6">
        <f>IF(tblData[[#This Row],[In/Out]]="Out",(tblData[[#This Row],[Date Time]]-VLOOKUP(tblData[[#This Row],[Employee]],INDEX(tblData[Employee],ROW()):INDEX(tblData[Date Time],ROWS(tblData[Employee])),2,FALSE))*24,0)</f>
        <v>0</v>
      </c>
      <c r="F444" t="str">
        <f>VLOOKUP(tblData[[#This Row],[Employee]],tblDepts[],2,FALSE)</f>
        <v>Admin</v>
      </c>
      <c r="G444" s="5">
        <f>1/COUNTIF(tblData[Employee],tblData[[#This Row],[Employee]])</f>
        <v>2.5000000000000001E-2</v>
      </c>
    </row>
    <row r="445" spans="1:7" x14ac:dyDescent="0.25">
      <c r="A445" t="s">
        <v>3</v>
      </c>
      <c r="B445" s="1">
        <v>43773.645138888889</v>
      </c>
      <c r="C445" t="str">
        <f>IF(ISEVEN(COUNTIF(INDEX(tblData[Employee],1):tblData[[#This Row],[Employee]],tblData[[#This Row],[Employee]])),"In","Out")</f>
        <v>In</v>
      </c>
      <c r="D445" s="4">
        <f>VLOOKUP(tblData[[#This Row],[Employee]],A446:B$529,2,FALSE)</f>
        <v>43773.624305555553</v>
      </c>
      <c r="E445" s="6">
        <f>IF(tblData[[#This Row],[In/Out]]="Out",(tblData[[#This Row],[Date Time]]-VLOOKUP(tblData[[#This Row],[Employee]],INDEX(tblData[Employee],ROW()):INDEX(tblData[Date Time],ROWS(tblData[Employee])),2,FALSE))*24,0)</f>
        <v>0</v>
      </c>
      <c r="F445" t="str">
        <f>VLOOKUP(tblData[[#This Row],[Employee]],tblDepts[],2,FALSE)</f>
        <v>Accounting</v>
      </c>
      <c r="G445" s="5">
        <f>1/COUNTIF(tblData[Employee],tblData[[#This Row],[Employee]])</f>
        <v>2.5000000000000001E-2</v>
      </c>
    </row>
    <row r="446" spans="1:7" x14ac:dyDescent="0.25">
      <c r="A446" t="s">
        <v>10</v>
      </c>
      <c r="B446" s="1">
        <v>43773.645138888889</v>
      </c>
      <c r="C446" t="str">
        <f>IF(ISEVEN(COUNTIF(INDEX(tblData[Employee],1):tblData[[#This Row],[Employee]],tblData[[#This Row],[Employee]])),"In","Out")</f>
        <v>In</v>
      </c>
      <c r="D446" s="4">
        <f>VLOOKUP(tblData[[#This Row],[Employee]],A447:B$529,2,FALSE)</f>
        <v>43773.625</v>
      </c>
      <c r="E446" s="6">
        <f>IF(tblData[[#This Row],[In/Out]]="Out",(tblData[[#This Row],[Date Time]]-VLOOKUP(tblData[[#This Row],[Employee]],INDEX(tblData[Employee],ROW()):INDEX(tblData[Date Time],ROWS(tblData[Employee])),2,FALSE))*24,0)</f>
        <v>0</v>
      </c>
      <c r="F446" t="str">
        <f>VLOOKUP(tblData[[#This Row],[Employee]],tblDepts[],2,FALSE)</f>
        <v>Customer Service</v>
      </c>
      <c r="G446" s="5">
        <f>1/COUNTIF(tblData[Employee],tblData[[#This Row],[Employee]])</f>
        <v>2.5000000000000001E-2</v>
      </c>
    </row>
    <row r="447" spans="1:7" x14ac:dyDescent="0.25">
      <c r="A447" t="s">
        <v>13</v>
      </c>
      <c r="B447" s="1">
        <v>43773.644444444442</v>
      </c>
      <c r="C447" t="str">
        <f>IF(ISEVEN(COUNTIF(INDEX(tblData[Employee],1):tblData[[#This Row],[Employee]],tblData[[#This Row],[Employee]])),"In","Out")</f>
        <v>In</v>
      </c>
      <c r="D447" s="4">
        <f>VLOOKUP(tblData[[#This Row],[Employee]],A448:B$529,2,FALSE)</f>
        <v>43773.621527777781</v>
      </c>
      <c r="E447" s="6">
        <f>IF(tblData[[#This Row],[In/Out]]="Out",(tblData[[#This Row],[Date Time]]-VLOOKUP(tblData[[#This Row],[Employee]],INDEX(tblData[Employee],ROW()):INDEX(tblData[Date Time],ROWS(tblData[Employee])),2,FALSE))*24,0)</f>
        <v>0</v>
      </c>
      <c r="F447" t="str">
        <f>VLOOKUP(tblData[[#This Row],[Employee]],tblDepts[],2,FALSE)</f>
        <v>Admin</v>
      </c>
      <c r="G447" s="5">
        <f>1/COUNTIF(tblData[Employee],tblData[[#This Row],[Employee]])</f>
        <v>2.5000000000000001E-2</v>
      </c>
    </row>
    <row r="448" spans="1:7" x14ac:dyDescent="0.25">
      <c r="A448" t="s">
        <v>5</v>
      </c>
      <c r="B448" s="1">
        <v>43773.643750000003</v>
      </c>
      <c r="C448" t="str">
        <f>IF(ISEVEN(COUNTIF(INDEX(tblData[Employee],1):tblData[[#This Row],[Employee]],tblData[[#This Row],[Employee]])),"In","Out")</f>
        <v>In</v>
      </c>
      <c r="D448" s="4">
        <f>VLOOKUP(tblData[[#This Row],[Employee]],A449:B$529,2,FALSE)</f>
        <v>43773.624305555553</v>
      </c>
      <c r="E448" s="6">
        <f>IF(tblData[[#This Row],[In/Out]]="Out",(tblData[[#This Row],[Date Time]]-VLOOKUP(tblData[[#This Row],[Employee]],INDEX(tblData[Employee],ROW()):INDEX(tblData[Date Time],ROWS(tblData[Employee])),2,FALSE))*24,0)</f>
        <v>0</v>
      </c>
      <c r="F448" t="str">
        <f>VLOOKUP(tblData[[#This Row],[Employee]],tblDepts[],2,FALSE)</f>
        <v>Sales</v>
      </c>
      <c r="G448" s="5">
        <f>1/COUNTIF(tblData[Employee],tblData[[#This Row],[Employee]])</f>
        <v>2.5000000000000001E-2</v>
      </c>
    </row>
    <row r="449" spans="1:7" x14ac:dyDescent="0.25">
      <c r="A449" t="s">
        <v>6</v>
      </c>
      <c r="B449" s="1">
        <v>43773.643750000003</v>
      </c>
      <c r="C449" t="str">
        <f>IF(ISEVEN(COUNTIF(INDEX(tblData[Employee],1):tblData[[#This Row],[Employee]],tblData[[#This Row],[Employee]])),"In","Out")</f>
        <v>In</v>
      </c>
      <c r="D449" s="4">
        <f>VLOOKUP(tblData[[#This Row],[Employee]],A450:B$529,2,FALSE)</f>
        <v>43773.625</v>
      </c>
      <c r="E449" s="6">
        <f>IF(tblData[[#This Row],[In/Out]]="Out",(tblData[[#This Row],[Date Time]]-VLOOKUP(tblData[[#This Row],[Employee]],INDEX(tblData[Employee],ROW()):INDEX(tblData[Date Time],ROWS(tblData[Employee])),2,FALSE))*24,0)</f>
        <v>0</v>
      </c>
      <c r="F449" t="str">
        <f>VLOOKUP(tblData[[#This Row],[Employee]],tblDepts[],2,FALSE)</f>
        <v>Sales</v>
      </c>
      <c r="G449" s="5">
        <f>1/COUNTIF(tblData[Employee],tblData[[#This Row],[Employee]])</f>
        <v>2.5000000000000001E-2</v>
      </c>
    </row>
    <row r="450" spans="1:7" x14ac:dyDescent="0.25">
      <c r="A450" t="s">
        <v>11</v>
      </c>
      <c r="B450" s="1">
        <v>43773.643055555556</v>
      </c>
      <c r="C450" t="str">
        <f>IF(ISEVEN(COUNTIF(INDEX(tblData[Employee],1):tblData[[#This Row],[Employee]],tblData[[#This Row],[Employee]])),"In","Out")</f>
        <v>In</v>
      </c>
      <c r="D450" s="4">
        <f>VLOOKUP(tblData[[#This Row],[Employee]],A451:B$529,2,FALSE)</f>
        <v>43773.622916666667</v>
      </c>
      <c r="E450" s="6">
        <f>IF(tblData[[#This Row],[In/Out]]="Out",(tblData[[#This Row],[Date Time]]-VLOOKUP(tblData[[#This Row],[Employee]],INDEX(tblData[Employee],ROW()):INDEX(tblData[Date Time],ROWS(tblData[Employee])),2,FALSE))*24,0)</f>
        <v>0</v>
      </c>
      <c r="F450" t="str">
        <f>VLOOKUP(tblData[[#This Row],[Employee]],tblDepts[],2,FALSE)</f>
        <v>Admin</v>
      </c>
      <c r="G450" s="5">
        <f>1/COUNTIF(tblData[Employee],tblData[[#This Row],[Employee]])</f>
        <v>2.5000000000000001E-2</v>
      </c>
    </row>
    <row r="451" spans="1:7" x14ac:dyDescent="0.25">
      <c r="A451" t="s">
        <v>4</v>
      </c>
      <c r="B451" s="1">
        <v>43773.625</v>
      </c>
      <c r="C451" t="str">
        <f>IF(ISEVEN(COUNTIF(INDEX(tblData[Employee],1):tblData[[#This Row],[Employee]],tblData[[#This Row],[Employee]])),"In","Out")</f>
        <v>Out</v>
      </c>
      <c r="D451" s="4">
        <f>VLOOKUP(tblData[[#This Row],[Employee]],A452:B$529,2,FALSE)</f>
        <v>43773.539583333331</v>
      </c>
      <c r="E451" s="6">
        <f>IF(tblData[[#This Row],[In/Out]]="Out",(tblData[[#This Row],[Date Time]]-VLOOKUP(tblData[[#This Row],[Employee]],INDEX(tblData[Employee],ROW()):INDEX(tblData[Date Time],ROWS(tblData[Employee])),2,FALSE))*24,0)</f>
        <v>2.0500000000465661</v>
      </c>
      <c r="F451" t="str">
        <f>VLOOKUP(tblData[[#This Row],[Employee]],tblDepts[],2,FALSE)</f>
        <v>Sales</v>
      </c>
      <c r="G451" s="5">
        <f>1/COUNTIF(tblData[Employee],tblData[[#This Row],[Employee]])</f>
        <v>2.5000000000000001E-2</v>
      </c>
    </row>
    <row r="452" spans="1:7" x14ac:dyDescent="0.25">
      <c r="A452" t="s">
        <v>12</v>
      </c>
      <c r="B452" s="1">
        <v>43773.625</v>
      </c>
      <c r="C452" t="str">
        <f>IF(ISEVEN(COUNTIF(INDEX(tblData[Employee],1):tblData[[#This Row],[Employee]],tblData[[#This Row],[Employee]])),"In","Out")</f>
        <v>Out</v>
      </c>
      <c r="D452" s="4">
        <f>VLOOKUP(tblData[[#This Row],[Employee]],A453:B$529,2,FALSE)</f>
        <v>43773.541666666664</v>
      </c>
      <c r="E452" s="6">
        <f>IF(tblData[[#This Row],[In/Out]]="Out",(tblData[[#This Row],[Date Time]]-VLOOKUP(tblData[[#This Row],[Employee]],INDEX(tblData[Employee],ROW()):INDEX(tblData[Date Time],ROWS(tblData[Employee])),2,FALSE))*24,0)</f>
        <v>2.0000000000582077</v>
      </c>
      <c r="F452" t="str">
        <f>VLOOKUP(tblData[[#This Row],[Employee]],tblDepts[],2,FALSE)</f>
        <v>Accounting</v>
      </c>
      <c r="G452" s="5">
        <f>1/COUNTIF(tblData[Employee],tblData[[#This Row],[Employee]])</f>
        <v>2.5000000000000001E-2</v>
      </c>
    </row>
    <row r="453" spans="1:7" x14ac:dyDescent="0.25">
      <c r="A453" t="s">
        <v>10</v>
      </c>
      <c r="B453" s="1">
        <v>43773.625</v>
      </c>
      <c r="C453" t="str">
        <f>IF(ISEVEN(COUNTIF(INDEX(tblData[Employee],1):tblData[[#This Row],[Employee]],tblData[[#This Row],[Employee]])),"In","Out")</f>
        <v>Out</v>
      </c>
      <c r="D453" s="4">
        <f>VLOOKUP(tblData[[#This Row],[Employee]],A454:B$529,2,FALSE)</f>
        <v>43773.545138888891</v>
      </c>
      <c r="E453" s="6">
        <f>IF(tblData[[#This Row],[In/Out]]="Out",(tblData[[#This Row],[Date Time]]-VLOOKUP(tblData[[#This Row],[Employee]],INDEX(tblData[Employee],ROW()):INDEX(tblData[Date Time],ROWS(tblData[Employee])),2,FALSE))*24,0)</f>
        <v>1.9166666666278616</v>
      </c>
      <c r="F453" t="str">
        <f>VLOOKUP(tblData[[#This Row],[Employee]],tblDepts[],2,FALSE)</f>
        <v>Customer Service</v>
      </c>
      <c r="G453" s="5">
        <f>1/COUNTIF(tblData[Employee],tblData[[#This Row],[Employee]])</f>
        <v>2.5000000000000001E-2</v>
      </c>
    </row>
    <row r="454" spans="1:7" x14ac:dyDescent="0.25">
      <c r="A454" t="s">
        <v>8</v>
      </c>
      <c r="B454" s="1">
        <v>43773.625</v>
      </c>
      <c r="C454" t="str">
        <f>IF(ISEVEN(COUNTIF(INDEX(tblData[Employee],1):tblData[[#This Row],[Employee]],tblData[[#This Row],[Employee]])),"In","Out")</f>
        <v>Out</v>
      </c>
      <c r="D454" s="4">
        <f>VLOOKUP(tblData[[#This Row],[Employee]],A455:B$529,2,FALSE)</f>
        <v>43773.543055555558</v>
      </c>
      <c r="E454" s="6">
        <f>IF(tblData[[#This Row],[In/Out]]="Out",(tblData[[#This Row],[Date Time]]-VLOOKUP(tblData[[#This Row],[Employee]],INDEX(tblData[Employee],ROW()):INDEX(tblData[Date Time],ROWS(tblData[Employee])),2,FALSE))*24,0)</f>
        <v>1.96666666661622</v>
      </c>
      <c r="F454" t="str">
        <f>VLOOKUP(tblData[[#This Row],[Employee]],tblDepts[],2,FALSE)</f>
        <v>HR</v>
      </c>
      <c r="G454" s="5">
        <f>1/COUNTIF(tblData[Employee],tblData[[#This Row],[Employee]])</f>
        <v>2.5000000000000001E-2</v>
      </c>
    </row>
    <row r="455" spans="1:7" x14ac:dyDescent="0.25">
      <c r="A455" t="s">
        <v>6</v>
      </c>
      <c r="B455" s="1">
        <v>43773.625</v>
      </c>
      <c r="C455" t="str">
        <f>IF(ISEVEN(COUNTIF(INDEX(tblData[Employee],1):tblData[[#This Row],[Employee]],tblData[[#This Row],[Employee]])),"In","Out")</f>
        <v>Out</v>
      </c>
      <c r="D455" s="4">
        <f>VLOOKUP(tblData[[#This Row],[Employee]],A456:B$529,2,FALSE)</f>
        <v>43773.536111111112</v>
      </c>
      <c r="E455" s="6">
        <f>IF(tblData[[#This Row],[In/Out]]="Out",(tblData[[#This Row],[Date Time]]-VLOOKUP(tblData[[#This Row],[Employee]],INDEX(tblData[Employee],ROW()):INDEX(tblData[Date Time],ROWS(tblData[Employee])),2,FALSE))*24,0)</f>
        <v>2.1333333333022892</v>
      </c>
      <c r="F455" t="str">
        <f>VLOOKUP(tblData[[#This Row],[Employee]],tblDepts[],2,FALSE)</f>
        <v>Sales</v>
      </c>
      <c r="G455" s="5">
        <f>1/COUNTIF(tblData[Employee],tblData[[#This Row],[Employee]])</f>
        <v>2.5000000000000001E-2</v>
      </c>
    </row>
    <row r="456" spans="1:7" x14ac:dyDescent="0.25">
      <c r="A456" t="s">
        <v>3</v>
      </c>
      <c r="B456" s="1">
        <v>43773.624305555553</v>
      </c>
      <c r="C456" t="str">
        <f>IF(ISEVEN(COUNTIF(INDEX(tblData[Employee],1):tblData[[#This Row],[Employee]],tblData[[#This Row],[Employee]])),"In","Out")</f>
        <v>Out</v>
      </c>
      <c r="D456" s="4">
        <f>VLOOKUP(tblData[[#This Row],[Employee]],A457:B$529,2,FALSE)</f>
        <v>43773.540277777778</v>
      </c>
      <c r="E456" s="6">
        <f>IF(tblData[[#This Row],[In/Out]]="Out",(tblData[[#This Row],[Date Time]]-VLOOKUP(tblData[[#This Row],[Employee]],INDEX(tblData[Employee],ROW()):INDEX(tblData[Date Time],ROWS(tblData[Employee])),2,FALSE))*24,0)</f>
        <v>2.0166666666045785</v>
      </c>
      <c r="F456" t="str">
        <f>VLOOKUP(tblData[[#This Row],[Employee]],tblDepts[],2,FALSE)</f>
        <v>Accounting</v>
      </c>
      <c r="G456" s="5">
        <f>1/COUNTIF(tblData[Employee],tblData[[#This Row],[Employee]])</f>
        <v>2.5000000000000001E-2</v>
      </c>
    </row>
    <row r="457" spans="1:7" x14ac:dyDescent="0.25">
      <c r="A457" t="s">
        <v>5</v>
      </c>
      <c r="B457" s="1">
        <v>43773.624305555553</v>
      </c>
      <c r="C457" t="str">
        <f>IF(ISEVEN(COUNTIF(INDEX(tblData[Employee],1):tblData[[#This Row],[Employee]],tblData[[#This Row],[Employee]])),"In","Out")</f>
        <v>Out</v>
      </c>
      <c r="D457" s="4">
        <f>VLOOKUP(tblData[[#This Row],[Employee]],A458:B$529,2,FALSE)</f>
        <v>43773.538888888892</v>
      </c>
      <c r="E457" s="6">
        <f>IF(tblData[[#This Row],[In/Out]]="Out",(tblData[[#This Row],[Date Time]]-VLOOKUP(tblData[[#This Row],[Employee]],INDEX(tblData[Employee],ROW()):INDEX(tblData[Date Time],ROWS(tblData[Employee])),2,FALSE))*24,0)</f>
        <v>2.0499999998719431</v>
      </c>
      <c r="F457" t="str">
        <f>VLOOKUP(tblData[[#This Row],[Employee]],tblDepts[],2,FALSE)</f>
        <v>Sales</v>
      </c>
      <c r="G457" s="5">
        <f>1/COUNTIF(tblData[Employee],tblData[[#This Row],[Employee]])</f>
        <v>2.5000000000000001E-2</v>
      </c>
    </row>
    <row r="458" spans="1:7" x14ac:dyDescent="0.25">
      <c r="A458" t="s">
        <v>9</v>
      </c>
      <c r="B458" s="1">
        <v>43773.622916666667</v>
      </c>
      <c r="C458" t="str">
        <f>IF(ISEVEN(COUNTIF(INDEX(tblData[Employee],1):tblData[[#This Row],[Employee]],tblData[[#This Row],[Employee]])),"In","Out")</f>
        <v>Out</v>
      </c>
      <c r="D458" s="4">
        <f>VLOOKUP(tblData[[#This Row],[Employee]],A459:B$529,2,FALSE)</f>
        <v>43773.534722222219</v>
      </c>
      <c r="E458" s="6">
        <f>IF(tblData[[#This Row],[In/Out]]="Out",(tblData[[#This Row],[Date Time]]-VLOOKUP(tblData[[#This Row],[Employee]],INDEX(tblData[Employee],ROW()):INDEX(tblData[Date Time],ROWS(tblData[Employee])),2,FALSE))*24,0)</f>
        <v>2.1166666667559184</v>
      </c>
      <c r="F458" t="str">
        <f>VLOOKUP(tblData[[#This Row],[Employee]],tblDepts[],2,FALSE)</f>
        <v>Accounting</v>
      </c>
      <c r="G458" s="5">
        <f>1/COUNTIF(tblData[Employee],tblData[[#This Row],[Employee]])</f>
        <v>3.5714285714285712E-2</v>
      </c>
    </row>
    <row r="459" spans="1:7" x14ac:dyDescent="0.25">
      <c r="A459" t="s">
        <v>11</v>
      </c>
      <c r="B459" s="1">
        <v>43773.622916666667</v>
      </c>
      <c r="C459" t="str">
        <f>IF(ISEVEN(COUNTIF(INDEX(tblData[Employee],1):tblData[[#This Row],[Employee]],tblData[[#This Row],[Employee]])),"In","Out")</f>
        <v>Out</v>
      </c>
      <c r="D459" s="4">
        <f>VLOOKUP(tblData[[#This Row],[Employee]],A460:B$529,2,FALSE)</f>
        <v>43773.550694444442</v>
      </c>
      <c r="E459" s="6">
        <f>IF(tblData[[#This Row],[In/Out]]="Out",(tblData[[#This Row],[Date Time]]-VLOOKUP(tblData[[#This Row],[Employee]],INDEX(tblData[Employee],ROW()):INDEX(tblData[Date Time],ROWS(tblData[Employee])),2,FALSE))*24,0)</f>
        <v>1.7333333333954215</v>
      </c>
      <c r="F459" t="str">
        <f>VLOOKUP(tblData[[#This Row],[Employee]],tblDepts[],2,FALSE)</f>
        <v>Admin</v>
      </c>
      <c r="G459" s="5">
        <f>1/COUNTIF(tblData[Employee],tblData[[#This Row],[Employee]])</f>
        <v>2.5000000000000001E-2</v>
      </c>
    </row>
    <row r="460" spans="1:7" x14ac:dyDescent="0.25">
      <c r="A460" t="s">
        <v>7</v>
      </c>
      <c r="B460" s="1">
        <v>43773.62222222222</v>
      </c>
      <c r="C460" t="str">
        <f>IF(ISEVEN(COUNTIF(INDEX(tblData[Employee],1):tblData[[#This Row],[Employee]],tblData[[#This Row],[Employee]])),"In","Out")</f>
        <v>Out</v>
      </c>
      <c r="D460" s="4">
        <f>VLOOKUP(tblData[[#This Row],[Employee]],A461:B$529,2,FALSE)</f>
        <v>43773.538888888892</v>
      </c>
      <c r="E460" s="6">
        <f>IF(tblData[[#This Row],[In/Out]]="Out",(tblData[[#This Row],[Date Time]]-VLOOKUP(tblData[[#This Row],[Employee]],INDEX(tblData[Employee],ROW()):INDEX(tblData[Date Time],ROWS(tblData[Employee])),2,FALSE))*24,0)</f>
        <v>1.9999999998835847</v>
      </c>
      <c r="F460" t="str">
        <f>VLOOKUP(tblData[[#This Row],[Employee]],tblDepts[],2,FALSE)</f>
        <v>Exec</v>
      </c>
      <c r="G460" s="5">
        <f>1/COUNTIF(tblData[Employee],tblData[[#This Row],[Employee]])</f>
        <v>2.5000000000000001E-2</v>
      </c>
    </row>
    <row r="461" spans="1:7" x14ac:dyDescent="0.25">
      <c r="A461" t="s">
        <v>13</v>
      </c>
      <c r="B461" s="1">
        <v>43773.621527777781</v>
      </c>
      <c r="C461" t="str">
        <f>IF(ISEVEN(COUNTIF(INDEX(tblData[Employee],1):tblData[[#This Row],[Employee]],tblData[[#This Row],[Employee]])),"In","Out")</f>
        <v>Out</v>
      </c>
      <c r="D461" s="4">
        <f>VLOOKUP(tblData[[#This Row],[Employee]],A462:B$529,2,FALSE)</f>
        <v>43773.540277777778</v>
      </c>
      <c r="E461" s="6">
        <f>IF(tblData[[#This Row],[In/Out]]="Out",(tblData[[#This Row],[Date Time]]-VLOOKUP(tblData[[#This Row],[Employee]],INDEX(tblData[Employee],ROW()):INDEX(tblData[Date Time],ROWS(tblData[Employee])),2,FALSE))*24,0)</f>
        <v>1.9500000000698492</v>
      </c>
      <c r="F461" t="str">
        <f>VLOOKUP(tblData[[#This Row],[Employee]],tblDepts[],2,FALSE)</f>
        <v>Admin</v>
      </c>
      <c r="G461" s="5">
        <f>1/COUNTIF(tblData[Employee],tblData[[#This Row],[Employee]])</f>
        <v>2.5000000000000001E-2</v>
      </c>
    </row>
    <row r="462" spans="1:7" x14ac:dyDescent="0.25">
      <c r="A462" t="s">
        <v>14</v>
      </c>
      <c r="B462" s="1">
        <v>43773.620833333334</v>
      </c>
      <c r="C462" t="str">
        <f>IF(ISEVEN(COUNTIF(INDEX(tblData[Employee],1):tblData[[#This Row],[Employee]],tblData[[#This Row],[Employee]])),"In","Out")</f>
        <v>Out</v>
      </c>
      <c r="D462" s="4">
        <f>VLOOKUP(tblData[[#This Row],[Employee]],A463:B$529,2,FALSE)</f>
        <v>43773.542361111111</v>
      </c>
      <c r="E462" s="6">
        <f>IF(tblData[[#This Row],[In/Out]]="Out",(tblData[[#This Row],[Date Time]]-VLOOKUP(tblData[[#This Row],[Employee]],INDEX(tblData[Employee],ROW()):INDEX(tblData[Date Time],ROWS(tblData[Employee])),2,FALSE))*24,0)</f>
        <v>1.8833333333604969</v>
      </c>
      <c r="F462" t="str">
        <f>VLOOKUP(tblData[[#This Row],[Employee]],tblDepts[],2,FALSE)</f>
        <v>Sales</v>
      </c>
      <c r="G462" s="5">
        <f>1/COUNTIF(tblData[Employee],tblData[[#This Row],[Employee]])</f>
        <v>2.5000000000000001E-2</v>
      </c>
    </row>
    <row r="463" spans="1:7" x14ac:dyDescent="0.25">
      <c r="A463" t="s">
        <v>15</v>
      </c>
      <c r="B463" s="1">
        <v>43773.615972222222</v>
      </c>
      <c r="C463" t="str">
        <f>IF(ISEVEN(COUNTIF(INDEX(tblData[Employee],1):tblData[[#This Row],[Employee]],tblData[[#This Row],[Employee]])),"In","Out")</f>
        <v>Out</v>
      </c>
      <c r="D463" s="4">
        <f>VLOOKUP(tblData[[#This Row],[Employee]],A464:B$529,2,FALSE)</f>
        <v>43773.540972222225</v>
      </c>
      <c r="E463" s="6">
        <f>IF(tblData[[#This Row],[In/Out]]="Out",(tblData[[#This Row],[Date Time]]-VLOOKUP(tblData[[#This Row],[Employee]],INDEX(tblData[Employee],ROW()):INDEX(tblData[Date Time],ROWS(tblData[Employee])),2,FALSE))*24,0)</f>
        <v>1.7999999999301508</v>
      </c>
      <c r="F463" t="str">
        <f>VLOOKUP(tblData[[#This Row],[Employee]],tblDepts[],2,FALSE)</f>
        <v>Admin</v>
      </c>
      <c r="G463" s="5">
        <f>1/COUNTIF(tblData[Employee],tblData[[#This Row],[Employee]])</f>
        <v>2.5000000000000001E-2</v>
      </c>
    </row>
    <row r="464" spans="1:7" x14ac:dyDescent="0.25">
      <c r="A464" t="s">
        <v>11</v>
      </c>
      <c r="B464" s="1">
        <v>43773.550694444442</v>
      </c>
      <c r="C464" t="str">
        <f>IF(ISEVEN(COUNTIF(INDEX(tblData[Employee],1):tblData[[#This Row],[Employee]],tblData[[#This Row],[Employee]])),"In","Out")</f>
        <v>In</v>
      </c>
      <c r="D464" s="4">
        <f>VLOOKUP(tblData[[#This Row],[Employee]],A465:B$529,2,FALSE)</f>
        <v>43773.490277777775</v>
      </c>
      <c r="E464" s="6">
        <f>IF(tblData[[#This Row],[In/Out]]="Out",(tblData[[#This Row],[Date Time]]-VLOOKUP(tblData[[#This Row],[Employee]],INDEX(tblData[Employee],ROW()):INDEX(tblData[Date Time],ROWS(tblData[Employee])),2,FALSE))*24,0)</f>
        <v>0</v>
      </c>
      <c r="F464" t="str">
        <f>VLOOKUP(tblData[[#This Row],[Employee]],tblDepts[],2,FALSE)</f>
        <v>Admin</v>
      </c>
      <c r="G464" s="5">
        <f>1/COUNTIF(tblData[Employee],tblData[[#This Row],[Employee]])</f>
        <v>2.5000000000000001E-2</v>
      </c>
    </row>
    <row r="465" spans="1:7" x14ac:dyDescent="0.25">
      <c r="A465" t="s">
        <v>10</v>
      </c>
      <c r="B465" s="1">
        <v>43773.545138888891</v>
      </c>
      <c r="C465" t="str">
        <f>IF(ISEVEN(COUNTIF(INDEX(tblData[Employee],1):tblData[[#This Row],[Employee]],tblData[[#This Row],[Employee]])),"In","Out")</f>
        <v>In</v>
      </c>
      <c r="D465" s="4">
        <f>VLOOKUP(tblData[[#This Row],[Employee]],A466:B$529,2,FALSE)</f>
        <v>43773.489583333336</v>
      </c>
      <c r="E465" s="6">
        <f>IF(tblData[[#This Row],[In/Out]]="Out",(tblData[[#This Row],[Date Time]]-VLOOKUP(tblData[[#This Row],[Employee]],INDEX(tblData[Employee],ROW()):INDEX(tblData[Date Time],ROWS(tblData[Employee])),2,FALSE))*24,0)</f>
        <v>0</v>
      </c>
      <c r="F465" t="str">
        <f>VLOOKUP(tblData[[#This Row],[Employee]],tblDepts[],2,FALSE)</f>
        <v>Customer Service</v>
      </c>
      <c r="G465" s="5">
        <f>1/COUNTIF(tblData[Employee],tblData[[#This Row],[Employee]])</f>
        <v>2.5000000000000001E-2</v>
      </c>
    </row>
    <row r="466" spans="1:7" x14ac:dyDescent="0.25">
      <c r="A466" t="s">
        <v>8</v>
      </c>
      <c r="B466" s="1">
        <v>43773.543055555558</v>
      </c>
      <c r="C466" t="str">
        <f>IF(ISEVEN(COUNTIF(INDEX(tblData[Employee],1):tblData[[#This Row],[Employee]],tblData[[#This Row],[Employee]])),"In","Out")</f>
        <v>In</v>
      </c>
      <c r="D466" s="4">
        <f>VLOOKUP(tblData[[#This Row],[Employee]],A467:B$529,2,FALSE)</f>
        <v>43773.49722222222</v>
      </c>
      <c r="E466" s="6">
        <f>IF(tblData[[#This Row],[In/Out]]="Out",(tblData[[#This Row],[Date Time]]-VLOOKUP(tblData[[#This Row],[Employee]],INDEX(tblData[Employee],ROW()):INDEX(tblData[Date Time],ROWS(tblData[Employee])),2,FALSE))*24,0)</f>
        <v>0</v>
      </c>
      <c r="F466" t="str">
        <f>VLOOKUP(tblData[[#This Row],[Employee]],tblDepts[],2,FALSE)</f>
        <v>HR</v>
      </c>
      <c r="G466" s="5">
        <f>1/COUNTIF(tblData[Employee],tblData[[#This Row],[Employee]])</f>
        <v>2.5000000000000001E-2</v>
      </c>
    </row>
    <row r="467" spans="1:7" x14ac:dyDescent="0.25">
      <c r="A467" t="s">
        <v>14</v>
      </c>
      <c r="B467" s="1">
        <v>43773.542361111111</v>
      </c>
      <c r="C467" t="str">
        <f>IF(ISEVEN(COUNTIF(INDEX(tblData[Employee],1):tblData[[#This Row],[Employee]],tblData[[#This Row],[Employee]])),"In","Out")</f>
        <v>In</v>
      </c>
      <c r="D467" s="4">
        <f>VLOOKUP(tblData[[#This Row],[Employee]],A468:B$529,2,FALSE)</f>
        <v>43773.486805555556</v>
      </c>
      <c r="E467" s="6">
        <f>IF(tblData[[#This Row],[In/Out]]="Out",(tblData[[#This Row],[Date Time]]-VLOOKUP(tblData[[#This Row],[Employee]],INDEX(tblData[Employee],ROW()):INDEX(tblData[Date Time],ROWS(tblData[Employee])),2,FALSE))*24,0)</f>
        <v>0</v>
      </c>
      <c r="F467" t="str">
        <f>VLOOKUP(tblData[[#This Row],[Employee]],tblDepts[],2,FALSE)</f>
        <v>Sales</v>
      </c>
      <c r="G467" s="5">
        <f>1/COUNTIF(tblData[Employee],tblData[[#This Row],[Employee]])</f>
        <v>2.5000000000000001E-2</v>
      </c>
    </row>
    <row r="468" spans="1:7" x14ac:dyDescent="0.25">
      <c r="A468" t="s">
        <v>2</v>
      </c>
      <c r="B468" s="1">
        <v>43773.541666666664</v>
      </c>
      <c r="C468" t="str">
        <f>IF(ISEVEN(COUNTIF(INDEX(tblData[Employee],1):tblData[[#This Row],[Employee]],tblData[[#This Row],[Employee]])),"In","Out")</f>
        <v>In</v>
      </c>
      <c r="D468" s="4">
        <f>VLOOKUP(tblData[[#This Row],[Employee]],A469:B$529,2,FALSE)</f>
        <v>43773.5</v>
      </c>
      <c r="E468" s="6">
        <f>IF(tblData[[#This Row],[In/Out]]="Out",(tblData[[#This Row],[Date Time]]-VLOOKUP(tblData[[#This Row],[Employee]],INDEX(tblData[Employee],ROW()):INDEX(tblData[Date Time],ROWS(tblData[Employee])),2,FALSE))*24,0)</f>
        <v>0</v>
      </c>
      <c r="F468" t="str">
        <f>VLOOKUP(tblData[[#This Row],[Employee]],tblDepts[],2,FALSE)</f>
        <v>Sales</v>
      </c>
      <c r="G468" s="5">
        <f>1/COUNTIF(tblData[Employee],tblData[[#This Row],[Employee]])</f>
        <v>0.05</v>
      </c>
    </row>
    <row r="469" spans="1:7" x14ac:dyDescent="0.25">
      <c r="A469" t="s">
        <v>12</v>
      </c>
      <c r="B469" s="1">
        <v>43773.541666666664</v>
      </c>
      <c r="C469" t="str">
        <f>IF(ISEVEN(COUNTIF(INDEX(tblData[Employee],1):tblData[[#This Row],[Employee]],tblData[[#This Row],[Employee]])),"In","Out")</f>
        <v>In</v>
      </c>
      <c r="D469" s="4">
        <f>VLOOKUP(tblData[[#This Row],[Employee]],A470:B$529,2,FALSE)</f>
        <v>43773.497916666667</v>
      </c>
      <c r="E469" s="6">
        <f>IF(tblData[[#This Row],[In/Out]]="Out",(tblData[[#This Row],[Date Time]]-VLOOKUP(tblData[[#This Row],[Employee]],INDEX(tblData[Employee],ROW()):INDEX(tblData[Date Time],ROWS(tblData[Employee])),2,FALSE))*24,0)</f>
        <v>0</v>
      </c>
      <c r="F469" t="str">
        <f>VLOOKUP(tblData[[#This Row],[Employee]],tblDepts[],2,FALSE)</f>
        <v>Accounting</v>
      </c>
      <c r="G469" s="5">
        <f>1/COUNTIF(tblData[Employee],tblData[[#This Row],[Employee]])</f>
        <v>2.5000000000000001E-2</v>
      </c>
    </row>
    <row r="470" spans="1:7" x14ac:dyDescent="0.25">
      <c r="A470" t="s">
        <v>15</v>
      </c>
      <c r="B470" s="1">
        <v>43773.540972222225</v>
      </c>
      <c r="C470" t="str">
        <f>IF(ISEVEN(COUNTIF(INDEX(tblData[Employee],1):tblData[[#This Row],[Employee]],tblData[[#This Row],[Employee]])),"In","Out")</f>
        <v>In</v>
      </c>
      <c r="D470" s="4">
        <f>VLOOKUP(tblData[[#This Row],[Employee]],A471:B$529,2,FALSE)</f>
        <v>43773.459722222222</v>
      </c>
      <c r="E470" s="6">
        <f>IF(tblData[[#This Row],[In/Out]]="Out",(tblData[[#This Row],[Date Time]]-VLOOKUP(tblData[[#This Row],[Employee]],INDEX(tblData[Employee],ROW()):INDEX(tblData[Date Time],ROWS(tblData[Employee])),2,FALSE))*24,0)</f>
        <v>0</v>
      </c>
      <c r="F470" t="str">
        <f>VLOOKUP(tblData[[#This Row],[Employee]],tblDepts[],2,FALSE)</f>
        <v>Admin</v>
      </c>
      <c r="G470" s="5">
        <f>1/COUNTIF(tblData[Employee],tblData[[#This Row],[Employee]])</f>
        <v>2.5000000000000001E-2</v>
      </c>
    </row>
    <row r="471" spans="1:7" x14ac:dyDescent="0.25">
      <c r="A471" t="s">
        <v>3</v>
      </c>
      <c r="B471" s="1">
        <v>43773.540277777778</v>
      </c>
      <c r="C471" t="str">
        <f>IF(ISEVEN(COUNTIF(INDEX(tblData[Employee],1):tblData[[#This Row],[Employee]],tblData[[#This Row],[Employee]])),"In","Out")</f>
        <v>In</v>
      </c>
      <c r="D471" s="4">
        <f>VLOOKUP(tblData[[#This Row],[Employee]],A472:B$529,2,FALSE)</f>
        <v>43773.5</v>
      </c>
      <c r="E471" s="6">
        <f>IF(tblData[[#This Row],[In/Out]]="Out",(tblData[[#This Row],[Date Time]]-VLOOKUP(tblData[[#This Row],[Employee]],INDEX(tblData[Employee],ROW()):INDEX(tblData[Date Time],ROWS(tblData[Employee])),2,FALSE))*24,0)</f>
        <v>0</v>
      </c>
      <c r="F471" t="str">
        <f>VLOOKUP(tblData[[#This Row],[Employee]],tblDepts[],2,FALSE)</f>
        <v>Accounting</v>
      </c>
      <c r="G471" s="5">
        <f>1/COUNTIF(tblData[Employee],tblData[[#This Row],[Employee]])</f>
        <v>2.5000000000000001E-2</v>
      </c>
    </row>
    <row r="472" spans="1:7" x14ac:dyDescent="0.25">
      <c r="A472" t="s">
        <v>13</v>
      </c>
      <c r="B472" s="1">
        <v>43773.540277777778</v>
      </c>
      <c r="C472" t="str">
        <f>IF(ISEVEN(COUNTIF(INDEX(tblData[Employee],1):tblData[[#This Row],[Employee]],tblData[[#This Row],[Employee]])),"In","Out")</f>
        <v>In</v>
      </c>
      <c r="D472" s="4">
        <f>VLOOKUP(tblData[[#This Row],[Employee]],A473:B$529,2,FALSE)</f>
        <v>43773.488194444442</v>
      </c>
      <c r="E472" s="6">
        <f>IF(tblData[[#This Row],[In/Out]]="Out",(tblData[[#This Row],[Date Time]]-VLOOKUP(tblData[[#This Row],[Employee]],INDEX(tblData[Employee],ROW()):INDEX(tblData[Date Time],ROWS(tblData[Employee])),2,FALSE))*24,0)</f>
        <v>0</v>
      </c>
      <c r="F472" t="str">
        <f>VLOOKUP(tblData[[#This Row],[Employee]],tblDepts[],2,FALSE)</f>
        <v>Admin</v>
      </c>
      <c r="G472" s="5">
        <f>1/COUNTIF(tblData[Employee],tblData[[#This Row],[Employee]])</f>
        <v>2.5000000000000001E-2</v>
      </c>
    </row>
    <row r="473" spans="1:7" x14ac:dyDescent="0.25">
      <c r="A473" t="s">
        <v>4</v>
      </c>
      <c r="B473" s="1">
        <v>43773.539583333331</v>
      </c>
      <c r="C473" t="str">
        <f>IF(ISEVEN(COUNTIF(INDEX(tblData[Employee],1):tblData[[#This Row],[Employee]],tblData[[#This Row],[Employee]])),"In","Out")</f>
        <v>In</v>
      </c>
      <c r="D473" s="4">
        <f>VLOOKUP(tblData[[#This Row],[Employee]],A474:B$529,2,FALSE)</f>
        <v>43773.497916666667</v>
      </c>
      <c r="E473" s="6">
        <f>IF(tblData[[#This Row],[In/Out]]="Out",(tblData[[#This Row],[Date Time]]-VLOOKUP(tblData[[#This Row],[Employee]],INDEX(tblData[Employee],ROW()):INDEX(tblData[Date Time],ROWS(tblData[Employee])),2,FALSE))*24,0)</f>
        <v>0</v>
      </c>
      <c r="F473" t="str">
        <f>VLOOKUP(tblData[[#This Row],[Employee]],tblDepts[],2,FALSE)</f>
        <v>Sales</v>
      </c>
      <c r="G473" s="5">
        <f>1/COUNTIF(tblData[Employee],tblData[[#This Row],[Employee]])</f>
        <v>2.5000000000000001E-2</v>
      </c>
    </row>
    <row r="474" spans="1:7" x14ac:dyDescent="0.25">
      <c r="A474" t="s">
        <v>7</v>
      </c>
      <c r="B474" s="1">
        <v>43773.538888888892</v>
      </c>
      <c r="C474" t="str">
        <f>IF(ISEVEN(COUNTIF(INDEX(tblData[Employee],1):tblData[[#This Row],[Employee]],tblData[[#This Row],[Employee]])),"In","Out")</f>
        <v>In</v>
      </c>
      <c r="D474" s="4">
        <f>VLOOKUP(tblData[[#This Row],[Employee]],A475:B$529,2,FALSE)</f>
        <v>43773.486111111109</v>
      </c>
      <c r="E474" s="6">
        <f>IF(tblData[[#This Row],[In/Out]]="Out",(tblData[[#This Row],[Date Time]]-VLOOKUP(tblData[[#This Row],[Employee]],INDEX(tblData[Employee],ROW()):INDEX(tblData[Date Time],ROWS(tblData[Employee])),2,FALSE))*24,0)</f>
        <v>0</v>
      </c>
      <c r="F474" t="str">
        <f>VLOOKUP(tblData[[#This Row],[Employee]],tblDepts[],2,FALSE)</f>
        <v>Exec</v>
      </c>
      <c r="G474" s="5">
        <f>1/COUNTIF(tblData[Employee],tblData[[#This Row],[Employee]])</f>
        <v>2.5000000000000001E-2</v>
      </c>
    </row>
    <row r="475" spans="1:7" x14ac:dyDescent="0.25">
      <c r="A475" t="s">
        <v>5</v>
      </c>
      <c r="B475" s="1">
        <v>43773.538888888892</v>
      </c>
      <c r="C475" t="str">
        <f>IF(ISEVEN(COUNTIF(INDEX(tblData[Employee],1):tblData[[#This Row],[Employee]],tblData[[#This Row],[Employee]])),"In","Out")</f>
        <v>In</v>
      </c>
      <c r="D475" s="4">
        <f>VLOOKUP(tblData[[#This Row],[Employee]],A476:B$529,2,FALSE)</f>
        <v>43773.495833333334</v>
      </c>
      <c r="E475" s="6">
        <f>IF(tblData[[#This Row],[In/Out]]="Out",(tblData[[#This Row],[Date Time]]-VLOOKUP(tblData[[#This Row],[Employee]],INDEX(tblData[Employee],ROW()):INDEX(tblData[Date Time],ROWS(tblData[Employee])),2,FALSE))*24,0)</f>
        <v>0</v>
      </c>
      <c r="F475" t="str">
        <f>VLOOKUP(tblData[[#This Row],[Employee]],tblDepts[],2,FALSE)</f>
        <v>Sales</v>
      </c>
      <c r="G475" s="5">
        <f>1/COUNTIF(tblData[Employee],tblData[[#This Row],[Employee]])</f>
        <v>2.5000000000000001E-2</v>
      </c>
    </row>
    <row r="476" spans="1:7" x14ac:dyDescent="0.25">
      <c r="A476" t="s">
        <v>6</v>
      </c>
      <c r="B476" s="1">
        <v>43773.536111111112</v>
      </c>
      <c r="C476" t="str">
        <f>IF(ISEVEN(COUNTIF(INDEX(tblData[Employee],1):tblData[[#This Row],[Employee]],tblData[[#This Row],[Employee]])),"In","Out")</f>
        <v>In</v>
      </c>
      <c r="D476" s="4">
        <f>VLOOKUP(tblData[[#This Row],[Employee]],A477:B$529,2,FALSE)</f>
        <v>43773.498611111114</v>
      </c>
      <c r="E476" s="6">
        <f>IF(tblData[[#This Row],[In/Out]]="Out",(tblData[[#This Row],[Date Time]]-VLOOKUP(tblData[[#This Row],[Employee]],INDEX(tblData[Employee],ROW()):INDEX(tblData[Date Time],ROWS(tblData[Employee])),2,FALSE))*24,0)</f>
        <v>0</v>
      </c>
      <c r="F476" t="str">
        <f>VLOOKUP(tblData[[#This Row],[Employee]],tblDepts[],2,FALSE)</f>
        <v>Sales</v>
      </c>
      <c r="G476" s="5">
        <f>1/COUNTIF(tblData[Employee],tblData[[#This Row],[Employee]])</f>
        <v>2.5000000000000001E-2</v>
      </c>
    </row>
    <row r="477" spans="1:7" x14ac:dyDescent="0.25">
      <c r="A477" t="s">
        <v>9</v>
      </c>
      <c r="B477" s="1">
        <v>43773.534722222219</v>
      </c>
      <c r="C477" t="str">
        <f>IF(ISEVEN(COUNTIF(INDEX(tblData[Employee],1):tblData[[#This Row],[Employee]],tblData[[#This Row],[Employee]])),"In","Out")</f>
        <v>In</v>
      </c>
      <c r="D477" s="4">
        <f>VLOOKUP(tblData[[#This Row],[Employee]],A478:B$529,2,FALSE)</f>
        <v>43773.5</v>
      </c>
      <c r="E477" s="6">
        <f>IF(tblData[[#This Row],[In/Out]]="Out",(tblData[[#This Row],[Date Time]]-VLOOKUP(tblData[[#This Row],[Employee]],INDEX(tblData[Employee],ROW()):INDEX(tblData[Date Time],ROWS(tblData[Employee])),2,FALSE))*24,0)</f>
        <v>0</v>
      </c>
      <c r="F477" t="str">
        <f>VLOOKUP(tblData[[#This Row],[Employee]],tblDepts[],2,FALSE)</f>
        <v>Accounting</v>
      </c>
      <c r="G477" s="5">
        <f>1/COUNTIF(tblData[Employee],tblData[[#This Row],[Employee]])</f>
        <v>3.5714285714285712E-2</v>
      </c>
    </row>
    <row r="478" spans="1:7" x14ac:dyDescent="0.25">
      <c r="A478" t="s">
        <v>2</v>
      </c>
      <c r="B478" s="1">
        <v>43773.5</v>
      </c>
      <c r="C478" t="str">
        <f>IF(ISEVEN(COUNTIF(INDEX(tblData[Employee],1):tblData[[#This Row],[Employee]],tblData[[#This Row],[Employee]])),"In","Out")</f>
        <v>Out</v>
      </c>
      <c r="D478" s="4">
        <f>VLOOKUP(tblData[[#This Row],[Employee]],A479:B$529,2,FALSE)</f>
        <v>43773.331944444442</v>
      </c>
      <c r="E478" s="6">
        <f>IF(tblData[[#This Row],[In/Out]]="Out",(tblData[[#This Row],[Date Time]]-VLOOKUP(tblData[[#This Row],[Employee]],INDEX(tblData[Employee],ROW()):INDEX(tblData[Date Time],ROWS(tblData[Employee])),2,FALSE))*24,0)</f>
        <v>4.03333333338378</v>
      </c>
      <c r="F478" t="str">
        <f>VLOOKUP(tblData[[#This Row],[Employee]],tblDepts[],2,FALSE)</f>
        <v>Sales</v>
      </c>
      <c r="G478" s="5">
        <f>1/COUNTIF(tblData[Employee],tblData[[#This Row],[Employee]])</f>
        <v>0.05</v>
      </c>
    </row>
    <row r="479" spans="1:7" x14ac:dyDescent="0.25">
      <c r="A479" t="s">
        <v>9</v>
      </c>
      <c r="B479" s="1">
        <v>43773.5</v>
      </c>
      <c r="C479" t="str">
        <f>IF(ISEVEN(COUNTIF(INDEX(tblData[Employee],1):tblData[[#This Row],[Employee]],tblData[[#This Row],[Employee]])),"In","Out")</f>
        <v>Out</v>
      </c>
      <c r="D479" s="4">
        <f>VLOOKUP(tblData[[#This Row],[Employee]],A480:B$529,2,FALSE)</f>
        <v>43773.333333333336</v>
      </c>
      <c r="E479" s="6">
        <f>IF(tblData[[#This Row],[In/Out]]="Out",(tblData[[#This Row],[Date Time]]-VLOOKUP(tblData[[#This Row],[Employee]],INDEX(tblData[Employee],ROW()):INDEX(tblData[Date Time],ROWS(tblData[Employee])),2,FALSE))*24,0)</f>
        <v>3.9999999999417923</v>
      </c>
      <c r="F479" t="str">
        <f>VLOOKUP(tblData[[#This Row],[Employee]],tblDepts[],2,FALSE)</f>
        <v>Accounting</v>
      </c>
      <c r="G479" s="5">
        <f>1/COUNTIF(tblData[Employee],tblData[[#This Row],[Employee]])</f>
        <v>3.5714285714285712E-2</v>
      </c>
    </row>
    <row r="480" spans="1:7" x14ac:dyDescent="0.25">
      <c r="A480" t="s">
        <v>3</v>
      </c>
      <c r="B480" s="1">
        <v>43773.5</v>
      </c>
      <c r="C480" t="str">
        <f>IF(ISEVEN(COUNTIF(INDEX(tblData[Employee],1):tblData[[#This Row],[Employee]],tblData[[#This Row],[Employee]])),"In","Out")</f>
        <v>Out</v>
      </c>
      <c r="D480" s="4">
        <f>VLOOKUP(tblData[[#This Row],[Employee]],A481:B$529,2,FALSE)</f>
        <v>43773.42291666667</v>
      </c>
      <c r="E480" s="6">
        <f>IF(tblData[[#This Row],[In/Out]]="Out",(tblData[[#This Row],[Date Time]]-VLOOKUP(tblData[[#This Row],[Employee]],INDEX(tblData[Employee],ROW()):INDEX(tblData[Date Time],ROWS(tblData[Employee])),2,FALSE))*24,0)</f>
        <v>1.8499999999185093</v>
      </c>
      <c r="F480" t="str">
        <f>VLOOKUP(tblData[[#This Row],[Employee]],tblDepts[],2,FALSE)</f>
        <v>Accounting</v>
      </c>
      <c r="G480" s="5">
        <f>1/COUNTIF(tblData[Employee],tblData[[#This Row],[Employee]])</f>
        <v>2.5000000000000001E-2</v>
      </c>
    </row>
    <row r="481" spans="1:7" x14ac:dyDescent="0.25">
      <c r="A481" t="s">
        <v>6</v>
      </c>
      <c r="B481" s="1">
        <v>43773.498611111114</v>
      </c>
      <c r="C481" t="str">
        <f>IF(ISEVEN(COUNTIF(INDEX(tblData[Employee],1):tblData[[#This Row],[Employee]],tblData[[#This Row],[Employee]])),"In","Out")</f>
        <v>Out</v>
      </c>
      <c r="D481" s="4">
        <f>VLOOKUP(tblData[[#This Row],[Employee]],A482:B$529,2,FALSE)</f>
        <v>43773.425694444442</v>
      </c>
      <c r="E481" s="6">
        <f>IF(tblData[[#This Row],[In/Out]]="Out",(tblData[[#This Row],[Date Time]]-VLOOKUP(tblData[[#This Row],[Employee]],INDEX(tblData[Employee],ROW()):INDEX(tblData[Date Time],ROWS(tblData[Employee])),2,FALSE))*24,0)</f>
        <v>1.7500000001164153</v>
      </c>
      <c r="F481" t="str">
        <f>VLOOKUP(tblData[[#This Row],[Employee]],tblDepts[],2,FALSE)</f>
        <v>Sales</v>
      </c>
      <c r="G481" s="5">
        <f>1/COUNTIF(tblData[Employee],tblData[[#This Row],[Employee]])</f>
        <v>2.5000000000000001E-2</v>
      </c>
    </row>
    <row r="482" spans="1:7" x14ac:dyDescent="0.25">
      <c r="A482" t="s">
        <v>4</v>
      </c>
      <c r="B482" s="1">
        <v>43773.497916666667</v>
      </c>
      <c r="C482" t="str">
        <f>IF(ISEVEN(COUNTIF(INDEX(tblData[Employee],1):tblData[[#This Row],[Employee]],tblData[[#This Row],[Employee]])),"In","Out")</f>
        <v>Out</v>
      </c>
      <c r="D482" s="4">
        <f>VLOOKUP(tblData[[#This Row],[Employee]],A483:B$529,2,FALSE)</f>
        <v>43773.425000000003</v>
      </c>
      <c r="E482" s="6">
        <f>IF(tblData[[#This Row],[In/Out]]="Out",(tblData[[#This Row],[Date Time]]-VLOOKUP(tblData[[#This Row],[Employee]],INDEX(tblData[Employee],ROW()):INDEX(tblData[Date Time],ROWS(tblData[Employee])),2,FALSE))*24,0)</f>
        <v>1.7499999999417923</v>
      </c>
      <c r="F482" t="str">
        <f>VLOOKUP(tblData[[#This Row],[Employee]],tblDepts[],2,FALSE)</f>
        <v>Sales</v>
      </c>
      <c r="G482" s="5">
        <f>1/COUNTIF(tblData[Employee],tblData[[#This Row],[Employee]])</f>
        <v>2.5000000000000001E-2</v>
      </c>
    </row>
    <row r="483" spans="1:7" x14ac:dyDescent="0.25">
      <c r="A483" t="s">
        <v>12</v>
      </c>
      <c r="B483" s="1">
        <v>43773.497916666667</v>
      </c>
      <c r="C483" t="str">
        <f>IF(ISEVEN(COUNTIF(INDEX(tblData[Employee],1):tblData[[#This Row],[Employee]],tblData[[#This Row],[Employee]])),"In","Out")</f>
        <v>Out</v>
      </c>
      <c r="D483" s="4">
        <f>VLOOKUP(tblData[[#This Row],[Employee]],A484:B$529,2,FALSE)</f>
        <v>43773.422222222223</v>
      </c>
      <c r="E483" s="6">
        <f>IF(tblData[[#This Row],[In/Out]]="Out",(tblData[[#This Row],[Date Time]]-VLOOKUP(tblData[[#This Row],[Employee]],INDEX(tblData[Employee],ROW()):INDEX(tblData[Date Time],ROWS(tblData[Employee])),2,FALSE))*24,0)</f>
        <v>1.8166666666511446</v>
      </c>
      <c r="F483" t="str">
        <f>VLOOKUP(tblData[[#This Row],[Employee]],tblDepts[],2,FALSE)</f>
        <v>Accounting</v>
      </c>
      <c r="G483" s="5">
        <f>1/COUNTIF(tblData[Employee],tblData[[#This Row],[Employee]])</f>
        <v>2.5000000000000001E-2</v>
      </c>
    </row>
    <row r="484" spans="1:7" x14ac:dyDescent="0.25">
      <c r="A484" t="s">
        <v>8</v>
      </c>
      <c r="B484" s="1">
        <v>43773.49722222222</v>
      </c>
      <c r="C484" t="str">
        <f>IF(ISEVEN(COUNTIF(INDEX(tblData[Employee],1):tblData[[#This Row],[Employee]],tblData[[#This Row],[Employee]])),"In","Out")</f>
        <v>Out</v>
      </c>
      <c r="D484" s="4">
        <f>VLOOKUP(tblData[[#This Row],[Employee]],A485:B$529,2,FALSE)</f>
        <v>43773.422222222223</v>
      </c>
      <c r="E484" s="6">
        <f>IF(tblData[[#This Row],[In/Out]]="Out",(tblData[[#This Row],[Date Time]]-VLOOKUP(tblData[[#This Row],[Employee]],INDEX(tblData[Employee],ROW()):INDEX(tblData[Date Time],ROWS(tblData[Employee])),2,FALSE))*24,0)</f>
        <v>1.7999999999301508</v>
      </c>
      <c r="F484" t="str">
        <f>VLOOKUP(tblData[[#This Row],[Employee]],tblDepts[],2,FALSE)</f>
        <v>HR</v>
      </c>
      <c r="G484" s="5">
        <f>1/COUNTIF(tblData[Employee],tblData[[#This Row],[Employee]])</f>
        <v>2.5000000000000001E-2</v>
      </c>
    </row>
    <row r="485" spans="1:7" x14ac:dyDescent="0.25">
      <c r="A485" t="s">
        <v>5</v>
      </c>
      <c r="B485" s="1">
        <v>43773.495833333334</v>
      </c>
      <c r="C485" t="str">
        <f>IF(ISEVEN(COUNTIF(INDEX(tblData[Employee],1):tblData[[#This Row],[Employee]],tblData[[#This Row],[Employee]])),"In","Out")</f>
        <v>Out</v>
      </c>
      <c r="D485" s="4">
        <f>VLOOKUP(tblData[[#This Row],[Employee]],A486:B$529,2,FALSE)</f>
        <v>43773.42291666667</v>
      </c>
      <c r="E485" s="6">
        <f>IF(tblData[[#This Row],[In/Out]]="Out",(tblData[[#This Row],[Date Time]]-VLOOKUP(tblData[[#This Row],[Employee]],INDEX(tblData[Employee],ROW()):INDEX(tblData[Date Time],ROWS(tblData[Employee])),2,FALSE))*24,0)</f>
        <v>1.7499999999417923</v>
      </c>
      <c r="F485" t="str">
        <f>VLOOKUP(tblData[[#This Row],[Employee]],tblDepts[],2,FALSE)</f>
        <v>Sales</v>
      </c>
      <c r="G485" s="5">
        <f>1/COUNTIF(tblData[Employee],tblData[[#This Row],[Employee]])</f>
        <v>2.5000000000000001E-2</v>
      </c>
    </row>
    <row r="486" spans="1:7" x14ac:dyDescent="0.25">
      <c r="A486" t="s">
        <v>11</v>
      </c>
      <c r="B486" s="1">
        <v>43773.490277777775</v>
      </c>
      <c r="C486" t="str">
        <f>IF(ISEVEN(COUNTIF(INDEX(tblData[Employee],1):tblData[[#This Row],[Employee]],tblData[[#This Row],[Employee]])),"In","Out")</f>
        <v>Out</v>
      </c>
      <c r="D486" s="4">
        <f>VLOOKUP(tblData[[#This Row],[Employee]],A487:B$529,2,FALSE)</f>
        <v>43773.425000000003</v>
      </c>
      <c r="E486" s="6">
        <f>IF(tblData[[#This Row],[In/Out]]="Out",(tblData[[#This Row],[Date Time]]-VLOOKUP(tblData[[#This Row],[Employee]],INDEX(tblData[Employee],ROW()):INDEX(tblData[Date Time],ROWS(tblData[Employee])),2,FALSE))*24,0)</f>
        <v>1.5666666665347293</v>
      </c>
      <c r="F486" t="str">
        <f>VLOOKUP(tblData[[#This Row],[Employee]],tblDepts[],2,FALSE)</f>
        <v>Admin</v>
      </c>
      <c r="G486" s="5">
        <f>1/COUNTIF(tblData[Employee],tblData[[#This Row],[Employee]])</f>
        <v>2.5000000000000001E-2</v>
      </c>
    </row>
    <row r="487" spans="1:7" x14ac:dyDescent="0.25">
      <c r="A487" t="s">
        <v>10</v>
      </c>
      <c r="B487" s="1">
        <v>43773.489583333336</v>
      </c>
      <c r="C487" t="str">
        <f>IF(ISEVEN(COUNTIF(INDEX(tblData[Employee],1):tblData[[#This Row],[Employee]],tblData[[#This Row],[Employee]])),"In","Out")</f>
        <v>Out</v>
      </c>
      <c r="D487" s="4">
        <f>VLOOKUP(tblData[[#This Row],[Employee]],A488:B$529,2,FALSE)</f>
        <v>43773.425000000003</v>
      </c>
      <c r="E487" s="6">
        <f>IF(tblData[[#This Row],[In/Out]]="Out",(tblData[[#This Row],[Date Time]]-VLOOKUP(tblData[[#This Row],[Employee]],INDEX(tblData[Employee],ROW()):INDEX(tblData[Date Time],ROWS(tblData[Employee])),2,FALSE))*24,0)</f>
        <v>1.5499999999883585</v>
      </c>
      <c r="F487" t="str">
        <f>VLOOKUP(tblData[[#This Row],[Employee]],tblDepts[],2,FALSE)</f>
        <v>Customer Service</v>
      </c>
      <c r="G487" s="5">
        <f>1/COUNTIF(tblData[Employee],tblData[[#This Row],[Employee]])</f>
        <v>2.5000000000000001E-2</v>
      </c>
    </row>
    <row r="488" spans="1:7" x14ac:dyDescent="0.25">
      <c r="A488" t="s">
        <v>13</v>
      </c>
      <c r="B488" s="1">
        <v>43773.488194444442</v>
      </c>
      <c r="C488" t="str">
        <f>IF(ISEVEN(COUNTIF(INDEX(tblData[Employee],1):tblData[[#This Row],[Employee]],tblData[[#This Row],[Employee]])),"In","Out")</f>
        <v>Out</v>
      </c>
      <c r="D488" s="4">
        <f>VLOOKUP(tblData[[#This Row],[Employee]],A489:B$529,2,FALSE)</f>
        <v>43773.423611111109</v>
      </c>
      <c r="E488" s="6">
        <f>IF(tblData[[#This Row],[In/Out]]="Out",(tblData[[#This Row],[Date Time]]-VLOOKUP(tblData[[#This Row],[Employee]],INDEX(tblData[Employee],ROW()):INDEX(tblData[Date Time],ROWS(tblData[Employee])),2,FALSE))*24,0)</f>
        <v>1.5499999999883585</v>
      </c>
      <c r="F488" t="str">
        <f>VLOOKUP(tblData[[#This Row],[Employee]],tblDepts[],2,FALSE)</f>
        <v>Admin</v>
      </c>
      <c r="G488" s="5">
        <f>1/COUNTIF(tblData[Employee],tblData[[#This Row],[Employee]])</f>
        <v>2.5000000000000001E-2</v>
      </c>
    </row>
    <row r="489" spans="1:7" x14ac:dyDescent="0.25">
      <c r="A489" t="s">
        <v>14</v>
      </c>
      <c r="B489" s="1">
        <v>43773.486805555556</v>
      </c>
      <c r="C489" t="str">
        <f>IF(ISEVEN(COUNTIF(INDEX(tblData[Employee],1):tblData[[#This Row],[Employee]],tblData[[#This Row],[Employee]])),"In","Out")</f>
        <v>Out</v>
      </c>
      <c r="D489" s="4">
        <f>VLOOKUP(tblData[[#This Row],[Employee]],A490:B$529,2,FALSE)</f>
        <v>43773.425000000003</v>
      </c>
      <c r="E489" s="6">
        <f>IF(tblData[[#This Row],[In/Out]]="Out",(tblData[[#This Row],[Date Time]]-VLOOKUP(tblData[[#This Row],[Employee]],INDEX(tblData[Employee],ROW()):INDEX(tblData[Date Time],ROWS(tblData[Employee])),2,FALSE))*24,0)</f>
        <v>1.4833333332790062</v>
      </c>
      <c r="F489" t="str">
        <f>VLOOKUP(tblData[[#This Row],[Employee]],tblDepts[],2,FALSE)</f>
        <v>Sales</v>
      </c>
      <c r="G489" s="5">
        <f>1/COUNTIF(tblData[Employee],tblData[[#This Row],[Employee]])</f>
        <v>2.5000000000000001E-2</v>
      </c>
    </row>
    <row r="490" spans="1:7" x14ac:dyDescent="0.25">
      <c r="A490" t="s">
        <v>7</v>
      </c>
      <c r="B490" s="1">
        <v>43773.486111111109</v>
      </c>
      <c r="C490" t="str">
        <f>IF(ISEVEN(COUNTIF(INDEX(tblData[Employee],1):tblData[[#This Row],[Employee]],tblData[[#This Row],[Employee]])),"In","Out")</f>
        <v>Out</v>
      </c>
      <c r="D490" s="4">
        <f>VLOOKUP(tblData[[#This Row],[Employee]],A491:B$529,2,FALSE)</f>
        <v>43773.42291666667</v>
      </c>
      <c r="E490" s="6">
        <f>IF(tblData[[#This Row],[In/Out]]="Out",(tblData[[#This Row],[Date Time]]-VLOOKUP(tblData[[#This Row],[Employee]],INDEX(tblData[Employee],ROW()):INDEX(tblData[Date Time],ROWS(tblData[Employee])),2,FALSE))*24,0)</f>
        <v>1.5166666665463708</v>
      </c>
      <c r="F490" t="str">
        <f>VLOOKUP(tblData[[#This Row],[Employee]],tblDepts[],2,FALSE)</f>
        <v>Exec</v>
      </c>
      <c r="G490" s="5">
        <f>1/COUNTIF(tblData[Employee],tblData[[#This Row],[Employee]])</f>
        <v>2.5000000000000001E-2</v>
      </c>
    </row>
    <row r="491" spans="1:7" x14ac:dyDescent="0.25">
      <c r="A491" t="s">
        <v>15</v>
      </c>
      <c r="B491" s="1">
        <v>43773.459722222222</v>
      </c>
      <c r="C491" t="str">
        <f>IF(ISEVEN(COUNTIF(INDEX(tblData[Employee],1):tblData[[#This Row],[Employee]],tblData[[#This Row],[Employee]])),"In","Out")</f>
        <v>Out</v>
      </c>
      <c r="D491" s="4">
        <f>VLOOKUP(tblData[[#This Row],[Employee]],A492:B$529,2,FALSE)</f>
        <v>43773.422222222223</v>
      </c>
      <c r="E491" s="6">
        <f>IF(tblData[[#This Row],[In/Out]]="Out",(tblData[[#This Row],[Date Time]]-VLOOKUP(tblData[[#This Row],[Employee]],INDEX(tblData[Employee],ROW()):INDEX(tblData[Date Time],ROWS(tblData[Employee])),2,FALSE))*24,0)</f>
        <v>0.8999999999650754</v>
      </c>
      <c r="F491" t="str">
        <f>VLOOKUP(tblData[[#This Row],[Employee]],tblDepts[],2,FALSE)</f>
        <v>Admin</v>
      </c>
      <c r="G491" s="5">
        <f>1/COUNTIF(tblData[Employee],tblData[[#This Row],[Employee]])</f>
        <v>2.5000000000000001E-2</v>
      </c>
    </row>
    <row r="492" spans="1:7" x14ac:dyDescent="0.25">
      <c r="A492" t="s">
        <v>6</v>
      </c>
      <c r="B492" s="1">
        <v>43773.425694444442</v>
      </c>
      <c r="C492" t="str">
        <f>IF(ISEVEN(COUNTIF(INDEX(tblData[Employee],1):tblData[[#This Row],[Employee]],tblData[[#This Row],[Employee]])),"In","Out")</f>
        <v>In</v>
      </c>
      <c r="D492" s="4">
        <f>VLOOKUP(tblData[[#This Row],[Employee]],A493:B$529,2,FALSE)</f>
        <v>43773.415972222225</v>
      </c>
      <c r="E492" s="6">
        <f>IF(tblData[[#This Row],[In/Out]]="Out",(tblData[[#This Row],[Date Time]]-VLOOKUP(tblData[[#This Row],[Employee]],INDEX(tblData[Employee],ROW()):INDEX(tblData[Date Time],ROWS(tblData[Employee])),2,FALSE))*24,0)</f>
        <v>0</v>
      </c>
      <c r="F492" t="str">
        <f>VLOOKUP(tblData[[#This Row],[Employee]],tblDepts[],2,FALSE)</f>
        <v>Sales</v>
      </c>
      <c r="G492" s="5">
        <f>1/COUNTIF(tblData[Employee],tblData[[#This Row],[Employee]])</f>
        <v>2.5000000000000001E-2</v>
      </c>
    </row>
    <row r="493" spans="1:7" x14ac:dyDescent="0.25">
      <c r="A493" t="s">
        <v>14</v>
      </c>
      <c r="B493" s="1">
        <v>43773.425000000003</v>
      </c>
      <c r="C493" t="str">
        <f>IF(ISEVEN(COUNTIF(INDEX(tblData[Employee],1):tblData[[#This Row],[Employee]],tblData[[#This Row],[Employee]])),"In","Out")</f>
        <v>In</v>
      </c>
      <c r="D493" s="4">
        <f>VLOOKUP(tblData[[#This Row],[Employee]],A494:B$529,2,FALSE)</f>
        <v>43773.413888888892</v>
      </c>
      <c r="E493" s="6">
        <f>IF(tblData[[#This Row],[In/Out]]="Out",(tblData[[#This Row],[Date Time]]-VLOOKUP(tblData[[#This Row],[Employee]],INDEX(tblData[Employee],ROW()):INDEX(tblData[Date Time],ROWS(tblData[Employee])),2,FALSE))*24,0)</f>
        <v>0</v>
      </c>
      <c r="F493" t="str">
        <f>VLOOKUP(tblData[[#This Row],[Employee]],tblDepts[],2,FALSE)</f>
        <v>Sales</v>
      </c>
      <c r="G493" s="5">
        <f>1/COUNTIF(tblData[Employee],tblData[[#This Row],[Employee]])</f>
        <v>2.5000000000000001E-2</v>
      </c>
    </row>
    <row r="494" spans="1:7" x14ac:dyDescent="0.25">
      <c r="A494" t="s">
        <v>11</v>
      </c>
      <c r="B494" s="1">
        <v>43773.425000000003</v>
      </c>
      <c r="C494" t="str">
        <f>IF(ISEVEN(COUNTIF(INDEX(tblData[Employee],1):tblData[[#This Row],[Employee]],tblData[[#This Row],[Employee]])),"In","Out")</f>
        <v>In</v>
      </c>
      <c r="D494" s="4">
        <f>VLOOKUP(tblData[[#This Row],[Employee]],A495:B$529,2,FALSE)</f>
        <v>43773.415972222225</v>
      </c>
      <c r="E494" s="6">
        <f>IF(tblData[[#This Row],[In/Out]]="Out",(tblData[[#This Row],[Date Time]]-VLOOKUP(tblData[[#This Row],[Employee]],INDEX(tblData[Employee],ROW()):INDEX(tblData[Date Time],ROWS(tblData[Employee])),2,FALSE))*24,0)</f>
        <v>0</v>
      </c>
      <c r="F494" t="str">
        <f>VLOOKUP(tblData[[#This Row],[Employee]],tblDepts[],2,FALSE)</f>
        <v>Admin</v>
      </c>
      <c r="G494" s="5">
        <f>1/COUNTIF(tblData[Employee],tblData[[#This Row],[Employee]])</f>
        <v>2.5000000000000001E-2</v>
      </c>
    </row>
    <row r="495" spans="1:7" x14ac:dyDescent="0.25">
      <c r="A495" t="s">
        <v>4</v>
      </c>
      <c r="B495" s="1">
        <v>43773.425000000003</v>
      </c>
      <c r="C495" t="str">
        <f>IF(ISEVEN(COUNTIF(INDEX(tblData[Employee],1):tblData[[#This Row],[Employee]],tblData[[#This Row],[Employee]])),"In","Out")</f>
        <v>In</v>
      </c>
      <c r="D495" s="4">
        <f>VLOOKUP(tblData[[#This Row],[Employee]],A496:B$529,2,FALSE)</f>
        <v>43773.416666666664</v>
      </c>
      <c r="E495" s="6">
        <f>IF(tblData[[#This Row],[In/Out]]="Out",(tblData[[#This Row],[Date Time]]-VLOOKUP(tblData[[#This Row],[Employee]],INDEX(tblData[Employee],ROW()):INDEX(tblData[Date Time],ROWS(tblData[Employee])),2,FALSE))*24,0)</f>
        <v>0</v>
      </c>
      <c r="F495" t="str">
        <f>VLOOKUP(tblData[[#This Row],[Employee]],tblDepts[],2,FALSE)</f>
        <v>Sales</v>
      </c>
      <c r="G495" s="5">
        <f>1/COUNTIF(tblData[Employee],tblData[[#This Row],[Employee]])</f>
        <v>2.5000000000000001E-2</v>
      </c>
    </row>
    <row r="496" spans="1:7" x14ac:dyDescent="0.25">
      <c r="A496" t="s">
        <v>10</v>
      </c>
      <c r="B496" s="1">
        <v>43773.425000000003</v>
      </c>
      <c r="C496" t="str">
        <f>IF(ISEVEN(COUNTIF(INDEX(tblData[Employee],1):tblData[[#This Row],[Employee]],tblData[[#This Row],[Employee]])),"In","Out")</f>
        <v>In</v>
      </c>
      <c r="D496" s="4">
        <f>VLOOKUP(tblData[[#This Row],[Employee]],A497:B$529,2,FALSE)</f>
        <v>43773.415277777778</v>
      </c>
      <c r="E496" s="6">
        <f>IF(tblData[[#This Row],[In/Out]]="Out",(tblData[[#This Row],[Date Time]]-VLOOKUP(tblData[[#This Row],[Employee]],INDEX(tblData[Employee],ROW()):INDEX(tblData[Date Time],ROWS(tblData[Employee])),2,FALSE))*24,0)</f>
        <v>0</v>
      </c>
      <c r="F496" t="str">
        <f>VLOOKUP(tblData[[#This Row],[Employee]],tblDepts[],2,FALSE)</f>
        <v>Customer Service</v>
      </c>
      <c r="G496" s="5">
        <f>1/COUNTIF(tblData[Employee],tblData[[#This Row],[Employee]])</f>
        <v>2.5000000000000001E-2</v>
      </c>
    </row>
    <row r="497" spans="1:7" x14ac:dyDescent="0.25">
      <c r="A497" t="s">
        <v>13</v>
      </c>
      <c r="B497" s="1">
        <v>43773.423611111109</v>
      </c>
      <c r="C497" t="str">
        <f>IF(ISEVEN(COUNTIF(INDEX(tblData[Employee],1):tblData[[#This Row],[Employee]],tblData[[#This Row],[Employee]])),"In","Out")</f>
        <v>In</v>
      </c>
      <c r="D497" s="4">
        <f>VLOOKUP(tblData[[#This Row],[Employee]],A498:B$529,2,FALSE)</f>
        <v>43773.415972222225</v>
      </c>
      <c r="E497" s="6">
        <f>IF(tblData[[#This Row],[In/Out]]="Out",(tblData[[#This Row],[Date Time]]-VLOOKUP(tblData[[#This Row],[Employee]],INDEX(tblData[Employee],ROW()):INDEX(tblData[Date Time],ROWS(tblData[Employee])),2,FALSE))*24,0)</f>
        <v>0</v>
      </c>
      <c r="F497" t="str">
        <f>VLOOKUP(tblData[[#This Row],[Employee]],tblDepts[],2,FALSE)</f>
        <v>Admin</v>
      </c>
      <c r="G497" s="5">
        <f>1/COUNTIF(tblData[Employee],tblData[[#This Row],[Employee]])</f>
        <v>2.5000000000000001E-2</v>
      </c>
    </row>
    <row r="498" spans="1:7" x14ac:dyDescent="0.25">
      <c r="A498" t="s">
        <v>7</v>
      </c>
      <c r="B498" s="1">
        <v>43773.42291666667</v>
      </c>
      <c r="C498" t="str">
        <f>IF(ISEVEN(COUNTIF(INDEX(tblData[Employee],1):tblData[[#This Row],[Employee]],tblData[[#This Row],[Employee]])),"In","Out")</f>
        <v>In</v>
      </c>
      <c r="D498" s="4">
        <f>VLOOKUP(tblData[[#This Row],[Employee]],A499:B$529,2,FALSE)</f>
        <v>43773.415277777778</v>
      </c>
      <c r="E498" s="6">
        <f>IF(tblData[[#This Row],[In/Out]]="Out",(tblData[[#This Row],[Date Time]]-VLOOKUP(tblData[[#This Row],[Employee]],INDEX(tblData[Employee],ROW()):INDEX(tblData[Date Time],ROWS(tblData[Employee])),2,FALSE))*24,0)</f>
        <v>0</v>
      </c>
      <c r="F498" t="str">
        <f>VLOOKUP(tblData[[#This Row],[Employee]],tblDepts[],2,FALSE)</f>
        <v>Exec</v>
      </c>
      <c r="G498" s="5">
        <f>1/COUNTIF(tblData[Employee],tblData[[#This Row],[Employee]])</f>
        <v>2.5000000000000001E-2</v>
      </c>
    </row>
    <row r="499" spans="1:7" x14ac:dyDescent="0.25">
      <c r="A499" t="s">
        <v>3</v>
      </c>
      <c r="B499" s="1">
        <v>43773.42291666667</v>
      </c>
      <c r="C499" t="str">
        <f>IF(ISEVEN(COUNTIF(INDEX(tblData[Employee],1):tblData[[#This Row],[Employee]],tblData[[#This Row],[Employee]])),"In","Out")</f>
        <v>In</v>
      </c>
      <c r="D499" s="4">
        <f>VLOOKUP(tblData[[#This Row],[Employee]],A500:B$529,2,FALSE)</f>
        <v>43773.415972222225</v>
      </c>
      <c r="E499" s="6">
        <f>IF(tblData[[#This Row],[In/Out]]="Out",(tblData[[#This Row],[Date Time]]-VLOOKUP(tblData[[#This Row],[Employee]],INDEX(tblData[Employee],ROW()):INDEX(tblData[Date Time],ROWS(tblData[Employee])),2,FALSE))*24,0)</f>
        <v>0</v>
      </c>
      <c r="F499" t="str">
        <f>VLOOKUP(tblData[[#This Row],[Employee]],tblDepts[],2,FALSE)</f>
        <v>Accounting</v>
      </c>
      <c r="G499" s="5">
        <f>1/COUNTIF(tblData[Employee],tblData[[#This Row],[Employee]])</f>
        <v>2.5000000000000001E-2</v>
      </c>
    </row>
    <row r="500" spans="1:7" x14ac:dyDescent="0.25">
      <c r="A500" t="s">
        <v>5</v>
      </c>
      <c r="B500" s="1">
        <v>43773.42291666667</v>
      </c>
      <c r="C500" t="str">
        <f>IF(ISEVEN(COUNTIF(INDEX(tblData[Employee],1):tblData[[#This Row],[Employee]],tblData[[#This Row],[Employee]])),"In","Out")</f>
        <v>In</v>
      </c>
      <c r="D500" s="4">
        <f>VLOOKUP(tblData[[#This Row],[Employee]],A501:B$529,2,FALSE)</f>
        <v>43773.416666666664</v>
      </c>
      <c r="E500" s="6">
        <f>IF(tblData[[#This Row],[In/Out]]="Out",(tblData[[#This Row],[Date Time]]-VLOOKUP(tblData[[#This Row],[Employee]],INDEX(tblData[Employee],ROW()):INDEX(tblData[Date Time],ROWS(tblData[Employee])),2,FALSE))*24,0)</f>
        <v>0</v>
      </c>
      <c r="F500" t="str">
        <f>VLOOKUP(tblData[[#This Row],[Employee]],tblDepts[],2,FALSE)</f>
        <v>Sales</v>
      </c>
      <c r="G500" s="5">
        <f>1/COUNTIF(tblData[Employee],tblData[[#This Row],[Employee]])</f>
        <v>2.5000000000000001E-2</v>
      </c>
    </row>
    <row r="501" spans="1:7" x14ac:dyDescent="0.25">
      <c r="A501" t="s">
        <v>12</v>
      </c>
      <c r="B501" s="1">
        <v>43773.422222222223</v>
      </c>
      <c r="C501" t="str">
        <f>IF(ISEVEN(COUNTIF(INDEX(tblData[Employee],1):tblData[[#This Row],[Employee]],tblData[[#This Row],[Employee]])),"In","Out")</f>
        <v>In</v>
      </c>
      <c r="D501" s="4">
        <f>VLOOKUP(tblData[[#This Row],[Employee]],A502:B$529,2,FALSE)</f>
        <v>43773.416666666664</v>
      </c>
      <c r="E501" s="6">
        <f>IF(tblData[[#This Row],[In/Out]]="Out",(tblData[[#This Row],[Date Time]]-VLOOKUP(tblData[[#This Row],[Employee]],INDEX(tblData[Employee],ROW()):INDEX(tblData[Date Time],ROWS(tblData[Employee])),2,FALSE))*24,0)</f>
        <v>0</v>
      </c>
      <c r="F501" t="str">
        <f>VLOOKUP(tblData[[#This Row],[Employee]],tblDepts[],2,FALSE)</f>
        <v>Accounting</v>
      </c>
      <c r="G501" s="5">
        <f>1/COUNTIF(tblData[Employee],tblData[[#This Row],[Employee]])</f>
        <v>2.5000000000000001E-2</v>
      </c>
    </row>
    <row r="502" spans="1:7" x14ac:dyDescent="0.25">
      <c r="A502" t="s">
        <v>15</v>
      </c>
      <c r="B502" s="1">
        <v>43773.422222222223</v>
      </c>
      <c r="C502" t="str">
        <f>IF(ISEVEN(COUNTIF(INDEX(tblData[Employee],1):tblData[[#This Row],[Employee]],tblData[[#This Row],[Employee]])),"In","Out")</f>
        <v>In</v>
      </c>
      <c r="D502" s="4">
        <f>VLOOKUP(tblData[[#This Row],[Employee]],A503:B$529,2,FALSE)</f>
        <v>43773.414583333331</v>
      </c>
      <c r="E502" s="6">
        <f>IF(tblData[[#This Row],[In/Out]]="Out",(tblData[[#This Row],[Date Time]]-VLOOKUP(tblData[[#This Row],[Employee]],INDEX(tblData[Employee],ROW()):INDEX(tblData[Date Time],ROWS(tblData[Employee])),2,FALSE))*24,0)</f>
        <v>0</v>
      </c>
      <c r="F502" t="str">
        <f>VLOOKUP(tblData[[#This Row],[Employee]],tblDepts[],2,FALSE)</f>
        <v>Admin</v>
      </c>
      <c r="G502" s="5">
        <f>1/COUNTIF(tblData[Employee],tblData[[#This Row],[Employee]])</f>
        <v>2.5000000000000001E-2</v>
      </c>
    </row>
    <row r="503" spans="1:7" x14ac:dyDescent="0.25">
      <c r="A503" t="s">
        <v>8</v>
      </c>
      <c r="B503" s="1">
        <v>43773.422222222223</v>
      </c>
      <c r="C503" t="str">
        <f>IF(ISEVEN(COUNTIF(INDEX(tblData[Employee],1):tblData[[#This Row],[Employee]],tblData[[#This Row],[Employee]])),"In","Out")</f>
        <v>In</v>
      </c>
      <c r="D503" s="4">
        <f>VLOOKUP(tblData[[#This Row],[Employee]],A504:B$529,2,FALSE)</f>
        <v>43773.415972222225</v>
      </c>
      <c r="E503" s="6">
        <f>IF(tblData[[#This Row],[In/Out]]="Out",(tblData[[#This Row],[Date Time]]-VLOOKUP(tblData[[#This Row],[Employee]],INDEX(tblData[Employee],ROW()):INDEX(tblData[Date Time],ROWS(tblData[Employee])),2,FALSE))*24,0)</f>
        <v>0</v>
      </c>
      <c r="F503" t="str">
        <f>VLOOKUP(tblData[[#This Row],[Employee]],tblDepts[],2,FALSE)</f>
        <v>HR</v>
      </c>
      <c r="G503" s="5">
        <f>1/COUNTIF(tblData[Employee],tblData[[#This Row],[Employee]])</f>
        <v>2.5000000000000001E-2</v>
      </c>
    </row>
    <row r="504" spans="1:7" x14ac:dyDescent="0.25">
      <c r="A504" t="s">
        <v>4</v>
      </c>
      <c r="B504" s="1">
        <v>43773.416666666664</v>
      </c>
      <c r="C504" t="str">
        <f>IF(ISEVEN(COUNTIF(INDEX(tblData[Employee],1):tblData[[#This Row],[Employee]],tblData[[#This Row],[Employee]])),"In","Out")</f>
        <v>Out</v>
      </c>
      <c r="D504" s="4">
        <f>VLOOKUP(tblData[[#This Row],[Employee]],A505:B$529,2,FALSE)</f>
        <v>43773.336805555555</v>
      </c>
      <c r="E504" s="6">
        <f>IF(tblData[[#This Row],[In/Out]]="Out",(tblData[[#This Row],[Date Time]]-VLOOKUP(tblData[[#This Row],[Employee]],INDEX(tblData[Employee],ROW()):INDEX(tblData[Date Time],ROWS(tblData[Employee])),2,FALSE))*24,0)</f>
        <v>1.9166666666278616</v>
      </c>
      <c r="F504" t="str">
        <f>VLOOKUP(tblData[[#This Row],[Employee]],tblDepts[],2,FALSE)</f>
        <v>Sales</v>
      </c>
      <c r="G504" s="5">
        <f>1/COUNTIF(tblData[Employee],tblData[[#This Row],[Employee]])</f>
        <v>2.5000000000000001E-2</v>
      </c>
    </row>
    <row r="505" spans="1:7" x14ac:dyDescent="0.25">
      <c r="A505" t="s">
        <v>12</v>
      </c>
      <c r="B505" s="1">
        <v>43773.416666666664</v>
      </c>
      <c r="C505" t="str">
        <f>IF(ISEVEN(COUNTIF(INDEX(tblData[Employee],1):tblData[[#This Row],[Employee]],tblData[[#This Row],[Employee]])),"In","Out")</f>
        <v>Out</v>
      </c>
      <c r="D505" s="4">
        <f>VLOOKUP(tblData[[#This Row],[Employee]],A506:B$529,2,FALSE)</f>
        <v>43773.34375</v>
      </c>
      <c r="E505" s="6">
        <f>IF(tblData[[#This Row],[In/Out]]="Out",(tblData[[#This Row],[Date Time]]-VLOOKUP(tblData[[#This Row],[Employee]],INDEX(tblData[Employee],ROW()):INDEX(tblData[Date Time],ROWS(tblData[Employee])),2,FALSE))*24,0)</f>
        <v>1.7499999999417923</v>
      </c>
      <c r="F505" t="str">
        <f>VLOOKUP(tblData[[#This Row],[Employee]],tblDepts[],2,FALSE)</f>
        <v>Accounting</v>
      </c>
      <c r="G505" s="5">
        <f>1/COUNTIF(tblData[Employee],tblData[[#This Row],[Employee]])</f>
        <v>2.5000000000000001E-2</v>
      </c>
    </row>
    <row r="506" spans="1:7" x14ac:dyDescent="0.25">
      <c r="A506" t="s">
        <v>5</v>
      </c>
      <c r="B506" s="1">
        <v>43773.416666666664</v>
      </c>
      <c r="C506" t="str">
        <f>IF(ISEVEN(COUNTIF(INDEX(tblData[Employee],1):tblData[[#This Row],[Employee]],tblData[[#This Row],[Employee]])),"In","Out")</f>
        <v>Out</v>
      </c>
      <c r="D506" s="4">
        <f>VLOOKUP(tblData[[#This Row],[Employee]],A507:B$529,2,FALSE)</f>
        <v>43773.338888888888</v>
      </c>
      <c r="E506" s="6">
        <f>IF(tblData[[#This Row],[In/Out]]="Out",(tblData[[#This Row],[Date Time]]-VLOOKUP(tblData[[#This Row],[Employee]],INDEX(tblData[Employee],ROW()):INDEX(tblData[Date Time],ROWS(tblData[Employee])),2,FALSE))*24,0)</f>
        <v>1.8666666666395031</v>
      </c>
      <c r="F506" t="str">
        <f>VLOOKUP(tblData[[#This Row],[Employee]],tblDepts[],2,FALSE)</f>
        <v>Sales</v>
      </c>
      <c r="G506" s="5">
        <f>1/COUNTIF(tblData[Employee],tblData[[#This Row],[Employee]])</f>
        <v>2.5000000000000001E-2</v>
      </c>
    </row>
    <row r="507" spans="1:7" x14ac:dyDescent="0.25">
      <c r="A507" t="s">
        <v>11</v>
      </c>
      <c r="B507" s="1">
        <v>43773.415972222225</v>
      </c>
      <c r="C507" t="str">
        <f>IF(ISEVEN(COUNTIF(INDEX(tblData[Employee],1):tblData[[#This Row],[Employee]],tblData[[#This Row],[Employee]])),"In","Out")</f>
        <v>Out</v>
      </c>
      <c r="D507" s="4">
        <f>VLOOKUP(tblData[[#This Row],[Employee]],A508:B$529,2,FALSE)</f>
        <v>43773.343055555553</v>
      </c>
      <c r="E507" s="6">
        <f>IF(tblData[[#This Row],[In/Out]]="Out",(tblData[[#This Row],[Date Time]]-VLOOKUP(tblData[[#This Row],[Employee]],INDEX(tblData[Employee],ROW()):INDEX(tblData[Date Time],ROWS(tblData[Employee])),2,FALSE))*24,0)</f>
        <v>1.7500000001164153</v>
      </c>
      <c r="F507" t="str">
        <f>VLOOKUP(tblData[[#This Row],[Employee]],tblDepts[],2,FALSE)</f>
        <v>Admin</v>
      </c>
      <c r="G507" s="5">
        <f>1/COUNTIF(tblData[Employee],tblData[[#This Row],[Employee]])</f>
        <v>2.5000000000000001E-2</v>
      </c>
    </row>
    <row r="508" spans="1:7" x14ac:dyDescent="0.25">
      <c r="A508" t="s">
        <v>3</v>
      </c>
      <c r="B508" s="1">
        <v>43773.415972222225</v>
      </c>
      <c r="C508" t="str">
        <f>IF(ISEVEN(COUNTIF(INDEX(tblData[Employee],1):tblData[[#This Row],[Employee]],tblData[[#This Row],[Employee]])),"In","Out")</f>
        <v>Out</v>
      </c>
      <c r="D508" s="4">
        <f>VLOOKUP(tblData[[#This Row],[Employee]],A509:B$529,2,FALSE)</f>
        <v>43773.334027777775</v>
      </c>
      <c r="E508" s="6">
        <f>IF(tblData[[#This Row],[In/Out]]="Out",(tblData[[#This Row],[Date Time]]-VLOOKUP(tblData[[#This Row],[Employee]],INDEX(tblData[Employee],ROW()):INDEX(tblData[Date Time],ROWS(tblData[Employee])),2,FALSE))*24,0)</f>
        <v>1.966666666790843</v>
      </c>
      <c r="F508" t="str">
        <f>VLOOKUP(tblData[[#This Row],[Employee]],tblDepts[],2,FALSE)</f>
        <v>Accounting</v>
      </c>
      <c r="G508" s="5">
        <f>1/COUNTIF(tblData[Employee],tblData[[#This Row],[Employee]])</f>
        <v>2.5000000000000001E-2</v>
      </c>
    </row>
    <row r="509" spans="1:7" x14ac:dyDescent="0.25">
      <c r="A509" t="s">
        <v>8</v>
      </c>
      <c r="B509" s="1">
        <v>43773.415972222225</v>
      </c>
      <c r="C509" t="str">
        <f>IF(ISEVEN(COUNTIF(INDEX(tblData[Employee],1):tblData[[#This Row],[Employee]],tblData[[#This Row],[Employee]])),"In","Out")</f>
        <v>Out</v>
      </c>
      <c r="D509" s="4">
        <f>VLOOKUP(tblData[[#This Row],[Employee]],A510:B$529,2,FALSE)</f>
        <v>43773.339583333334</v>
      </c>
      <c r="E509" s="6">
        <f>IF(tblData[[#This Row],[In/Out]]="Out",(tblData[[#This Row],[Date Time]]-VLOOKUP(tblData[[#This Row],[Employee]],INDEX(tblData[Employee],ROW()):INDEX(tblData[Date Time],ROWS(tblData[Employee])),2,FALSE))*24,0)</f>
        <v>1.8333333333721384</v>
      </c>
      <c r="F509" t="str">
        <f>VLOOKUP(tblData[[#This Row],[Employee]],tblDepts[],2,FALSE)</f>
        <v>HR</v>
      </c>
      <c r="G509" s="5">
        <f>1/COUNTIF(tblData[Employee],tblData[[#This Row],[Employee]])</f>
        <v>2.5000000000000001E-2</v>
      </c>
    </row>
    <row r="510" spans="1:7" x14ac:dyDescent="0.25">
      <c r="A510" t="s">
        <v>13</v>
      </c>
      <c r="B510" s="1">
        <v>43773.415972222225</v>
      </c>
      <c r="C510" t="str">
        <f>IF(ISEVEN(COUNTIF(INDEX(tblData[Employee],1):tblData[[#This Row],[Employee]],tblData[[#This Row],[Employee]])),"In","Out")</f>
        <v>Out</v>
      </c>
      <c r="D510" s="4">
        <f>VLOOKUP(tblData[[#This Row],[Employee]],A511:B$529,2,FALSE)</f>
        <v>43773.349305555559</v>
      </c>
      <c r="E510" s="6">
        <f>IF(tblData[[#This Row],[In/Out]]="Out",(tblData[[#This Row],[Date Time]]-VLOOKUP(tblData[[#This Row],[Employee]],INDEX(tblData[Employee],ROW()):INDEX(tblData[Date Time],ROWS(tblData[Employee])),2,FALSE))*24,0)</f>
        <v>1.5999999999767169</v>
      </c>
      <c r="F510" t="str">
        <f>VLOOKUP(tblData[[#This Row],[Employee]],tblDepts[],2,FALSE)</f>
        <v>Admin</v>
      </c>
      <c r="G510" s="5">
        <f>1/COUNTIF(tblData[Employee],tblData[[#This Row],[Employee]])</f>
        <v>2.5000000000000001E-2</v>
      </c>
    </row>
    <row r="511" spans="1:7" x14ac:dyDescent="0.25">
      <c r="A511" t="s">
        <v>6</v>
      </c>
      <c r="B511" s="1">
        <v>43773.415972222225</v>
      </c>
      <c r="C511" t="str">
        <f>IF(ISEVEN(COUNTIF(INDEX(tblData[Employee],1):tblData[[#This Row],[Employee]],tblData[[#This Row],[Employee]])),"In","Out")</f>
        <v>Out</v>
      </c>
      <c r="D511" s="4">
        <f>VLOOKUP(tblData[[#This Row],[Employee]],A512:B$529,2,FALSE)</f>
        <v>43773.338888888888</v>
      </c>
      <c r="E511" s="6">
        <f>IF(tblData[[#This Row],[In/Out]]="Out",(tblData[[#This Row],[Date Time]]-VLOOKUP(tblData[[#This Row],[Employee]],INDEX(tblData[Employee],ROW()):INDEX(tblData[Date Time],ROWS(tblData[Employee])),2,FALSE))*24,0)</f>
        <v>1.8500000000931323</v>
      </c>
      <c r="F511" t="str">
        <f>VLOOKUP(tblData[[#This Row],[Employee]],tblDepts[],2,FALSE)</f>
        <v>Sales</v>
      </c>
      <c r="G511" s="5">
        <f>1/COUNTIF(tblData[Employee],tblData[[#This Row],[Employee]])</f>
        <v>2.5000000000000001E-2</v>
      </c>
    </row>
    <row r="512" spans="1:7" x14ac:dyDescent="0.25">
      <c r="A512" t="s">
        <v>7</v>
      </c>
      <c r="B512" s="1">
        <v>43773.415277777778</v>
      </c>
      <c r="C512" t="str">
        <f>IF(ISEVEN(COUNTIF(INDEX(tblData[Employee],1):tblData[[#This Row],[Employee]],tblData[[#This Row],[Employee]])),"In","Out")</f>
        <v>Out</v>
      </c>
      <c r="D512" s="4">
        <f>VLOOKUP(tblData[[#This Row],[Employee]],A513:B$529,2,FALSE)</f>
        <v>43773.338888888888</v>
      </c>
      <c r="E512" s="6">
        <f>IF(tblData[[#This Row],[In/Out]]="Out",(tblData[[#This Row],[Date Time]]-VLOOKUP(tblData[[#This Row],[Employee]],INDEX(tblData[Employee],ROW()):INDEX(tblData[Date Time],ROWS(tblData[Employee])),2,FALSE))*24,0)</f>
        <v>1.8333333333721384</v>
      </c>
      <c r="F512" t="str">
        <f>VLOOKUP(tblData[[#This Row],[Employee]],tblDepts[],2,FALSE)</f>
        <v>Exec</v>
      </c>
      <c r="G512" s="5">
        <f>1/COUNTIF(tblData[Employee],tblData[[#This Row],[Employee]])</f>
        <v>2.5000000000000001E-2</v>
      </c>
    </row>
    <row r="513" spans="1:7" x14ac:dyDescent="0.25">
      <c r="A513" t="s">
        <v>10</v>
      </c>
      <c r="B513" s="1">
        <v>43773.415277777778</v>
      </c>
      <c r="C513" t="str">
        <f>IF(ISEVEN(COUNTIF(INDEX(tblData[Employee],1):tblData[[#This Row],[Employee]],tblData[[#This Row],[Employee]])),"In","Out")</f>
        <v>Out</v>
      </c>
      <c r="D513" s="4">
        <f>VLOOKUP(tblData[[#This Row],[Employee]],A514:B$529,2,FALSE)</f>
        <v>43773.342361111114</v>
      </c>
      <c r="E513" s="6">
        <f>IF(tblData[[#This Row],[In/Out]]="Out",(tblData[[#This Row],[Date Time]]-VLOOKUP(tblData[[#This Row],[Employee]],INDEX(tblData[Employee],ROW()):INDEX(tblData[Date Time],ROWS(tblData[Employee])),2,FALSE))*24,0)</f>
        <v>1.7499999999417923</v>
      </c>
      <c r="F513" t="str">
        <f>VLOOKUP(tblData[[#This Row],[Employee]],tblDepts[],2,FALSE)</f>
        <v>Customer Service</v>
      </c>
      <c r="G513" s="5">
        <f>1/COUNTIF(tblData[Employee],tblData[[#This Row],[Employee]])</f>
        <v>2.5000000000000001E-2</v>
      </c>
    </row>
    <row r="514" spans="1:7" x14ac:dyDescent="0.25">
      <c r="A514" t="s">
        <v>15</v>
      </c>
      <c r="B514" s="1">
        <v>43773.414583333331</v>
      </c>
      <c r="C514" t="str">
        <f>IF(ISEVEN(COUNTIF(INDEX(tblData[Employee],1):tblData[[#This Row],[Employee]],tblData[[#This Row],[Employee]])),"In","Out")</f>
        <v>Out</v>
      </c>
      <c r="D514" s="4">
        <f>VLOOKUP(tblData[[#This Row],[Employee]],A515:B$529,2,FALSE)</f>
        <v>43773.374305555553</v>
      </c>
      <c r="E514" s="6">
        <f>IF(tblData[[#This Row],[In/Out]]="Out",(tblData[[#This Row],[Date Time]]-VLOOKUP(tblData[[#This Row],[Employee]],INDEX(tblData[Employee],ROW()):INDEX(tblData[Date Time],ROWS(tblData[Employee])),2,FALSE))*24,0)</f>
        <v>0.96666666667442769</v>
      </c>
      <c r="F514" t="str">
        <f>VLOOKUP(tblData[[#This Row],[Employee]],tblDepts[],2,FALSE)</f>
        <v>Admin</v>
      </c>
      <c r="G514" s="5">
        <f>1/COUNTIF(tblData[Employee],tblData[[#This Row],[Employee]])</f>
        <v>2.5000000000000001E-2</v>
      </c>
    </row>
    <row r="515" spans="1:7" x14ac:dyDescent="0.25">
      <c r="A515" t="s">
        <v>14</v>
      </c>
      <c r="B515" s="1">
        <v>43773.413888888892</v>
      </c>
      <c r="C515" t="str">
        <f>IF(ISEVEN(COUNTIF(INDEX(tblData[Employee],1):tblData[[#This Row],[Employee]],tblData[[#This Row],[Employee]])),"In","Out")</f>
        <v>Out</v>
      </c>
      <c r="D515" s="4">
        <f>VLOOKUP(tblData[[#This Row],[Employee]],A516:B$529,2,FALSE)</f>
        <v>43773.354166666664</v>
      </c>
      <c r="E515" s="6">
        <f>IF(tblData[[#This Row],[In/Out]]="Out",(tblData[[#This Row],[Date Time]]-VLOOKUP(tblData[[#This Row],[Employee]],INDEX(tblData[Employee],ROW()):INDEX(tblData[Date Time],ROWS(tblData[Employee])),2,FALSE))*24,0)</f>
        <v>1.4333333334652707</v>
      </c>
      <c r="F515" t="str">
        <f>VLOOKUP(tblData[[#This Row],[Employee]],tblDepts[],2,FALSE)</f>
        <v>Sales</v>
      </c>
      <c r="G515" s="5">
        <f>1/COUNTIF(tblData[Employee],tblData[[#This Row],[Employee]])</f>
        <v>2.5000000000000001E-2</v>
      </c>
    </row>
    <row r="516" spans="1:7" x14ac:dyDescent="0.25">
      <c r="A516" t="s">
        <v>15</v>
      </c>
      <c r="B516" s="1">
        <v>43773.374305555553</v>
      </c>
      <c r="C516" t="str">
        <f>IF(ISEVEN(COUNTIF(INDEX(tblData[Employee],1):tblData[[#This Row],[Employee]],tblData[[#This Row],[Employee]])),"In","Out")</f>
        <v>In</v>
      </c>
      <c r="D516" s="4" t="e">
        <f>VLOOKUP(tblData[[#This Row],[Employee]],A517:B$529,2,FALSE)</f>
        <v>#N/A</v>
      </c>
      <c r="E516" s="6">
        <f>IF(tblData[[#This Row],[In/Out]]="Out",(tblData[[#This Row],[Date Time]]-VLOOKUP(tblData[[#This Row],[Employee]],INDEX(tblData[Employee],ROW()):INDEX(tblData[Date Time],ROWS(tblData[Employee])),2,FALSE))*24,0)</f>
        <v>0</v>
      </c>
      <c r="F516" t="str">
        <f>VLOOKUP(tblData[[#This Row],[Employee]],tblDepts[],2,FALSE)</f>
        <v>Admin</v>
      </c>
      <c r="G516" s="5">
        <f>1/COUNTIF(tblData[Employee],tblData[[#This Row],[Employee]])</f>
        <v>2.5000000000000001E-2</v>
      </c>
    </row>
    <row r="517" spans="1:7" x14ac:dyDescent="0.25">
      <c r="A517" t="s">
        <v>14</v>
      </c>
      <c r="B517" s="1">
        <v>43773.354166666664</v>
      </c>
      <c r="C517" t="str">
        <f>IF(ISEVEN(COUNTIF(INDEX(tblData[Employee],1):tblData[[#This Row],[Employee]],tblData[[#This Row],[Employee]])),"In","Out")</f>
        <v>In</v>
      </c>
      <c r="D517" s="4" t="e">
        <f>VLOOKUP(tblData[[#This Row],[Employee]],A518:B$529,2,FALSE)</f>
        <v>#N/A</v>
      </c>
      <c r="E517" s="6">
        <f>IF(tblData[[#This Row],[In/Out]]="Out",(tblData[[#This Row],[Date Time]]-VLOOKUP(tblData[[#This Row],[Employee]],INDEX(tblData[Employee],ROW()):INDEX(tblData[Date Time],ROWS(tblData[Employee])),2,FALSE))*24,0)</f>
        <v>0</v>
      </c>
      <c r="F517" t="str">
        <f>VLOOKUP(tblData[[#This Row],[Employee]],tblDepts[],2,FALSE)</f>
        <v>Sales</v>
      </c>
      <c r="G517" s="5">
        <f>1/COUNTIF(tblData[Employee],tblData[[#This Row],[Employee]])</f>
        <v>2.5000000000000001E-2</v>
      </c>
    </row>
    <row r="518" spans="1:7" x14ac:dyDescent="0.25">
      <c r="A518" t="s">
        <v>13</v>
      </c>
      <c r="B518" s="1">
        <v>43773.349305555559</v>
      </c>
      <c r="C518" t="str">
        <f>IF(ISEVEN(COUNTIF(INDEX(tblData[Employee],1):tblData[[#This Row],[Employee]],tblData[[#This Row],[Employee]])),"In","Out")</f>
        <v>In</v>
      </c>
      <c r="D518" s="4" t="e">
        <f>VLOOKUP(tblData[[#This Row],[Employee]],A519:B$529,2,FALSE)</f>
        <v>#N/A</v>
      </c>
      <c r="E518" s="6">
        <f>IF(tblData[[#This Row],[In/Out]]="Out",(tblData[[#This Row],[Date Time]]-VLOOKUP(tblData[[#This Row],[Employee]],INDEX(tblData[Employee],ROW()):INDEX(tblData[Date Time],ROWS(tblData[Employee])),2,FALSE))*24,0)</f>
        <v>0</v>
      </c>
      <c r="F518" t="str">
        <f>VLOOKUP(tblData[[#This Row],[Employee]],tblDepts[],2,FALSE)</f>
        <v>Admin</v>
      </c>
      <c r="G518" s="5">
        <f>1/COUNTIF(tblData[Employee],tblData[[#This Row],[Employee]])</f>
        <v>2.5000000000000001E-2</v>
      </c>
    </row>
    <row r="519" spans="1:7" x14ac:dyDescent="0.25">
      <c r="A519" t="s">
        <v>12</v>
      </c>
      <c r="B519" s="1">
        <v>43773.34375</v>
      </c>
      <c r="C519" t="str">
        <f>IF(ISEVEN(COUNTIF(INDEX(tblData[Employee],1):tblData[[#This Row],[Employee]],tblData[[#This Row],[Employee]])),"In","Out")</f>
        <v>In</v>
      </c>
      <c r="D519" s="4" t="e">
        <f>VLOOKUP(tblData[[#This Row],[Employee]],A520:B$529,2,FALSE)</f>
        <v>#N/A</v>
      </c>
      <c r="E519" s="6">
        <f>IF(tblData[[#This Row],[In/Out]]="Out",(tblData[[#This Row],[Date Time]]-VLOOKUP(tblData[[#This Row],[Employee]],INDEX(tblData[Employee],ROW()):INDEX(tblData[Date Time],ROWS(tblData[Employee])),2,FALSE))*24,0)</f>
        <v>0</v>
      </c>
      <c r="F519" t="str">
        <f>VLOOKUP(tblData[[#This Row],[Employee]],tblDepts[],2,FALSE)</f>
        <v>Accounting</v>
      </c>
      <c r="G519" s="5">
        <f>1/COUNTIF(tblData[Employee],tblData[[#This Row],[Employee]])</f>
        <v>2.5000000000000001E-2</v>
      </c>
    </row>
    <row r="520" spans="1:7" x14ac:dyDescent="0.25">
      <c r="A520" t="s">
        <v>11</v>
      </c>
      <c r="B520" s="1">
        <v>43773.343055555553</v>
      </c>
      <c r="C520" t="str">
        <f>IF(ISEVEN(COUNTIF(INDEX(tblData[Employee],1):tblData[[#This Row],[Employee]],tblData[[#This Row],[Employee]])),"In","Out")</f>
        <v>In</v>
      </c>
      <c r="D520" s="4" t="e">
        <f>VLOOKUP(tblData[[#This Row],[Employee]],A521:B$529,2,FALSE)</f>
        <v>#N/A</v>
      </c>
      <c r="E520" s="6">
        <f>IF(tblData[[#This Row],[In/Out]]="Out",(tblData[[#This Row],[Date Time]]-VLOOKUP(tblData[[#This Row],[Employee]],INDEX(tblData[Employee],ROW()):INDEX(tblData[Date Time],ROWS(tblData[Employee])),2,FALSE))*24,0)</f>
        <v>0</v>
      </c>
      <c r="F520" t="str">
        <f>VLOOKUP(tblData[[#This Row],[Employee]],tblDepts[],2,FALSE)</f>
        <v>Admin</v>
      </c>
      <c r="G520" s="5">
        <f>1/COUNTIF(tblData[Employee],tblData[[#This Row],[Employee]])</f>
        <v>2.5000000000000001E-2</v>
      </c>
    </row>
    <row r="521" spans="1:7" x14ac:dyDescent="0.25">
      <c r="A521" t="s">
        <v>10</v>
      </c>
      <c r="B521" s="1">
        <v>43773.342361111114</v>
      </c>
      <c r="C521" t="str">
        <f>IF(ISEVEN(COUNTIF(INDEX(tblData[Employee],1):tblData[[#This Row],[Employee]],tblData[[#This Row],[Employee]])),"In","Out")</f>
        <v>In</v>
      </c>
      <c r="D521" s="4" t="e">
        <f>VLOOKUP(tblData[[#This Row],[Employee]],A522:B$529,2,FALSE)</f>
        <v>#N/A</v>
      </c>
      <c r="E521" s="6">
        <f>IF(tblData[[#This Row],[In/Out]]="Out",(tblData[[#This Row],[Date Time]]-VLOOKUP(tblData[[#This Row],[Employee]],INDEX(tblData[Employee],ROW()):INDEX(tblData[Date Time],ROWS(tblData[Employee])),2,FALSE))*24,0)</f>
        <v>0</v>
      </c>
      <c r="F521" t="str">
        <f>VLOOKUP(tblData[[#This Row],[Employee]],tblDepts[],2,FALSE)</f>
        <v>Customer Service</v>
      </c>
      <c r="G521" s="5">
        <f>1/COUNTIF(tblData[Employee],tblData[[#This Row],[Employee]])</f>
        <v>2.5000000000000001E-2</v>
      </c>
    </row>
    <row r="522" spans="1:7" x14ac:dyDescent="0.25">
      <c r="A522" t="s">
        <v>8</v>
      </c>
      <c r="B522" s="1">
        <v>43773.339583333334</v>
      </c>
      <c r="C522" t="str">
        <f>IF(ISEVEN(COUNTIF(INDEX(tblData[Employee],1):tblData[[#This Row],[Employee]],tblData[[#This Row],[Employee]])),"In","Out")</f>
        <v>In</v>
      </c>
      <c r="D522" s="4" t="e">
        <f>VLOOKUP(tblData[[#This Row],[Employee]],A523:B$529,2,FALSE)</f>
        <v>#N/A</v>
      </c>
      <c r="E522" s="6">
        <f>IF(tblData[[#This Row],[In/Out]]="Out",(tblData[[#This Row],[Date Time]]-VLOOKUP(tblData[[#This Row],[Employee]],INDEX(tblData[Employee],ROW()):INDEX(tblData[Date Time],ROWS(tblData[Employee])),2,FALSE))*24,0)</f>
        <v>0</v>
      </c>
      <c r="F522" t="str">
        <f>VLOOKUP(tblData[[#This Row],[Employee]],tblDepts[],2,FALSE)</f>
        <v>HR</v>
      </c>
      <c r="G522" s="5">
        <f>1/COUNTIF(tblData[Employee],tblData[[#This Row],[Employee]])</f>
        <v>2.5000000000000001E-2</v>
      </c>
    </row>
    <row r="523" spans="1:7" x14ac:dyDescent="0.25">
      <c r="A523" t="s">
        <v>5</v>
      </c>
      <c r="B523" s="1">
        <v>43773.338888888888</v>
      </c>
      <c r="C523" t="str">
        <f>IF(ISEVEN(COUNTIF(INDEX(tblData[Employee],1):tblData[[#This Row],[Employee]],tblData[[#This Row],[Employee]])),"In","Out")</f>
        <v>In</v>
      </c>
      <c r="D523" s="4" t="e">
        <f>VLOOKUP(tblData[[#This Row],[Employee]],A524:B$529,2,FALSE)</f>
        <v>#N/A</v>
      </c>
      <c r="E523" s="6">
        <f>IF(tblData[[#This Row],[In/Out]]="Out",(tblData[[#This Row],[Date Time]]-VLOOKUP(tblData[[#This Row],[Employee]],INDEX(tblData[Employee],ROW()):INDEX(tblData[Date Time],ROWS(tblData[Employee])),2,FALSE))*24,0)</f>
        <v>0</v>
      </c>
      <c r="F523" t="str">
        <f>VLOOKUP(tblData[[#This Row],[Employee]],tblDepts[],2,FALSE)</f>
        <v>Sales</v>
      </c>
      <c r="G523" s="5">
        <f>1/COUNTIF(tblData[Employee],tblData[[#This Row],[Employee]])</f>
        <v>2.5000000000000001E-2</v>
      </c>
    </row>
    <row r="524" spans="1:7" x14ac:dyDescent="0.25">
      <c r="A524" t="s">
        <v>6</v>
      </c>
      <c r="B524" s="1">
        <v>43773.338888888888</v>
      </c>
      <c r="C524" t="str">
        <f>IF(ISEVEN(COUNTIF(INDEX(tblData[Employee],1):tblData[[#This Row],[Employee]],tblData[[#This Row],[Employee]])),"In","Out")</f>
        <v>In</v>
      </c>
      <c r="D524" s="4" t="e">
        <f>VLOOKUP(tblData[[#This Row],[Employee]],A525:B$529,2,FALSE)</f>
        <v>#N/A</v>
      </c>
      <c r="E524" s="6">
        <f>IF(tblData[[#This Row],[In/Out]]="Out",(tblData[[#This Row],[Date Time]]-VLOOKUP(tblData[[#This Row],[Employee]],INDEX(tblData[Employee],ROW()):INDEX(tblData[Date Time],ROWS(tblData[Employee])),2,FALSE))*24,0)</f>
        <v>0</v>
      </c>
      <c r="F524" t="str">
        <f>VLOOKUP(tblData[[#This Row],[Employee]],tblDepts[],2,FALSE)</f>
        <v>Sales</v>
      </c>
      <c r="G524" s="5">
        <f>1/COUNTIF(tblData[Employee],tblData[[#This Row],[Employee]])</f>
        <v>2.5000000000000001E-2</v>
      </c>
    </row>
    <row r="525" spans="1:7" x14ac:dyDescent="0.25">
      <c r="A525" t="s">
        <v>7</v>
      </c>
      <c r="B525" s="1">
        <v>43773.338888888888</v>
      </c>
      <c r="C525" t="str">
        <f>IF(ISEVEN(COUNTIF(INDEX(tblData[Employee],1):tblData[[#This Row],[Employee]],tblData[[#This Row],[Employee]])),"In","Out")</f>
        <v>In</v>
      </c>
      <c r="D525" s="4" t="e">
        <f>VLOOKUP(tblData[[#This Row],[Employee]],A526:B$529,2,FALSE)</f>
        <v>#N/A</v>
      </c>
      <c r="E525" s="6">
        <f>IF(tblData[[#This Row],[In/Out]]="Out",(tblData[[#This Row],[Date Time]]-VLOOKUP(tblData[[#This Row],[Employee]],INDEX(tblData[Employee],ROW()):INDEX(tblData[Date Time],ROWS(tblData[Employee])),2,FALSE))*24,0)</f>
        <v>0</v>
      </c>
      <c r="F525" t="str">
        <f>VLOOKUP(tblData[[#This Row],[Employee]],tblDepts[],2,FALSE)</f>
        <v>Exec</v>
      </c>
      <c r="G525" s="5">
        <f>1/COUNTIF(tblData[Employee],tblData[[#This Row],[Employee]])</f>
        <v>2.5000000000000001E-2</v>
      </c>
    </row>
    <row r="526" spans="1:7" x14ac:dyDescent="0.25">
      <c r="A526" t="s">
        <v>4</v>
      </c>
      <c r="B526" s="1">
        <v>43773.336805555555</v>
      </c>
      <c r="C526" t="str">
        <f>IF(ISEVEN(COUNTIF(INDEX(tblData[Employee],1):tblData[[#This Row],[Employee]],tblData[[#This Row],[Employee]])),"In","Out")</f>
        <v>In</v>
      </c>
      <c r="D526" s="4" t="e">
        <f>VLOOKUP(tblData[[#This Row],[Employee]],A527:B$529,2,FALSE)</f>
        <v>#N/A</v>
      </c>
      <c r="E526" s="6">
        <f>IF(tblData[[#This Row],[In/Out]]="Out",(tblData[[#This Row],[Date Time]]-VLOOKUP(tblData[[#This Row],[Employee]],INDEX(tblData[Employee],ROW()):INDEX(tblData[Date Time],ROWS(tblData[Employee])),2,FALSE))*24,0)</f>
        <v>0</v>
      </c>
      <c r="F526" t="str">
        <f>VLOOKUP(tblData[[#This Row],[Employee]],tblDepts[],2,FALSE)</f>
        <v>Sales</v>
      </c>
      <c r="G526" s="5">
        <f>1/COUNTIF(tblData[Employee],tblData[[#This Row],[Employee]])</f>
        <v>2.5000000000000001E-2</v>
      </c>
    </row>
    <row r="527" spans="1:7" x14ac:dyDescent="0.25">
      <c r="A527" t="s">
        <v>3</v>
      </c>
      <c r="B527" s="1">
        <v>43773.334027777775</v>
      </c>
      <c r="C527" t="str">
        <f>IF(ISEVEN(COUNTIF(INDEX(tblData[Employee],1):tblData[[#This Row],[Employee]],tblData[[#This Row],[Employee]])),"In","Out")</f>
        <v>In</v>
      </c>
      <c r="D527" s="4" t="e">
        <f>VLOOKUP(tblData[[#This Row],[Employee]],A528:B$529,2,FALSE)</f>
        <v>#N/A</v>
      </c>
      <c r="E527" s="6">
        <f>IF(tblData[[#This Row],[In/Out]]="Out",(tblData[[#This Row],[Date Time]]-VLOOKUP(tblData[[#This Row],[Employee]],INDEX(tblData[Employee],ROW()):INDEX(tblData[Date Time],ROWS(tblData[Employee])),2,FALSE))*24,0)</f>
        <v>0</v>
      </c>
      <c r="F527" t="str">
        <f>VLOOKUP(tblData[[#This Row],[Employee]],tblDepts[],2,FALSE)</f>
        <v>Accounting</v>
      </c>
      <c r="G527" s="5">
        <f>1/COUNTIF(tblData[Employee],tblData[[#This Row],[Employee]])</f>
        <v>2.5000000000000001E-2</v>
      </c>
    </row>
    <row r="528" spans="1:7" x14ac:dyDescent="0.25">
      <c r="A528" t="s">
        <v>9</v>
      </c>
      <c r="B528" s="1">
        <v>43773.333333333336</v>
      </c>
      <c r="C528" t="str">
        <f>IF(ISEVEN(COUNTIF(INDEX(tblData[Employee],1):tblData[[#This Row],[Employee]],tblData[[#This Row],[Employee]])),"In","Out")</f>
        <v>In</v>
      </c>
      <c r="D528" s="4" t="e">
        <f>VLOOKUP(tblData[[#This Row],[Employee]],A529:B$529,2,FALSE)</f>
        <v>#N/A</v>
      </c>
      <c r="E528" s="6">
        <f>IF(tblData[[#This Row],[In/Out]]="Out",(tblData[[#This Row],[Date Time]]-VLOOKUP(tblData[[#This Row],[Employee]],INDEX(tblData[Employee],ROW()):INDEX(tblData[Date Time],ROWS(tblData[Employee])),2,FALSE))*24,0)</f>
        <v>0</v>
      </c>
      <c r="F528" t="str">
        <f>VLOOKUP(tblData[[#This Row],[Employee]],tblDepts[],2,FALSE)</f>
        <v>Accounting</v>
      </c>
      <c r="G528" s="5">
        <f>1/COUNTIF(tblData[Employee],tblData[[#This Row],[Employee]])</f>
        <v>3.5714285714285712E-2</v>
      </c>
    </row>
    <row r="529" spans="1:7" x14ac:dyDescent="0.25">
      <c r="A529" t="s">
        <v>2</v>
      </c>
      <c r="B529" s="1">
        <v>43773.331944444442</v>
      </c>
      <c r="C529" t="str">
        <f>IF(ISEVEN(COUNTIF(INDEX(tblData[Employee],1):tblData[[#This Row],[Employee]],tblData[[#This Row],[Employee]])),"In","Out")</f>
        <v>In</v>
      </c>
      <c r="D529" s="4">
        <f>VLOOKUP(tblData[[#This Row],[Employee]],A$529:B530,2,FALSE)</f>
        <v>43773.331944444442</v>
      </c>
      <c r="E529" s="6">
        <f>IF(tblData[[#This Row],[In/Out]]="Out",(tblData[[#This Row],[Date Time]]-VLOOKUP(tblData[[#This Row],[Employee]],INDEX(tblData[Employee],ROW()):INDEX(tblData[Date Time],ROWS(tblData[Employee])),2,FALSE))*24,0)</f>
        <v>0</v>
      </c>
      <c r="F529" t="str">
        <f>VLOOKUP(tblData[[#This Row],[Employee]],tblDepts[],2,FALSE)</f>
        <v>Sales</v>
      </c>
      <c r="G529" s="5">
        <f>1/COUNTIF(tblData[Employee],tblData[[#This Row],[Employee]])</f>
        <v>0.05</v>
      </c>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4E87A-9945-4490-B49A-B45EC26C9752}">
  <dimension ref="A1:D15"/>
  <sheetViews>
    <sheetView workbookViewId="0">
      <selection activeCell="A2" sqref="A2"/>
    </sheetView>
  </sheetViews>
  <sheetFormatPr defaultRowHeight="15" x14ac:dyDescent="0.25"/>
  <cols>
    <col min="1" max="1" width="16.140625" bestFit="1" customWidth="1"/>
    <col min="2" max="2" width="16.5703125" bestFit="1" customWidth="1"/>
    <col min="4" max="4" width="10.7109375" bestFit="1" customWidth="1"/>
    <col min="6" max="6" width="16.5703125" bestFit="1" customWidth="1"/>
  </cols>
  <sheetData>
    <row r="1" spans="1:4" x14ac:dyDescent="0.25">
      <c r="A1" t="s">
        <v>0</v>
      </c>
      <c r="B1" t="s">
        <v>24</v>
      </c>
      <c r="D1" s="7"/>
    </row>
    <row r="2" spans="1:4" x14ac:dyDescent="0.25">
      <c r="A2" t="s">
        <v>9</v>
      </c>
      <c r="B2" t="s">
        <v>25</v>
      </c>
    </row>
    <row r="3" spans="1:4" x14ac:dyDescent="0.25">
      <c r="A3" t="s">
        <v>12</v>
      </c>
      <c r="B3" t="s">
        <v>25</v>
      </c>
    </row>
    <row r="4" spans="1:4" x14ac:dyDescent="0.25">
      <c r="A4" t="s">
        <v>3</v>
      </c>
      <c r="B4" t="s">
        <v>25</v>
      </c>
    </row>
    <row r="5" spans="1:4" x14ac:dyDescent="0.25">
      <c r="A5" t="s">
        <v>13</v>
      </c>
      <c r="B5" t="s">
        <v>26</v>
      </c>
    </row>
    <row r="6" spans="1:4" x14ac:dyDescent="0.25">
      <c r="A6" t="s">
        <v>15</v>
      </c>
      <c r="B6" t="s">
        <v>26</v>
      </c>
    </row>
    <row r="7" spans="1:4" x14ac:dyDescent="0.25">
      <c r="A7" t="s">
        <v>11</v>
      </c>
      <c r="B7" t="s">
        <v>26</v>
      </c>
    </row>
    <row r="8" spans="1:4" x14ac:dyDescent="0.25">
      <c r="A8" t="s">
        <v>10</v>
      </c>
      <c r="B8" t="s">
        <v>27</v>
      </c>
    </row>
    <row r="9" spans="1:4" x14ac:dyDescent="0.25">
      <c r="A9" t="s">
        <v>7</v>
      </c>
      <c r="B9" t="s">
        <v>28</v>
      </c>
    </row>
    <row r="10" spans="1:4" x14ac:dyDescent="0.25">
      <c r="A10" t="s">
        <v>8</v>
      </c>
      <c r="B10" t="s">
        <v>29</v>
      </c>
    </row>
    <row r="11" spans="1:4" x14ac:dyDescent="0.25">
      <c r="A11" t="s">
        <v>6</v>
      </c>
      <c r="B11" t="s">
        <v>30</v>
      </c>
    </row>
    <row r="12" spans="1:4" x14ac:dyDescent="0.25">
      <c r="A12" t="s">
        <v>2</v>
      </c>
      <c r="B12" t="s">
        <v>30</v>
      </c>
    </row>
    <row r="13" spans="1:4" x14ac:dyDescent="0.25">
      <c r="A13" t="s">
        <v>14</v>
      </c>
      <c r="B13" t="s">
        <v>30</v>
      </c>
    </row>
    <row r="14" spans="1:4" x14ac:dyDescent="0.25">
      <c r="A14" t="s">
        <v>5</v>
      </c>
      <c r="B14" t="s">
        <v>30</v>
      </c>
    </row>
    <row r="15" spans="1:4" x14ac:dyDescent="0.25">
      <c r="A15" t="s">
        <v>4</v>
      </c>
      <c r="B15" t="s">
        <v>30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5410D-00EE-4833-8AF4-506969B0AF28}">
  <dimension ref="A1:B2"/>
  <sheetViews>
    <sheetView workbookViewId="0">
      <selection activeCell="B2" sqref="B2"/>
    </sheetView>
  </sheetViews>
  <sheetFormatPr defaultRowHeight="15" x14ac:dyDescent="0.25"/>
  <cols>
    <col min="2" max="2" width="62" bestFit="1" customWidth="1"/>
  </cols>
  <sheetData>
    <row r="1" spans="1:2" x14ac:dyDescent="0.25">
      <c r="A1" s="2" t="s">
        <v>18</v>
      </c>
      <c r="B1" t="s">
        <v>19</v>
      </c>
    </row>
    <row r="2" spans="1:2" x14ac:dyDescent="0.25">
      <c r="A2" s="2" t="s">
        <v>20</v>
      </c>
      <c r="B2" s="3" t="s">
        <v>21</v>
      </c>
    </row>
  </sheetData>
  <hyperlinks>
    <hyperlink ref="B2" r:id="rId1" xr:uid="{0F57C538-6712-42D9-A34E-CFF8F12B314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Welcome</vt:lpstr>
      <vt:lpstr>Dashboard</vt:lpstr>
      <vt:lpstr>Calc</vt:lpstr>
      <vt:lpstr>Shapes</vt:lpstr>
      <vt:lpstr>Data</vt:lpstr>
      <vt:lpstr>Employees</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Remarie Coronel</cp:lastModifiedBy>
  <dcterms:created xsi:type="dcterms:W3CDTF">2020-01-13T18:12:08Z</dcterms:created>
  <dcterms:modified xsi:type="dcterms:W3CDTF">2023-06-05T09:06:10Z</dcterms:modified>
</cp:coreProperties>
</file>