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onac\Dropbox\Excel Campus\Posts\Excel Hash\December 2019\"/>
    </mc:Choice>
  </mc:AlternateContent>
  <xr:revisionPtr revIDLastSave="0" documentId="13_ncr:1_{AB0DF815-2600-4D06-850C-BBBE6DF307C7}" xr6:coauthVersionLast="45" xr6:coauthVersionMax="45" xr10:uidLastSave="{00000000-0000-0000-0000-000000000000}"/>
  <bookViews>
    <workbookView xWindow="2385" yWindow="1725" windowWidth="19185" windowHeight="10800" xr2:uid="{9704B6E5-E5AF-454B-9566-8F77A7F8319F}"/>
  </bookViews>
  <sheets>
    <sheet name="Dashboard" sheetId="13" r:id="rId1"/>
    <sheet name="Calc" sheetId="12" r:id="rId2"/>
    <sheet name="Shapes" sheetId="3" r:id="rId3"/>
    <sheet name="Data" sheetId="8" r:id="rId4"/>
    <sheet name="Employees" sheetId="7" r:id="rId5"/>
    <sheet name="Source" sheetId="1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" i="8" l="1" a="1"/>
  <c r="G2" i="8" s="1"/>
  <c r="G3" i="8" a="1"/>
  <c r="G3" i="8" s="1"/>
  <c r="G4" i="8" a="1"/>
  <c r="G4" i="8" s="1"/>
  <c r="G5" i="8" a="1"/>
  <c r="G5" i="8" s="1"/>
  <c r="G6" i="8" a="1"/>
  <c r="G6" i="8" s="1"/>
  <c r="G7" i="8" a="1"/>
  <c r="G7" i="8" s="1"/>
  <c r="G8" i="8" a="1"/>
  <c r="G8" i="8" s="1"/>
  <c r="G9" i="8" a="1"/>
  <c r="G9" i="8" s="1"/>
  <c r="G10" i="8" a="1"/>
  <c r="G10" i="8" s="1"/>
  <c r="G11" i="8" a="1"/>
  <c r="G11" i="8" s="1"/>
  <c r="G12" i="8" a="1"/>
  <c r="G12" i="8" s="1"/>
  <c r="G13" i="8" a="1"/>
  <c r="G13" i="8" s="1"/>
  <c r="G14" i="8" a="1"/>
  <c r="G14" i="8" s="1"/>
  <c r="G15" i="8" a="1"/>
  <c r="G15" i="8" s="1"/>
  <c r="G16" i="8" a="1"/>
  <c r="G16" i="8" s="1"/>
  <c r="G17" i="8" a="1"/>
  <c r="G17" i="8" s="1"/>
  <c r="G18" i="8" a="1"/>
  <c r="G18" i="8" s="1"/>
  <c r="G19" i="8" a="1"/>
  <c r="G19" i="8" s="1"/>
  <c r="G20" i="8" a="1"/>
  <c r="G20" i="8" s="1"/>
  <c r="G21" i="8" a="1"/>
  <c r="G21" i="8" s="1"/>
  <c r="G22" i="8" a="1"/>
  <c r="G22" i="8" s="1"/>
  <c r="G23" i="8" a="1"/>
  <c r="G23" i="8" s="1"/>
  <c r="G24" i="8" a="1"/>
  <c r="G24" i="8" s="1"/>
  <c r="G25" i="8" a="1"/>
  <c r="G25" i="8" s="1"/>
  <c r="G26" i="8" a="1"/>
  <c r="G26" i="8" s="1"/>
  <c r="G27" i="8" a="1"/>
  <c r="G27" i="8" s="1"/>
  <c r="G28" i="8" a="1"/>
  <c r="G28" i="8" s="1"/>
  <c r="G29" i="8" a="1"/>
  <c r="G29" i="8" s="1"/>
  <c r="G30" i="8" a="1"/>
  <c r="G30" i="8" s="1"/>
  <c r="G31" i="8" a="1"/>
  <c r="G31" i="8" s="1"/>
  <c r="G32" i="8" a="1"/>
  <c r="G32" i="8" s="1"/>
  <c r="G33" i="8" a="1"/>
  <c r="G33" i="8" s="1"/>
  <c r="G34" i="8" a="1"/>
  <c r="G34" i="8" s="1"/>
  <c r="G35" i="8" a="1"/>
  <c r="G35" i="8" s="1"/>
  <c r="G36" i="8" a="1"/>
  <c r="G36" i="8" s="1"/>
  <c r="G37" i="8" a="1"/>
  <c r="G37" i="8" s="1"/>
  <c r="G38" i="8" a="1"/>
  <c r="G38" i="8" s="1"/>
  <c r="G39" i="8" a="1"/>
  <c r="G39" i="8" s="1"/>
  <c r="G40" i="8" a="1"/>
  <c r="G40" i="8" s="1"/>
  <c r="G41" i="8" a="1"/>
  <c r="G41" i="8" s="1"/>
  <c r="G42" i="8" a="1"/>
  <c r="G42" i="8" s="1"/>
  <c r="G43" i="8" a="1"/>
  <c r="G43" i="8" s="1"/>
  <c r="G44" i="8" a="1"/>
  <c r="G44" i="8" s="1"/>
  <c r="G45" i="8" a="1"/>
  <c r="G45" i="8" s="1"/>
  <c r="G46" i="8" a="1"/>
  <c r="G46" i="8" s="1"/>
  <c r="G47" i="8" a="1"/>
  <c r="G47" i="8" s="1"/>
  <c r="G48" i="8" a="1"/>
  <c r="G48" i="8" s="1"/>
  <c r="G49" i="8" a="1"/>
  <c r="G49" i="8" s="1"/>
  <c r="G50" i="8" a="1"/>
  <c r="G50" i="8" s="1"/>
  <c r="G51" i="8" a="1"/>
  <c r="G51" i="8" s="1"/>
  <c r="G52" i="8" a="1"/>
  <c r="G52" i="8" s="1"/>
  <c r="G53" i="8" a="1"/>
  <c r="G53" i="8" s="1"/>
  <c r="G54" i="8" a="1"/>
  <c r="G54" i="8" s="1"/>
  <c r="G55" i="8" a="1"/>
  <c r="G55" i="8" s="1"/>
  <c r="G56" i="8" a="1"/>
  <c r="G56" i="8" s="1"/>
  <c r="G57" i="8" a="1"/>
  <c r="G57" i="8" s="1"/>
  <c r="G58" i="8" a="1"/>
  <c r="G58" i="8" s="1"/>
  <c r="G59" i="8" a="1"/>
  <c r="G59" i="8" s="1"/>
  <c r="G60" i="8" a="1"/>
  <c r="G60" i="8" s="1"/>
  <c r="G61" i="8" a="1"/>
  <c r="G61" i="8" s="1"/>
  <c r="G62" i="8" a="1"/>
  <c r="G62" i="8" s="1"/>
  <c r="G63" i="8" a="1"/>
  <c r="G63" i="8" s="1"/>
  <c r="G64" i="8" a="1"/>
  <c r="G64" i="8" s="1"/>
  <c r="G65" i="8" a="1"/>
  <c r="G65" i="8" s="1"/>
  <c r="G66" i="8" a="1"/>
  <c r="G66" i="8" s="1"/>
  <c r="G67" i="8" a="1"/>
  <c r="G67" i="8" s="1"/>
  <c r="G68" i="8" a="1"/>
  <c r="G68" i="8" s="1"/>
  <c r="G69" i="8" a="1"/>
  <c r="G69" i="8" s="1"/>
  <c r="G70" i="8" a="1"/>
  <c r="G70" i="8" s="1"/>
  <c r="G71" i="8" a="1"/>
  <c r="G71" i="8" s="1"/>
  <c r="G72" i="8" a="1"/>
  <c r="G72" i="8" s="1"/>
  <c r="G73" i="8" a="1"/>
  <c r="G73" i="8" s="1"/>
  <c r="G74" i="8" a="1"/>
  <c r="G74" i="8" s="1"/>
  <c r="G75" i="8" a="1"/>
  <c r="G75" i="8" s="1"/>
  <c r="G76" i="8" a="1"/>
  <c r="G76" i="8" s="1"/>
  <c r="G77" i="8" a="1"/>
  <c r="G77" i="8" s="1"/>
  <c r="G78" i="8" a="1"/>
  <c r="G78" i="8" s="1"/>
  <c r="G79" i="8" a="1"/>
  <c r="G79" i="8" s="1"/>
  <c r="G80" i="8" a="1"/>
  <c r="G80" i="8" s="1"/>
  <c r="G81" i="8" a="1"/>
  <c r="G81" i="8" s="1"/>
  <c r="G82" i="8" a="1"/>
  <c r="G82" i="8" s="1"/>
  <c r="G83" i="8" a="1"/>
  <c r="G83" i="8" s="1"/>
  <c r="G84" i="8" a="1"/>
  <c r="G84" i="8" s="1"/>
  <c r="G85" i="8" a="1"/>
  <c r="G85" i="8" s="1"/>
  <c r="G86" i="8" a="1"/>
  <c r="G86" i="8" s="1"/>
  <c r="G87" i="8" a="1"/>
  <c r="G87" i="8" s="1"/>
  <c r="G88" i="8" a="1"/>
  <c r="G88" i="8" s="1"/>
  <c r="G89" i="8" a="1"/>
  <c r="G89" i="8" s="1"/>
  <c r="G90" i="8" a="1"/>
  <c r="G90" i="8" s="1"/>
  <c r="G91" i="8" a="1"/>
  <c r="G91" i="8" s="1"/>
  <c r="G92" i="8" a="1"/>
  <c r="G92" i="8" s="1"/>
  <c r="G93" i="8" a="1"/>
  <c r="G93" i="8" s="1"/>
  <c r="G94" i="8" a="1"/>
  <c r="G94" i="8" s="1"/>
  <c r="G95" i="8" a="1"/>
  <c r="G95" i="8" s="1"/>
  <c r="G96" i="8" a="1"/>
  <c r="G96" i="8" s="1"/>
  <c r="G97" i="8" a="1"/>
  <c r="G97" i="8" s="1"/>
  <c r="G98" i="8" a="1"/>
  <c r="G98" i="8" s="1"/>
  <c r="G99" i="8" a="1"/>
  <c r="G99" i="8" s="1"/>
  <c r="G100" i="8" a="1"/>
  <c r="G100" i="8" s="1"/>
  <c r="G101" i="8" a="1"/>
  <c r="G101" i="8" s="1"/>
  <c r="G102" i="8" a="1"/>
  <c r="G102" i="8" s="1"/>
  <c r="G103" i="8" a="1"/>
  <c r="G103" i="8" s="1"/>
  <c r="G104" i="8" a="1"/>
  <c r="G104" i="8" s="1"/>
  <c r="G105" i="8" a="1"/>
  <c r="G105" i="8" s="1"/>
  <c r="G106" i="8" a="1"/>
  <c r="G106" i="8" s="1"/>
  <c r="G107" i="8" a="1"/>
  <c r="G107" i="8" s="1"/>
  <c r="G108" i="8" a="1"/>
  <c r="G108" i="8" s="1"/>
  <c r="G109" i="8" a="1"/>
  <c r="G109" i="8" s="1"/>
  <c r="G110" i="8" a="1"/>
  <c r="G110" i="8" s="1"/>
  <c r="G111" i="8" a="1"/>
  <c r="G111" i="8" s="1"/>
  <c r="G112" i="8" a="1"/>
  <c r="G112" i="8" s="1"/>
  <c r="G113" i="8" a="1"/>
  <c r="G113" i="8" s="1"/>
  <c r="G114" i="8" a="1"/>
  <c r="G114" i="8" s="1"/>
  <c r="G115" i="8" a="1"/>
  <c r="G115" i="8" s="1"/>
  <c r="G116" i="8" a="1"/>
  <c r="G116" i="8" s="1"/>
  <c r="G117" i="8" a="1"/>
  <c r="G117" i="8" s="1"/>
  <c r="G118" i="8" a="1"/>
  <c r="G118" i="8" s="1"/>
  <c r="G119" i="8" a="1"/>
  <c r="G119" i="8" s="1"/>
  <c r="G120" i="8" a="1"/>
  <c r="G120" i="8" s="1"/>
  <c r="G121" i="8" a="1"/>
  <c r="G121" i="8" s="1"/>
  <c r="G122" i="8" a="1"/>
  <c r="G122" i="8" s="1"/>
  <c r="G123" i="8" a="1"/>
  <c r="G123" i="8" s="1"/>
  <c r="G124" i="8" a="1"/>
  <c r="G124" i="8" s="1"/>
  <c r="G125" i="8" a="1"/>
  <c r="G125" i="8" s="1"/>
  <c r="G126" i="8" a="1"/>
  <c r="G126" i="8" s="1"/>
  <c r="G127" i="8" a="1"/>
  <c r="G127" i="8" s="1"/>
  <c r="G128" i="8" a="1"/>
  <c r="G128" i="8" s="1"/>
  <c r="G129" i="8" a="1"/>
  <c r="G129" i="8" s="1"/>
  <c r="G130" i="8" a="1"/>
  <c r="G130" i="8" s="1"/>
  <c r="G131" i="8" a="1"/>
  <c r="G131" i="8" s="1"/>
  <c r="G132" i="8" a="1"/>
  <c r="G132" i="8" s="1"/>
  <c r="G133" i="8" a="1"/>
  <c r="G133" i="8" s="1"/>
  <c r="G134" i="8" a="1"/>
  <c r="G134" i="8" s="1"/>
  <c r="G135" i="8" a="1"/>
  <c r="G135" i="8" s="1"/>
  <c r="G136" i="8" a="1"/>
  <c r="G136" i="8" s="1"/>
  <c r="G137" i="8" a="1"/>
  <c r="G137" i="8" s="1"/>
  <c r="G138" i="8" a="1"/>
  <c r="G138" i="8" s="1"/>
  <c r="G139" i="8" a="1"/>
  <c r="G139" i="8" s="1"/>
  <c r="G140" i="8" a="1"/>
  <c r="G140" i="8" s="1"/>
  <c r="G141" i="8" a="1"/>
  <c r="G141" i="8" s="1"/>
  <c r="G142" i="8" a="1"/>
  <c r="G142" i="8" s="1"/>
  <c r="G143" i="8" a="1"/>
  <c r="G143" i="8" s="1"/>
  <c r="G144" i="8" a="1"/>
  <c r="G144" i="8" s="1"/>
  <c r="G145" i="8" a="1"/>
  <c r="G145" i="8" s="1"/>
  <c r="G146" i="8" a="1"/>
  <c r="G146" i="8" s="1"/>
  <c r="G147" i="8" a="1"/>
  <c r="G147" i="8" s="1"/>
  <c r="G148" i="8" a="1"/>
  <c r="G148" i="8" s="1"/>
  <c r="G149" i="8" a="1"/>
  <c r="G149" i="8" s="1"/>
  <c r="G150" i="8" a="1"/>
  <c r="G150" i="8" s="1"/>
  <c r="G151" i="8" a="1"/>
  <c r="G151" i="8" s="1"/>
  <c r="G152" i="8" a="1"/>
  <c r="G152" i="8" s="1"/>
  <c r="G153" i="8" a="1"/>
  <c r="G153" i="8" s="1"/>
  <c r="G154" i="8" a="1"/>
  <c r="G154" i="8" s="1"/>
  <c r="G155" i="8" a="1"/>
  <c r="G155" i="8" s="1"/>
  <c r="G156" i="8" a="1"/>
  <c r="G156" i="8" s="1"/>
  <c r="G157" i="8" a="1"/>
  <c r="G157" i="8" s="1"/>
  <c r="G158" i="8" a="1"/>
  <c r="G158" i="8" s="1"/>
  <c r="G159" i="8" a="1"/>
  <c r="G159" i="8" s="1"/>
  <c r="G160" i="8" a="1"/>
  <c r="G160" i="8" s="1"/>
  <c r="G161" i="8" a="1"/>
  <c r="G161" i="8" s="1"/>
  <c r="G162" i="8" a="1"/>
  <c r="G162" i="8" s="1"/>
  <c r="G163" i="8" a="1"/>
  <c r="G163" i="8" s="1"/>
  <c r="G164" i="8" a="1"/>
  <c r="G164" i="8" s="1"/>
  <c r="G165" i="8" a="1"/>
  <c r="G165" i="8" s="1"/>
  <c r="G166" i="8" a="1"/>
  <c r="G166" i="8" s="1"/>
  <c r="G167" i="8" a="1"/>
  <c r="G167" i="8" s="1"/>
  <c r="G168" i="8" a="1"/>
  <c r="G168" i="8" s="1"/>
  <c r="G169" i="8" a="1"/>
  <c r="G169" i="8" s="1"/>
  <c r="G170" i="8" a="1"/>
  <c r="G170" i="8" s="1"/>
  <c r="G171" i="8" a="1"/>
  <c r="G171" i="8" s="1"/>
  <c r="G172" i="8" a="1"/>
  <c r="G172" i="8" s="1"/>
  <c r="G173" i="8" a="1"/>
  <c r="G173" i="8" s="1"/>
  <c r="G174" i="8" a="1"/>
  <c r="G174" i="8" s="1"/>
  <c r="G175" i="8" a="1"/>
  <c r="G175" i="8" s="1"/>
  <c r="G176" i="8" a="1"/>
  <c r="G176" i="8" s="1"/>
  <c r="G177" i="8" a="1"/>
  <c r="G177" i="8" s="1"/>
  <c r="G178" i="8" a="1"/>
  <c r="G178" i="8" s="1"/>
  <c r="G179" i="8" a="1"/>
  <c r="G179" i="8" s="1"/>
  <c r="G180" i="8" a="1"/>
  <c r="G180" i="8"/>
  <c r="G181" i="8" a="1"/>
  <c r="G181" i="8" s="1"/>
  <c r="G182" i="8" a="1"/>
  <c r="G182" i="8" s="1"/>
  <c r="G183" i="8" a="1"/>
  <c r="G183" i="8" s="1"/>
  <c r="G184" i="8" a="1"/>
  <c r="G184" i="8" s="1"/>
  <c r="G185" i="8" a="1"/>
  <c r="G185" i="8" s="1"/>
  <c r="G186" i="8" a="1"/>
  <c r="G186" i="8" s="1"/>
  <c r="G187" i="8" a="1"/>
  <c r="G187" i="8" s="1"/>
  <c r="G188" i="8" a="1"/>
  <c r="G188" i="8" s="1"/>
  <c r="G189" i="8" a="1"/>
  <c r="G189" i="8" s="1"/>
  <c r="G190" i="8" a="1"/>
  <c r="G190" i="8" s="1"/>
  <c r="G191" i="8" a="1"/>
  <c r="G191" i="8" s="1"/>
  <c r="G192" i="8" a="1"/>
  <c r="G192" i="8" s="1"/>
  <c r="G193" i="8" a="1"/>
  <c r="G193" i="8" s="1"/>
  <c r="G194" i="8" a="1"/>
  <c r="G194" i="8" s="1"/>
  <c r="G195" i="8" a="1"/>
  <c r="G195" i="8" s="1"/>
  <c r="G196" i="8" a="1"/>
  <c r="G196" i="8"/>
  <c r="G197" i="8" a="1"/>
  <c r="G197" i="8" s="1"/>
  <c r="G198" i="8" a="1"/>
  <c r="G198" i="8"/>
  <c r="G199" i="8" a="1"/>
  <c r="G199" i="8" s="1"/>
  <c r="G200" i="8" a="1"/>
  <c r="G200" i="8" s="1"/>
  <c r="G201" i="8" a="1"/>
  <c r="G201" i="8" s="1"/>
  <c r="G202" i="8" a="1"/>
  <c r="G202" i="8" s="1"/>
  <c r="G203" i="8" a="1"/>
  <c r="G203" i="8" s="1"/>
  <c r="G204" i="8" a="1"/>
  <c r="G204" i="8" s="1"/>
  <c r="G205" i="8" a="1"/>
  <c r="G205" i="8" s="1"/>
  <c r="G206" i="8" a="1"/>
  <c r="G206" i="8" s="1"/>
  <c r="G207" i="8" a="1"/>
  <c r="G207" i="8" s="1"/>
  <c r="G208" i="8" a="1"/>
  <c r="G208" i="8" s="1"/>
  <c r="G209" i="8" a="1"/>
  <c r="G209" i="8" s="1"/>
  <c r="G210" i="8" a="1"/>
  <c r="G210" i="8" s="1"/>
  <c r="G211" i="8" a="1"/>
  <c r="G211" i="8" s="1"/>
  <c r="G212" i="8" a="1"/>
  <c r="G212" i="8"/>
  <c r="G213" i="8" a="1"/>
  <c r="G213" i="8" s="1"/>
  <c r="G214" i="8" a="1"/>
  <c r="G214" i="8"/>
  <c r="G215" i="8" a="1"/>
  <c r="G215" i="8" s="1"/>
  <c r="G216" i="8" a="1"/>
  <c r="G216" i="8" s="1"/>
  <c r="G217" i="8" a="1"/>
  <c r="G217" i="8" s="1"/>
  <c r="G218" i="8" a="1"/>
  <c r="G218" i="8" s="1"/>
  <c r="G219" i="8" a="1"/>
  <c r="G219" i="8" s="1"/>
  <c r="G220" i="8" a="1"/>
  <c r="G220" i="8" s="1"/>
  <c r="G221" i="8" a="1"/>
  <c r="G221" i="8" s="1"/>
  <c r="G222" i="8" a="1"/>
  <c r="G222" i="8" s="1"/>
  <c r="G223" i="8" a="1"/>
  <c r="G223" i="8" s="1"/>
  <c r="G224" i="8" a="1"/>
  <c r="G224" i="8" s="1"/>
  <c r="G225" i="8" a="1"/>
  <c r="G225" i="8" s="1"/>
  <c r="G226" i="8" a="1"/>
  <c r="G226" i="8" s="1"/>
  <c r="G227" i="8" a="1"/>
  <c r="G227" i="8" s="1"/>
  <c r="G228" i="8" a="1"/>
  <c r="G228" i="8"/>
  <c r="G229" i="8" a="1"/>
  <c r="G229" i="8" s="1"/>
  <c r="G230" i="8" a="1"/>
  <c r="G230" i="8"/>
  <c r="G231" i="8" a="1"/>
  <c r="G231" i="8" s="1"/>
  <c r="G232" i="8" a="1"/>
  <c r="G232" i="8" s="1"/>
  <c r="G233" i="8" a="1"/>
  <c r="G233" i="8" s="1"/>
  <c r="G234" i="8" a="1"/>
  <c r="G234" i="8" s="1"/>
  <c r="G235" i="8" a="1"/>
  <c r="G235" i="8" s="1"/>
  <c r="G236" i="8" a="1"/>
  <c r="G236" i="8" s="1"/>
  <c r="G237" i="8" a="1"/>
  <c r="G237" i="8" s="1"/>
  <c r="G238" i="8" a="1"/>
  <c r="G238" i="8" s="1"/>
  <c r="G239" i="8" a="1"/>
  <c r="G239" i="8" s="1"/>
  <c r="G240" i="8" a="1"/>
  <c r="G240" i="8" s="1"/>
  <c r="G241" i="8" a="1"/>
  <c r="G241" i="8" s="1"/>
  <c r="G242" i="8" a="1"/>
  <c r="G242" i="8" s="1"/>
  <c r="G243" i="8" a="1"/>
  <c r="G243" i="8" s="1"/>
  <c r="G244" i="8" a="1"/>
  <c r="G244" i="8"/>
  <c r="G245" i="8" a="1"/>
  <c r="G245" i="8" s="1"/>
  <c r="G246" i="8" a="1"/>
  <c r="G246" i="8"/>
  <c r="G247" i="8" a="1"/>
  <c r="G247" i="8" s="1"/>
  <c r="G248" i="8" a="1"/>
  <c r="G248" i="8" s="1"/>
  <c r="G249" i="8" a="1"/>
  <c r="G249" i="8" s="1"/>
  <c r="G250" i="8" a="1"/>
  <c r="G250" i="8" s="1"/>
  <c r="G251" i="8" a="1"/>
  <c r="G251" i="8" s="1"/>
  <c r="G252" i="8" a="1"/>
  <c r="G252" i="8" s="1"/>
  <c r="G253" i="8" a="1"/>
  <c r="G253" i="8" s="1"/>
  <c r="G254" i="8" a="1"/>
  <c r="G254" i="8" s="1"/>
  <c r="G255" i="8" a="1"/>
  <c r="G255" i="8" s="1"/>
  <c r="G256" i="8" a="1"/>
  <c r="G256" i="8" s="1"/>
  <c r="G257" i="8" a="1"/>
  <c r="G257" i="8" s="1"/>
  <c r="G258" i="8" a="1"/>
  <c r="G258" i="8" s="1"/>
  <c r="G259" i="8" a="1"/>
  <c r="G259" i="8" s="1"/>
  <c r="G260" i="8" a="1"/>
  <c r="G260" i="8"/>
  <c r="G261" i="8" a="1"/>
  <c r="G261" i="8" s="1"/>
  <c r="G262" i="8" a="1"/>
  <c r="G262" i="8"/>
  <c r="G263" i="8" a="1"/>
  <c r="G263" i="8" s="1"/>
  <c r="G264" i="8" a="1"/>
  <c r="G264" i="8" s="1"/>
  <c r="G265" i="8" a="1"/>
  <c r="G265" i="8" s="1"/>
  <c r="G266" i="8" a="1"/>
  <c r="G266" i="8" s="1"/>
  <c r="G267" i="8" a="1"/>
  <c r="G267" i="8" s="1"/>
  <c r="G268" i="8" a="1"/>
  <c r="G268" i="8" s="1"/>
  <c r="G269" i="8" a="1"/>
  <c r="G269" i="8" s="1"/>
  <c r="G270" i="8" a="1"/>
  <c r="G270" i="8" s="1"/>
  <c r="G271" i="8" a="1"/>
  <c r="G271" i="8" s="1"/>
  <c r="G272" i="8" a="1"/>
  <c r="G272" i="8" s="1"/>
  <c r="G273" i="8" a="1"/>
  <c r="G273" i="8" s="1"/>
  <c r="G274" i="8" a="1"/>
  <c r="G274" i="8" s="1"/>
  <c r="G275" i="8" a="1"/>
  <c r="G275" i="8" s="1"/>
  <c r="G276" i="8" a="1"/>
  <c r="G276" i="8"/>
  <c r="G277" i="8" a="1"/>
  <c r="G277" i="8" s="1"/>
  <c r="G278" i="8" a="1"/>
  <c r="G278" i="8"/>
  <c r="G279" i="8" a="1"/>
  <c r="G279" i="8" s="1"/>
  <c r="G280" i="8" a="1"/>
  <c r="G280" i="8" s="1"/>
  <c r="G281" i="8" a="1"/>
  <c r="G281" i="8" s="1"/>
  <c r="G282" i="8" a="1"/>
  <c r="G282" i="8" s="1"/>
  <c r="G283" i="8" a="1"/>
  <c r="G283" i="8" s="1"/>
  <c r="G284" i="8" a="1"/>
  <c r="G284" i="8" s="1"/>
  <c r="G285" i="8" a="1"/>
  <c r="G285" i="8" s="1"/>
  <c r="G286" i="8" a="1"/>
  <c r="G286" i="8" s="1"/>
  <c r="G287" i="8" a="1"/>
  <c r="G287" i="8" s="1"/>
  <c r="G288" i="8" a="1"/>
  <c r="G288" i="8" s="1"/>
  <c r="G289" i="8" a="1"/>
  <c r="G289" i="8" s="1"/>
  <c r="G290" i="8" a="1"/>
  <c r="G290" i="8" s="1"/>
  <c r="G291" i="8" a="1"/>
  <c r="G291" i="8" s="1"/>
  <c r="G292" i="8" a="1"/>
  <c r="G292" i="8"/>
  <c r="G293" i="8" a="1"/>
  <c r="G293" i="8" s="1"/>
  <c r="G294" i="8" a="1"/>
  <c r="G294" i="8"/>
  <c r="G295" i="8" a="1"/>
  <c r="G295" i="8" s="1"/>
  <c r="G296" i="8" a="1"/>
  <c r="G296" i="8" s="1"/>
  <c r="G297" i="8" a="1"/>
  <c r="G297" i="8" s="1"/>
  <c r="G298" i="8" a="1"/>
  <c r="G298" i="8" s="1"/>
  <c r="G299" i="8" a="1"/>
  <c r="G299" i="8" s="1"/>
  <c r="G300" i="8" a="1"/>
  <c r="G300" i="8" s="1"/>
  <c r="G301" i="8" a="1"/>
  <c r="G301" i="8" s="1"/>
  <c r="G302" i="8" a="1"/>
  <c r="G302" i="8" s="1"/>
  <c r="G303" i="8" a="1"/>
  <c r="G303" i="8" s="1"/>
  <c r="G304" i="8" a="1"/>
  <c r="G304" i="8" s="1"/>
  <c r="G305" i="8" a="1"/>
  <c r="G305" i="8" s="1"/>
  <c r="G306" i="8" a="1"/>
  <c r="G306" i="8" s="1"/>
  <c r="G307" i="8" a="1"/>
  <c r="G307" i="8" s="1"/>
  <c r="G308" i="8" a="1"/>
  <c r="G308" i="8"/>
  <c r="G309" i="8" a="1"/>
  <c r="G309" i="8" s="1"/>
  <c r="G310" i="8" a="1"/>
  <c r="G310" i="8"/>
  <c r="G311" i="8" a="1"/>
  <c r="G311" i="8" s="1"/>
  <c r="G312" i="8" a="1"/>
  <c r="G312" i="8" s="1"/>
  <c r="G313" i="8" a="1"/>
  <c r="G313" i="8" s="1"/>
  <c r="G314" i="8" a="1"/>
  <c r="G314" i="8" s="1"/>
  <c r="G315" i="8" a="1"/>
  <c r="G315" i="8" s="1"/>
  <c r="G316" i="8" a="1"/>
  <c r="G316" i="8" s="1"/>
  <c r="G317" i="8" a="1"/>
  <c r="G317" i="8" s="1"/>
  <c r="G318" i="8" a="1"/>
  <c r="G318" i="8" s="1"/>
  <c r="G319" i="8" a="1"/>
  <c r="G319" i="8" s="1"/>
  <c r="G320" i="8" a="1"/>
  <c r="G320" i="8" s="1"/>
  <c r="G321" i="8" a="1"/>
  <c r="G321" i="8" s="1"/>
  <c r="G322" i="8" a="1"/>
  <c r="G322" i="8" s="1"/>
  <c r="G323" i="8" a="1"/>
  <c r="G323" i="8" s="1"/>
  <c r="G324" i="8" a="1"/>
  <c r="G324" i="8"/>
  <c r="G325" i="8" a="1"/>
  <c r="G325" i="8" s="1"/>
  <c r="G326" i="8" a="1"/>
  <c r="G326" i="8" s="1"/>
  <c r="G327" i="8" a="1"/>
  <c r="G327" i="8" s="1"/>
  <c r="G328" i="8" a="1"/>
  <c r="G328" i="8" s="1"/>
  <c r="G329" i="8" a="1"/>
  <c r="G329" i="8" s="1"/>
  <c r="G330" i="8" a="1"/>
  <c r="G330" i="8" s="1"/>
  <c r="G331" i="8" a="1"/>
  <c r="G331" i="8" s="1"/>
  <c r="G332" i="8" a="1"/>
  <c r="G332" i="8" s="1"/>
  <c r="G333" i="8" a="1"/>
  <c r="G333" i="8" s="1"/>
  <c r="G334" i="8" a="1"/>
  <c r="G334" i="8" s="1"/>
  <c r="G335" i="8" a="1"/>
  <c r="G335" i="8" s="1"/>
  <c r="G336" i="8" a="1"/>
  <c r="G336" i="8" s="1"/>
  <c r="G337" i="8" a="1"/>
  <c r="G337" i="8" s="1"/>
  <c r="G338" i="8" a="1"/>
  <c r="G338" i="8" s="1"/>
  <c r="G339" i="8" a="1"/>
  <c r="G339" i="8" s="1"/>
  <c r="G340" i="8" a="1"/>
  <c r="G340" i="8"/>
  <c r="G341" i="8" a="1"/>
  <c r="G341" i="8" s="1"/>
  <c r="G342" i="8" a="1"/>
  <c r="G342" i="8" s="1"/>
  <c r="G343" i="8" a="1"/>
  <c r="G343" i="8" s="1"/>
  <c r="G344" i="8" a="1"/>
  <c r="G344" i="8" s="1"/>
  <c r="G345" i="8" a="1"/>
  <c r="G345" i="8" s="1"/>
  <c r="G346" i="8" a="1"/>
  <c r="G346" i="8" s="1"/>
  <c r="G347" i="8" a="1"/>
  <c r="G347" i="8" s="1"/>
  <c r="G348" i="8" a="1"/>
  <c r="G348" i="8" s="1"/>
  <c r="G349" i="8" a="1"/>
  <c r="G349" i="8" s="1"/>
  <c r="G350" i="8" a="1"/>
  <c r="G350" i="8" s="1"/>
  <c r="G351" i="8" a="1"/>
  <c r="G351" i="8" s="1"/>
  <c r="G352" i="8" a="1"/>
  <c r="G352" i="8" s="1"/>
  <c r="G353" i="8" a="1"/>
  <c r="G353" i="8" s="1"/>
  <c r="G354" i="8" a="1"/>
  <c r="G354" i="8" s="1"/>
  <c r="G355" i="8" a="1"/>
  <c r="G355" i="8" s="1"/>
  <c r="G356" i="8" a="1"/>
  <c r="G356" i="8"/>
  <c r="G357" i="8" a="1"/>
  <c r="G357" i="8" s="1"/>
  <c r="G358" i="8" a="1"/>
  <c r="G358" i="8" s="1"/>
  <c r="G359" i="8" a="1"/>
  <c r="G359" i="8" s="1"/>
  <c r="G360" i="8" a="1"/>
  <c r="G360" i="8" s="1"/>
  <c r="G361" i="8" a="1"/>
  <c r="G361" i="8" s="1"/>
  <c r="G362" i="8" a="1"/>
  <c r="G362" i="8" s="1"/>
  <c r="G363" i="8" a="1"/>
  <c r="G363" i="8" s="1"/>
  <c r="G364" i="8" a="1"/>
  <c r="G364" i="8" s="1"/>
  <c r="G365" i="8" a="1"/>
  <c r="G365" i="8" s="1"/>
  <c r="G366" i="8" a="1"/>
  <c r="G366" i="8" s="1"/>
  <c r="G367" i="8" a="1"/>
  <c r="G367" i="8" s="1"/>
  <c r="G368" i="8" a="1"/>
  <c r="G368" i="8" s="1"/>
  <c r="G369" i="8" a="1"/>
  <c r="G369" i="8" s="1"/>
  <c r="G370" i="8" a="1"/>
  <c r="G370" i="8" s="1"/>
  <c r="G371" i="8" a="1"/>
  <c r="G371" i="8" s="1"/>
  <c r="G372" i="8" a="1"/>
  <c r="G372" i="8"/>
  <c r="G373" i="8" a="1"/>
  <c r="G373" i="8" s="1"/>
  <c r="G374" i="8" a="1"/>
  <c r="G374" i="8" s="1"/>
  <c r="G375" i="8" a="1"/>
  <c r="G375" i="8" s="1"/>
  <c r="G376" i="8" a="1"/>
  <c r="G376" i="8" s="1"/>
  <c r="G377" i="8" a="1"/>
  <c r="G377" i="8" s="1"/>
  <c r="G378" i="8" a="1"/>
  <c r="G378" i="8" s="1"/>
  <c r="G379" i="8" a="1"/>
  <c r="G379" i="8" s="1"/>
  <c r="G380" i="8" a="1"/>
  <c r="G380" i="8" s="1"/>
  <c r="G381" i="8" a="1"/>
  <c r="G381" i="8" s="1"/>
  <c r="G382" i="8" a="1"/>
  <c r="G382" i="8" s="1"/>
  <c r="G383" i="8" a="1"/>
  <c r="G383" i="8" s="1"/>
  <c r="G384" i="8" a="1"/>
  <c r="G384" i="8" s="1"/>
  <c r="G385" i="8" a="1"/>
  <c r="G385" i="8" s="1"/>
  <c r="G386" i="8" a="1"/>
  <c r="G386" i="8" s="1"/>
  <c r="G387" i="8" a="1"/>
  <c r="G387" i="8" s="1"/>
  <c r="G388" i="8" a="1"/>
  <c r="G388" i="8"/>
  <c r="G389" i="8" a="1"/>
  <c r="G389" i="8" s="1"/>
  <c r="G390" i="8" a="1"/>
  <c r="G390" i="8"/>
  <c r="G391" i="8" a="1"/>
  <c r="G391" i="8" s="1"/>
  <c r="G392" i="8" a="1"/>
  <c r="G392" i="8" s="1"/>
  <c r="G393" i="8" a="1"/>
  <c r="G393" i="8" s="1"/>
  <c r="G394" i="8" a="1"/>
  <c r="G394" i="8" s="1"/>
  <c r="G395" i="8" a="1"/>
  <c r="G395" i="8" s="1"/>
  <c r="G396" i="8" a="1"/>
  <c r="G396" i="8" s="1"/>
  <c r="G397" i="8" a="1"/>
  <c r="G397" i="8" s="1"/>
  <c r="G398" i="8" a="1"/>
  <c r="G398" i="8" s="1"/>
  <c r="G399" i="8" a="1"/>
  <c r="G399" i="8" s="1"/>
  <c r="G400" i="8" a="1"/>
  <c r="G400" i="8" s="1"/>
  <c r="G401" i="8" a="1"/>
  <c r="G401" i="8" s="1"/>
  <c r="G402" i="8" a="1"/>
  <c r="G402" i="8" s="1"/>
  <c r="G403" i="8" a="1"/>
  <c r="G403" i="8" s="1"/>
  <c r="G404" i="8" a="1"/>
  <c r="G404" i="8"/>
  <c r="G405" i="8" a="1"/>
  <c r="G405" i="8" s="1"/>
  <c r="G406" i="8" a="1"/>
  <c r="G406" i="8"/>
  <c r="G407" i="8" a="1"/>
  <c r="G407" i="8" s="1"/>
  <c r="G408" i="8" a="1"/>
  <c r="G408" i="8" s="1"/>
  <c r="G409" i="8" a="1"/>
  <c r="G409" i="8" s="1"/>
  <c r="G410" i="8" a="1"/>
  <c r="G410" i="8" s="1"/>
  <c r="G411" i="8" a="1"/>
  <c r="G411" i="8" s="1"/>
  <c r="G412" i="8" a="1"/>
  <c r="G412" i="8" s="1"/>
  <c r="G413" i="8" a="1"/>
  <c r="G413" i="8" s="1"/>
  <c r="G414" i="8" a="1"/>
  <c r="G414" i="8" s="1"/>
  <c r="G415" i="8" a="1"/>
  <c r="G415" i="8" s="1"/>
  <c r="G416" i="8" a="1"/>
  <c r="G416" i="8" s="1"/>
  <c r="G417" i="8" a="1"/>
  <c r="G417" i="8" s="1"/>
  <c r="G418" i="8" a="1"/>
  <c r="G418" i="8" s="1"/>
  <c r="G419" i="8" a="1"/>
  <c r="G419" i="8" s="1"/>
  <c r="G420" i="8" a="1"/>
  <c r="G420" i="8"/>
  <c r="G421" i="8" a="1"/>
  <c r="G421" i="8" s="1"/>
  <c r="G422" i="8" a="1"/>
  <c r="G422" i="8"/>
  <c r="G423" i="8" a="1"/>
  <c r="G423" i="8" s="1"/>
  <c r="G424" i="8" a="1"/>
  <c r="G424" i="8" s="1"/>
  <c r="G425" i="8" a="1"/>
  <c r="G425" i="8" s="1"/>
  <c r="G426" i="8" a="1"/>
  <c r="G426" i="8" s="1"/>
  <c r="G427" i="8" a="1"/>
  <c r="G427" i="8" s="1"/>
  <c r="G428" i="8" a="1"/>
  <c r="G428" i="8" s="1"/>
  <c r="G429" i="8" a="1"/>
  <c r="G429" i="8" s="1"/>
  <c r="G430" i="8" a="1"/>
  <c r="G430" i="8" s="1"/>
  <c r="G431" i="8" a="1"/>
  <c r="G431" i="8" s="1"/>
  <c r="G432" i="8" a="1"/>
  <c r="G432" i="8" s="1"/>
  <c r="G433" i="8" a="1"/>
  <c r="G433" i="8" s="1"/>
  <c r="G434" i="8" a="1"/>
  <c r="G434" i="8" s="1"/>
  <c r="G435" i="8" a="1"/>
  <c r="G435" i="8" s="1"/>
  <c r="G436" i="8" a="1"/>
  <c r="G436" i="8"/>
  <c r="G437" i="8" a="1"/>
  <c r="G437" i="8" s="1"/>
  <c r="G438" i="8" a="1"/>
  <c r="G438" i="8" s="1"/>
  <c r="G439" i="8" a="1"/>
  <c r="G439" i="8" s="1"/>
  <c r="G440" i="8" a="1"/>
  <c r="G440" i="8" s="1"/>
  <c r="G441" i="8" a="1"/>
  <c r="G441" i="8" s="1"/>
  <c r="G442" i="8" a="1"/>
  <c r="G442" i="8" s="1"/>
  <c r="G443" i="8" a="1"/>
  <c r="G443" i="8" s="1"/>
  <c r="G444" i="8" a="1"/>
  <c r="G444" i="8" s="1"/>
  <c r="G445" i="8" a="1"/>
  <c r="G445" i="8" s="1"/>
  <c r="G446" i="8" a="1"/>
  <c r="G446" i="8" s="1"/>
  <c r="G447" i="8" a="1"/>
  <c r="G447" i="8" s="1"/>
  <c r="G448" i="8" a="1"/>
  <c r="G448" i="8" s="1"/>
  <c r="G449" i="8" a="1"/>
  <c r="G449" i="8" s="1"/>
  <c r="G450" i="8" a="1"/>
  <c r="G450" i="8" s="1"/>
  <c r="G451" i="8" a="1"/>
  <c r="G451" i="8" s="1"/>
  <c r="G452" i="8" a="1"/>
  <c r="G452" i="8"/>
  <c r="G453" i="8" a="1"/>
  <c r="G453" i="8" s="1"/>
  <c r="G454" i="8" a="1"/>
  <c r="G454" i="8" s="1"/>
  <c r="G455" i="8" a="1"/>
  <c r="G455" i="8" s="1"/>
  <c r="G456" i="8" a="1"/>
  <c r="G456" i="8" s="1"/>
  <c r="G457" i="8" a="1"/>
  <c r="G457" i="8" s="1"/>
  <c r="G458" i="8" a="1"/>
  <c r="G458" i="8" s="1"/>
  <c r="G459" i="8" a="1"/>
  <c r="G459" i="8" s="1"/>
  <c r="G460" i="8" a="1"/>
  <c r="G460" i="8" s="1"/>
  <c r="G461" i="8" a="1"/>
  <c r="G461" i="8" s="1"/>
  <c r="G462" i="8" a="1"/>
  <c r="G462" i="8" s="1"/>
  <c r="G463" i="8" a="1"/>
  <c r="G463" i="8" s="1"/>
  <c r="G464" i="8" a="1"/>
  <c r="G464" i="8" s="1"/>
  <c r="G465" i="8" a="1"/>
  <c r="G465" i="8" s="1"/>
  <c r="G466" i="8" a="1"/>
  <c r="G466" i="8" s="1"/>
  <c r="G467" i="8" a="1"/>
  <c r="G467" i="8" s="1"/>
  <c r="G468" i="8" a="1"/>
  <c r="G468" i="8"/>
  <c r="G469" i="8" a="1"/>
  <c r="G469" i="8" s="1"/>
  <c r="G470" i="8" a="1"/>
  <c r="G470" i="8"/>
  <c r="G471" i="8" a="1"/>
  <c r="G471" i="8" s="1"/>
  <c r="G472" i="8" a="1"/>
  <c r="G472" i="8" s="1"/>
  <c r="G473" i="8" a="1"/>
  <c r="G473" i="8" s="1"/>
  <c r="G474" i="8" a="1"/>
  <c r="G474" i="8" s="1"/>
  <c r="G475" i="8" a="1"/>
  <c r="G475" i="8" s="1"/>
  <c r="G476" i="8" a="1"/>
  <c r="G476" i="8" s="1"/>
  <c r="G477" i="8" a="1"/>
  <c r="G477" i="8" s="1"/>
  <c r="G478" i="8" a="1"/>
  <c r="G478" i="8" s="1"/>
  <c r="G479" i="8" a="1"/>
  <c r="G479" i="8" s="1"/>
  <c r="G480" i="8" a="1"/>
  <c r="G480" i="8" s="1"/>
  <c r="G481" i="8" a="1"/>
  <c r="G481" i="8" s="1"/>
  <c r="G482" i="8" a="1"/>
  <c r="G482" i="8" s="1"/>
  <c r="G483" i="8" a="1"/>
  <c r="G483" i="8" s="1"/>
  <c r="G484" i="8" a="1"/>
  <c r="G484" i="8"/>
  <c r="G485" i="8" a="1"/>
  <c r="G485" i="8" s="1"/>
  <c r="G486" i="8" a="1"/>
  <c r="G486" i="8"/>
  <c r="G487" i="8" a="1"/>
  <c r="G487" i="8" s="1"/>
  <c r="G488" i="8" a="1"/>
  <c r="G488" i="8" s="1"/>
  <c r="G489" i="8" a="1"/>
  <c r="G489" i="8" s="1"/>
  <c r="G490" i="8" a="1"/>
  <c r="G490" i="8" s="1"/>
  <c r="G491" i="8" a="1"/>
  <c r="G491" i="8" s="1"/>
  <c r="G492" i="8" a="1"/>
  <c r="G492" i="8" s="1"/>
  <c r="G493" i="8" a="1"/>
  <c r="G493" i="8" s="1"/>
  <c r="G494" i="8" a="1"/>
  <c r="G494" i="8" s="1"/>
  <c r="G495" i="8" a="1"/>
  <c r="G495" i="8" s="1"/>
  <c r="G496" i="8" a="1"/>
  <c r="G496" i="8" s="1"/>
  <c r="G497" i="8" a="1"/>
  <c r="G497" i="8" s="1"/>
  <c r="G498" i="8" a="1"/>
  <c r="G498" i="8" s="1"/>
  <c r="G499" i="8" a="1"/>
  <c r="G499" i="8" s="1"/>
  <c r="G500" i="8" a="1"/>
  <c r="G500" i="8"/>
  <c r="G501" i="8" a="1"/>
  <c r="G501" i="8" s="1"/>
  <c r="G502" i="8" a="1"/>
  <c r="G502" i="8"/>
  <c r="G503" i="8" a="1"/>
  <c r="G503" i="8" s="1"/>
  <c r="G504" i="8" a="1"/>
  <c r="G504" i="8" s="1"/>
  <c r="G505" i="8" a="1"/>
  <c r="G505" i="8" s="1"/>
  <c r="G506" i="8" a="1"/>
  <c r="G506" i="8" s="1"/>
  <c r="G507" i="8" a="1"/>
  <c r="G507" i="8" s="1"/>
  <c r="G508" i="8" a="1"/>
  <c r="G508" i="8" s="1"/>
  <c r="G509" i="8" a="1"/>
  <c r="G509" i="8" s="1"/>
  <c r="G510" i="8" a="1"/>
  <c r="G510" i="8" s="1"/>
  <c r="G511" i="8" a="1"/>
  <c r="G511" i="8" s="1"/>
  <c r="G512" i="8" a="1"/>
  <c r="G512" i="8" s="1"/>
  <c r="G513" i="8" a="1"/>
  <c r="G513" i="8" s="1"/>
  <c r="G514" i="8" a="1"/>
  <c r="G514" i="8" s="1"/>
  <c r="G515" i="8" a="1"/>
  <c r="G515" i="8"/>
  <c r="G516" i="8" a="1"/>
  <c r="G516" i="8" s="1"/>
  <c r="G517" i="8" a="1"/>
  <c r="G517" i="8" s="1"/>
  <c r="G518" i="8" a="1"/>
  <c r="G518" i="8" s="1"/>
  <c r="G519" i="8" a="1"/>
  <c r="G519" i="8" s="1"/>
  <c r="G520" i="8" a="1"/>
  <c r="G520" i="8" s="1"/>
  <c r="G521" i="8" a="1"/>
  <c r="G521" i="8" s="1"/>
  <c r="G522" i="8" a="1"/>
  <c r="G522" i="8" s="1"/>
  <c r="G523" i="8" a="1"/>
  <c r="G523" i="8"/>
  <c r="G524" i="8" a="1"/>
  <c r="G524" i="8" s="1"/>
  <c r="G525" i="8" a="1"/>
  <c r="G525" i="8" s="1"/>
  <c r="G526" i="8" a="1"/>
  <c r="G526" i="8" s="1"/>
  <c r="G527" i="8" a="1"/>
  <c r="G527" i="8" s="1"/>
  <c r="G528" i="8" a="1"/>
  <c r="G528" i="8" s="1"/>
  <c r="G529" i="8" a="1"/>
  <c r="G529" i="8" s="1"/>
  <c r="E2" i="8"/>
  <c r="E3" i="8"/>
  <c r="E4" i="8"/>
  <c r="E5" i="8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2" i="8"/>
  <c r="E123" i="8"/>
  <c r="E124" i="8"/>
  <c r="E125" i="8"/>
  <c r="E126" i="8"/>
  <c r="E127" i="8"/>
  <c r="E128" i="8"/>
  <c r="E129" i="8"/>
  <c r="E130" i="8"/>
  <c r="E131" i="8"/>
  <c r="E132" i="8"/>
  <c r="E133" i="8"/>
  <c r="E134" i="8"/>
  <c r="E135" i="8"/>
  <c r="E136" i="8"/>
  <c r="E137" i="8"/>
  <c r="E138" i="8"/>
  <c r="E139" i="8"/>
  <c r="E140" i="8"/>
  <c r="E141" i="8"/>
  <c r="E142" i="8"/>
  <c r="E143" i="8"/>
  <c r="E144" i="8"/>
  <c r="E145" i="8"/>
  <c r="E146" i="8"/>
  <c r="E147" i="8"/>
  <c r="E148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75" i="8"/>
  <c r="E176" i="8"/>
  <c r="E177" i="8"/>
  <c r="E178" i="8"/>
  <c r="E179" i="8"/>
  <c r="E180" i="8"/>
  <c r="E181" i="8"/>
  <c r="E182" i="8"/>
  <c r="E183" i="8"/>
  <c r="E184" i="8"/>
  <c r="E185" i="8"/>
  <c r="E186" i="8"/>
  <c r="E187" i="8"/>
  <c r="E188" i="8"/>
  <c r="E189" i="8"/>
  <c r="E190" i="8"/>
  <c r="E191" i="8"/>
  <c r="E192" i="8"/>
  <c r="E193" i="8"/>
  <c r="E194" i="8"/>
  <c r="E195" i="8"/>
  <c r="E196" i="8"/>
  <c r="E197" i="8"/>
  <c r="E198" i="8"/>
  <c r="E199" i="8"/>
  <c r="E200" i="8"/>
  <c r="E201" i="8"/>
  <c r="E202" i="8"/>
  <c r="E203" i="8"/>
  <c r="E204" i="8"/>
  <c r="E205" i="8"/>
  <c r="E206" i="8"/>
  <c r="E207" i="8"/>
  <c r="E208" i="8"/>
  <c r="E209" i="8"/>
  <c r="E210" i="8"/>
  <c r="E211" i="8"/>
  <c r="E212" i="8"/>
  <c r="E213" i="8"/>
  <c r="E214" i="8"/>
  <c r="E215" i="8"/>
  <c r="E216" i="8"/>
  <c r="E217" i="8"/>
  <c r="E218" i="8"/>
  <c r="E219" i="8"/>
  <c r="E220" i="8"/>
  <c r="E221" i="8"/>
  <c r="E222" i="8"/>
  <c r="E223" i="8"/>
  <c r="E224" i="8"/>
  <c r="E225" i="8"/>
  <c r="E226" i="8"/>
  <c r="E227" i="8"/>
  <c r="E228" i="8"/>
  <c r="E229" i="8"/>
  <c r="E230" i="8"/>
  <c r="E231" i="8"/>
  <c r="E232" i="8"/>
  <c r="E233" i="8"/>
  <c r="E234" i="8"/>
  <c r="E235" i="8"/>
  <c r="E236" i="8"/>
  <c r="E237" i="8"/>
  <c r="E238" i="8"/>
  <c r="E239" i="8"/>
  <c r="E240" i="8"/>
  <c r="E241" i="8"/>
  <c r="E242" i="8"/>
  <c r="E243" i="8"/>
  <c r="E244" i="8"/>
  <c r="E245" i="8"/>
  <c r="E246" i="8"/>
  <c r="E247" i="8"/>
  <c r="E248" i="8"/>
  <c r="E249" i="8"/>
  <c r="E250" i="8"/>
  <c r="E251" i="8"/>
  <c r="E252" i="8"/>
  <c r="E253" i="8"/>
  <c r="E254" i="8"/>
  <c r="E255" i="8"/>
  <c r="E256" i="8"/>
  <c r="E257" i="8"/>
  <c r="E258" i="8"/>
  <c r="E259" i="8"/>
  <c r="E260" i="8"/>
  <c r="E261" i="8"/>
  <c r="E262" i="8"/>
  <c r="E263" i="8"/>
  <c r="E264" i="8"/>
  <c r="E265" i="8"/>
  <c r="E266" i="8"/>
  <c r="E267" i="8"/>
  <c r="E268" i="8"/>
  <c r="E269" i="8"/>
  <c r="E270" i="8"/>
  <c r="E271" i="8"/>
  <c r="E272" i="8"/>
  <c r="E273" i="8"/>
  <c r="E274" i="8"/>
  <c r="E275" i="8"/>
  <c r="E276" i="8"/>
  <c r="E277" i="8"/>
  <c r="E278" i="8"/>
  <c r="E279" i="8"/>
  <c r="E280" i="8"/>
  <c r="E281" i="8"/>
  <c r="E282" i="8"/>
  <c r="E283" i="8"/>
  <c r="E284" i="8"/>
  <c r="E285" i="8"/>
  <c r="E286" i="8"/>
  <c r="E287" i="8"/>
  <c r="E288" i="8"/>
  <c r="E289" i="8"/>
  <c r="E290" i="8"/>
  <c r="E291" i="8"/>
  <c r="E292" i="8"/>
  <c r="E293" i="8"/>
  <c r="E294" i="8"/>
  <c r="E295" i="8"/>
  <c r="E296" i="8"/>
  <c r="E297" i="8"/>
  <c r="E298" i="8"/>
  <c r="E299" i="8"/>
  <c r="E300" i="8"/>
  <c r="E301" i="8"/>
  <c r="E302" i="8"/>
  <c r="E303" i="8"/>
  <c r="E304" i="8"/>
  <c r="E305" i="8"/>
  <c r="E306" i="8"/>
  <c r="E307" i="8"/>
  <c r="E308" i="8"/>
  <c r="E309" i="8"/>
  <c r="E310" i="8"/>
  <c r="E311" i="8"/>
  <c r="E312" i="8"/>
  <c r="E313" i="8"/>
  <c r="E314" i="8"/>
  <c r="E315" i="8"/>
  <c r="E316" i="8"/>
  <c r="E317" i="8"/>
  <c r="E318" i="8"/>
  <c r="E319" i="8"/>
  <c r="E320" i="8"/>
  <c r="E321" i="8"/>
  <c r="E322" i="8"/>
  <c r="E323" i="8"/>
  <c r="E324" i="8"/>
  <c r="E325" i="8"/>
  <c r="E326" i="8"/>
  <c r="E327" i="8"/>
  <c r="E328" i="8"/>
  <c r="E329" i="8"/>
  <c r="E330" i="8"/>
  <c r="E331" i="8"/>
  <c r="E332" i="8"/>
  <c r="E333" i="8"/>
  <c r="E334" i="8"/>
  <c r="E335" i="8"/>
  <c r="E336" i="8"/>
  <c r="E337" i="8"/>
  <c r="E338" i="8"/>
  <c r="E339" i="8"/>
  <c r="E340" i="8"/>
  <c r="E341" i="8"/>
  <c r="E342" i="8"/>
  <c r="E343" i="8"/>
  <c r="E344" i="8"/>
  <c r="E345" i="8"/>
  <c r="E346" i="8"/>
  <c r="E347" i="8"/>
  <c r="E348" i="8"/>
  <c r="E349" i="8"/>
  <c r="E350" i="8"/>
  <c r="E351" i="8"/>
  <c r="E352" i="8"/>
  <c r="E353" i="8"/>
  <c r="E354" i="8"/>
  <c r="E355" i="8"/>
  <c r="E356" i="8"/>
  <c r="E357" i="8"/>
  <c r="E358" i="8"/>
  <c r="E359" i="8"/>
  <c r="E360" i="8"/>
  <c r="E361" i="8"/>
  <c r="E362" i="8"/>
  <c r="E363" i="8"/>
  <c r="E364" i="8"/>
  <c r="E365" i="8"/>
  <c r="E366" i="8"/>
  <c r="E367" i="8"/>
  <c r="E368" i="8"/>
  <c r="E369" i="8"/>
  <c r="E370" i="8"/>
  <c r="E371" i="8"/>
  <c r="E372" i="8"/>
  <c r="E373" i="8"/>
  <c r="E374" i="8"/>
  <c r="E375" i="8"/>
  <c r="E376" i="8"/>
  <c r="E377" i="8"/>
  <c r="E378" i="8"/>
  <c r="E379" i="8"/>
  <c r="E380" i="8"/>
  <c r="E381" i="8"/>
  <c r="E382" i="8"/>
  <c r="E383" i="8"/>
  <c r="E384" i="8"/>
  <c r="E385" i="8"/>
  <c r="E386" i="8"/>
  <c r="E387" i="8"/>
  <c r="E388" i="8"/>
  <c r="E389" i="8"/>
  <c r="E390" i="8"/>
  <c r="E391" i="8"/>
  <c r="E392" i="8"/>
  <c r="E393" i="8"/>
  <c r="E394" i="8"/>
  <c r="E395" i="8"/>
  <c r="E396" i="8"/>
  <c r="E397" i="8"/>
  <c r="E398" i="8"/>
  <c r="E399" i="8"/>
  <c r="E400" i="8"/>
  <c r="E401" i="8"/>
  <c r="E402" i="8"/>
  <c r="E403" i="8"/>
  <c r="E404" i="8"/>
  <c r="E405" i="8"/>
  <c r="E406" i="8"/>
  <c r="E407" i="8"/>
  <c r="E408" i="8"/>
  <c r="E409" i="8"/>
  <c r="E410" i="8"/>
  <c r="E411" i="8"/>
  <c r="E412" i="8"/>
  <c r="E413" i="8"/>
  <c r="E414" i="8"/>
  <c r="E415" i="8"/>
  <c r="E416" i="8"/>
  <c r="E417" i="8"/>
  <c r="E418" i="8"/>
  <c r="E419" i="8"/>
  <c r="E420" i="8"/>
  <c r="E421" i="8"/>
  <c r="E422" i="8"/>
  <c r="E423" i="8"/>
  <c r="E424" i="8"/>
  <c r="E425" i="8"/>
  <c r="E426" i="8"/>
  <c r="E427" i="8"/>
  <c r="E428" i="8"/>
  <c r="E429" i="8"/>
  <c r="E430" i="8"/>
  <c r="E431" i="8"/>
  <c r="E432" i="8"/>
  <c r="E433" i="8"/>
  <c r="E434" i="8"/>
  <c r="E435" i="8"/>
  <c r="E436" i="8"/>
  <c r="E437" i="8"/>
  <c r="E438" i="8"/>
  <c r="E439" i="8"/>
  <c r="E440" i="8"/>
  <c r="E441" i="8"/>
  <c r="E442" i="8"/>
  <c r="E443" i="8"/>
  <c r="E444" i="8"/>
  <c r="E445" i="8"/>
  <c r="E446" i="8"/>
  <c r="E447" i="8"/>
  <c r="E448" i="8"/>
  <c r="E449" i="8"/>
  <c r="E450" i="8"/>
  <c r="E451" i="8"/>
  <c r="E452" i="8"/>
  <c r="E453" i="8"/>
  <c r="E454" i="8"/>
  <c r="E455" i="8"/>
  <c r="E456" i="8"/>
  <c r="E457" i="8"/>
  <c r="E458" i="8"/>
  <c r="E459" i="8"/>
  <c r="E460" i="8"/>
  <c r="E461" i="8"/>
  <c r="E462" i="8"/>
  <c r="E463" i="8"/>
  <c r="E464" i="8"/>
  <c r="E465" i="8"/>
  <c r="E466" i="8"/>
  <c r="E467" i="8"/>
  <c r="E468" i="8"/>
  <c r="E469" i="8"/>
  <c r="E470" i="8"/>
  <c r="E471" i="8"/>
  <c r="E472" i="8"/>
  <c r="E473" i="8"/>
  <c r="E474" i="8"/>
  <c r="E475" i="8"/>
  <c r="E476" i="8"/>
  <c r="E477" i="8"/>
  <c r="E478" i="8"/>
  <c r="E479" i="8"/>
  <c r="E480" i="8"/>
  <c r="E481" i="8"/>
  <c r="E482" i="8"/>
  <c r="E483" i="8"/>
  <c r="E484" i="8"/>
  <c r="E485" i="8"/>
  <c r="E486" i="8"/>
  <c r="E487" i="8"/>
  <c r="E488" i="8"/>
  <c r="E489" i="8"/>
  <c r="E490" i="8"/>
  <c r="E491" i="8"/>
  <c r="E492" i="8"/>
  <c r="E493" i="8"/>
  <c r="E494" i="8"/>
  <c r="E495" i="8"/>
  <c r="E496" i="8"/>
  <c r="E497" i="8"/>
  <c r="E498" i="8"/>
  <c r="E499" i="8"/>
  <c r="E500" i="8"/>
  <c r="E501" i="8"/>
  <c r="E502" i="8"/>
  <c r="E503" i="8"/>
  <c r="E504" i="8"/>
  <c r="E505" i="8"/>
  <c r="E506" i="8"/>
  <c r="E507" i="8"/>
  <c r="E508" i="8"/>
  <c r="E509" i="8"/>
  <c r="E510" i="8"/>
  <c r="E511" i="8"/>
  <c r="E512" i="8"/>
  <c r="E513" i="8"/>
  <c r="E514" i="8"/>
  <c r="E515" i="8"/>
  <c r="E516" i="8"/>
  <c r="E517" i="8"/>
  <c r="E518" i="8"/>
  <c r="E519" i="8"/>
  <c r="E520" i="8"/>
  <c r="E521" i="8"/>
  <c r="E522" i="8"/>
  <c r="E523" i="8"/>
  <c r="E524" i="8"/>
  <c r="E525" i="8"/>
  <c r="E526" i="8"/>
  <c r="E527" i="8"/>
  <c r="E528" i="8"/>
  <c r="E529" i="8"/>
  <c r="D2" i="8" a="1"/>
  <c r="D2" i="8" s="1"/>
  <c r="D3" i="8" a="1"/>
  <c r="D3" i="8" s="1"/>
  <c r="D4" i="8" a="1"/>
  <c r="D4" i="8" s="1"/>
  <c r="D5" i="8" a="1"/>
  <c r="D5" i="8" s="1"/>
  <c r="D6" i="8" a="1"/>
  <c r="D6" i="8" s="1"/>
  <c r="D7" i="8" a="1"/>
  <c r="D7" i="8" s="1"/>
  <c r="D8" i="8" a="1"/>
  <c r="D8" i="8" s="1"/>
  <c r="D9" i="8" a="1"/>
  <c r="D9" i="8" s="1"/>
  <c r="D10" i="8" a="1"/>
  <c r="D10" i="8" s="1"/>
  <c r="D11" i="8" a="1"/>
  <c r="D11" i="8" s="1"/>
  <c r="D12" i="8" a="1"/>
  <c r="D12" i="8" s="1"/>
  <c r="D13" i="8" a="1"/>
  <c r="D13" i="8" s="1"/>
  <c r="D14" i="8" a="1"/>
  <c r="D14" i="8" s="1"/>
  <c r="D15" i="8" a="1"/>
  <c r="D15" i="8" s="1"/>
  <c r="D16" i="8" a="1"/>
  <c r="D16" i="8" s="1"/>
  <c r="D17" i="8" a="1"/>
  <c r="D17" i="8" s="1"/>
  <c r="D18" i="8" a="1"/>
  <c r="D18" i="8" s="1"/>
  <c r="D19" i="8" a="1"/>
  <c r="D19" i="8" s="1"/>
  <c r="D20" i="8" a="1"/>
  <c r="D20" i="8" s="1"/>
  <c r="D21" i="8" a="1"/>
  <c r="D21" i="8" s="1"/>
  <c r="D22" i="8" a="1"/>
  <c r="D22" i="8" s="1"/>
  <c r="D23" i="8" a="1"/>
  <c r="D23" i="8" s="1"/>
  <c r="D24" i="8" a="1"/>
  <c r="D24" i="8" s="1"/>
  <c r="D25" i="8" a="1"/>
  <c r="D25" i="8" s="1"/>
  <c r="D26" i="8" a="1"/>
  <c r="D26" i="8" s="1"/>
  <c r="D27" i="8" a="1"/>
  <c r="D27" i="8" s="1"/>
  <c r="D28" i="8" a="1"/>
  <c r="D28" i="8" s="1"/>
  <c r="D29" i="8" a="1"/>
  <c r="D29" i="8" s="1"/>
  <c r="D30" i="8" a="1"/>
  <c r="D30" i="8" s="1"/>
  <c r="D31" i="8" a="1"/>
  <c r="D31" i="8" s="1"/>
  <c r="D32" i="8" a="1"/>
  <c r="D32" i="8" s="1"/>
  <c r="D33" i="8" a="1"/>
  <c r="D33" i="8" s="1"/>
  <c r="D34" i="8" a="1"/>
  <c r="D34" i="8" s="1"/>
  <c r="D35" i="8" a="1"/>
  <c r="D35" i="8" s="1"/>
  <c r="D36" i="8" a="1"/>
  <c r="D36" i="8" s="1"/>
  <c r="D37" i="8" a="1"/>
  <c r="D37" i="8" s="1"/>
  <c r="D38" i="8" a="1"/>
  <c r="D38" i="8" s="1"/>
  <c r="D39" i="8" a="1"/>
  <c r="D39" i="8" s="1"/>
  <c r="D40" i="8" a="1"/>
  <c r="D40" i="8" s="1"/>
  <c r="D41" i="8" a="1"/>
  <c r="D41" i="8" s="1"/>
  <c r="D42" i="8" a="1"/>
  <c r="D42" i="8" s="1"/>
  <c r="D43" i="8" a="1"/>
  <c r="D43" i="8" s="1"/>
  <c r="D44" i="8" a="1"/>
  <c r="D44" i="8" s="1"/>
  <c r="D45" i="8" a="1"/>
  <c r="D45" i="8" s="1"/>
  <c r="D46" i="8" a="1"/>
  <c r="D46" i="8" s="1"/>
  <c r="D47" i="8" a="1"/>
  <c r="D47" i="8" s="1"/>
  <c r="D48" i="8" a="1"/>
  <c r="D48" i="8" s="1"/>
  <c r="D49" i="8" a="1"/>
  <c r="D49" i="8" s="1"/>
  <c r="D50" i="8" a="1"/>
  <c r="D50" i="8" s="1"/>
  <c r="D51" i="8" a="1"/>
  <c r="D51" i="8" s="1"/>
  <c r="D52" i="8" a="1"/>
  <c r="D52" i="8" s="1"/>
  <c r="D53" i="8" a="1"/>
  <c r="D53" i="8" s="1"/>
  <c r="D54" i="8" a="1"/>
  <c r="D54" i="8" s="1"/>
  <c r="D55" i="8" a="1"/>
  <c r="D55" i="8" s="1"/>
  <c r="D56" i="8" a="1"/>
  <c r="D56" i="8" s="1"/>
  <c r="D57" i="8" a="1"/>
  <c r="D57" i="8" s="1"/>
  <c r="D58" i="8" a="1"/>
  <c r="D58" i="8" s="1"/>
  <c r="D59" i="8" a="1"/>
  <c r="D59" i="8" s="1"/>
  <c r="D60" i="8" a="1"/>
  <c r="D60" i="8" s="1"/>
  <c r="D61" i="8" a="1"/>
  <c r="D61" i="8" s="1"/>
  <c r="D62" i="8" a="1"/>
  <c r="D62" i="8" s="1"/>
  <c r="D63" i="8" a="1"/>
  <c r="D63" i="8" s="1"/>
  <c r="D64" i="8" a="1"/>
  <c r="D64" i="8" s="1"/>
  <c r="D65" i="8" a="1"/>
  <c r="D65" i="8" s="1"/>
  <c r="D66" i="8" a="1"/>
  <c r="D66" i="8" s="1"/>
  <c r="D67" i="8" a="1"/>
  <c r="D67" i="8" s="1"/>
  <c r="D68" i="8" a="1"/>
  <c r="D68" i="8" s="1"/>
  <c r="D69" i="8" a="1"/>
  <c r="D69" i="8" s="1"/>
  <c r="D70" i="8" a="1"/>
  <c r="D70" i="8" s="1"/>
  <c r="D71" i="8" a="1"/>
  <c r="D71" i="8" s="1"/>
  <c r="D72" i="8" a="1"/>
  <c r="D72" i="8" s="1"/>
  <c r="D73" i="8" a="1"/>
  <c r="D73" i="8" s="1"/>
  <c r="D74" i="8" a="1"/>
  <c r="D74" i="8" s="1"/>
  <c r="D75" i="8" a="1"/>
  <c r="D75" i="8" s="1"/>
  <c r="D76" i="8" a="1"/>
  <c r="D76" i="8" s="1"/>
  <c r="D77" i="8" a="1"/>
  <c r="D77" i="8" s="1"/>
  <c r="D78" i="8" a="1"/>
  <c r="D78" i="8" s="1"/>
  <c r="D79" i="8" a="1"/>
  <c r="D79" i="8" s="1"/>
  <c r="D80" i="8" a="1"/>
  <c r="D80" i="8" s="1"/>
  <c r="D81" i="8" a="1"/>
  <c r="D81" i="8" s="1"/>
  <c r="D82" i="8" a="1"/>
  <c r="D82" i="8" s="1"/>
  <c r="D83" i="8" a="1"/>
  <c r="D83" i="8" s="1"/>
  <c r="D84" i="8" a="1"/>
  <c r="D84" i="8" s="1"/>
  <c r="D85" i="8" a="1"/>
  <c r="D85" i="8" s="1"/>
  <c r="D86" i="8" a="1"/>
  <c r="D86" i="8" s="1"/>
  <c r="D87" i="8" a="1"/>
  <c r="D87" i="8" s="1"/>
  <c r="D88" i="8" a="1"/>
  <c r="D88" i="8" s="1"/>
  <c r="D89" i="8" a="1"/>
  <c r="D89" i="8" s="1"/>
  <c r="D90" i="8" a="1"/>
  <c r="D90" i="8" s="1"/>
  <c r="D91" i="8" a="1"/>
  <c r="D91" i="8" s="1"/>
  <c r="D92" i="8" a="1"/>
  <c r="D92" i="8" s="1"/>
  <c r="D93" i="8" a="1"/>
  <c r="D93" i="8" s="1"/>
  <c r="D94" i="8" a="1"/>
  <c r="D94" i="8" s="1"/>
  <c r="D95" i="8" a="1"/>
  <c r="D95" i="8" s="1"/>
  <c r="D96" i="8" a="1"/>
  <c r="D96" i="8" s="1"/>
  <c r="D97" i="8" a="1"/>
  <c r="D97" i="8" s="1"/>
  <c r="D98" i="8" a="1"/>
  <c r="D98" i="8" s="1"/>
  <c r="D99" i="8" a="1"/>
  <c r="D99" i="8" s="1"/>
  <c r="D100" i="8" a="1"/>
  <c r="D100" i="8" s="1"/>
  <c r="D101" i="8" a="1"/>
  <c r="D101" i="8" s="1"/>
  <c r="D102" i="8" a="1"/>
  <c r="D102" i="8" s="1"/>
  <c r="D103" i="8" a="1"/>
  <c r="D103" i="8" s="1"/>
  <c r="D104" i="8" a="1"/>
  <c r="D104" i="8" s="1"/>
  <c r="D105" i="8" a="1"/>
  <c r="D105" i="8" s="1"/>
  <c r="D106" i="8" a="1"/>
  <c r="D106" i="8" s="1"/>
  <c r="D107" i="8" a="1"/>
  <c r="D107" i="8" s="1"/>
  <c r="D108" i="8" a="1"/>
  <c r="D108" i="8" s="1"/>
  <c r="D109" i="8" a="1"/>
  <c r="D109" i="8" s="1"/>
  <c r="D110" i="8" a="1"/>
  <c r="D110" i="8" s="1"/>
  <c r="D111" i="8" a="1"/>
  <c r="D111" i="8" s="1"/>
  <c r="D112" i="8" a="1"/>
  <c r="D112" i="8" s="1"/>
  <c r="D113" i="8" a="1"/>
  <c r="D113" i="8" s="1"/>
  <c r="D114" i="8" a="1"/>
  <c r="D114" i="8" s="1"/>
  <c r="D115" i="8" a="1"/>
  <c r="D115" i="8" s="1"/>
  <c r="D116" i="8" a="1"/>
  <c r="D116" i="8" s="1"/>
  <c r="D117" i="8" a="1"/>
  <c r="D117" i="8" s="1"/>
  <c r="D118" i="8" a="1"/>
  <c r="D118" i="8" s="1"/>
  <c r="D119" i="8" a="1"/>
  <c r="D119" i="8" s="1"/>
  <c r="D120" i="8" a="1"/>
  <c r="D120" i="8" s="1"/>
  <c r="D121" i="8" a="1"/>
  <c r="D121" i="8" s="1"/>
  <c r="D122" i="8" a="1"/>
  <c r="D122" i="8" s="1"/>
  <c r="D123" i="8" a="1"/>
  <c r="D123" i="8" s="1"/>
  <c r="D124" i="8" a="1"/>
  <c r="D124" i="8" s="1"/>
  <c r="D125" i="8" a="1"/>
  <c r="D125" i="8" s="1"/>
  <c r="D126" i="8" a="1"/>
  <c r="D126" i="8" s="1"/>
  <c r="D127" i="8" a="1"/>
  <c r="D127" i="8" s="1"/>
  <c r="D128" i="8" a="1"/>
  <c r="D128" i="8" s="1"/>
  <c r="D129" i="8" a="1"/>
  <c r="D129" i="8" s="1"/>
  <c r="D130" i="8" a="1"/>
  <c r="D130" i="8" s="1"/>
  <c r="D131" i="8" a="1"/>
  <c r="D131" i="8" s="1"/>
  <c r="D132" i="8" a="1"/>
  <c r="D132" i="8" s="1"/>
  <c r="D133" i="8" a="1"/>
  <c r="D133" i="8" s="1"/>
  <c r="D134" i="8" a="1"/>
  <c r="D134" i="8" s="1"/>
  <c r="D135" i="8" a="1"/>
  <c r="D135" i="8" s="1"/>
  <c r="D136" i="8" a="1"/>
  <c r="D136" i="8" s="1"/>
  <c r="D137" i="8" a="1"/>
  <c r="D137" i="8" s="1"/>
  <c r="D138" i="8" a="1"/>
  <c r="D138" i="8" s="1"/>
  <c r="D139" i="8" a="1"/>
  <c r="D139" i="8" s="1"/>
  <c r="D140" i="8" a="1"/>
  <c r="D140" i="8" s="1"/>
  <c r="D141" i="8" a="1"/>
  <c r="D141" i="8" s="1"/>
  <c r="D142" i="8" a="1"/>
  <c r="D142" i="8" s="1"/>
  <c r="D143" i="8" a="1"/>
  <c r="D143" i="8" s="1"/>
  <c r="D144" i="8" a="1"/>
  <c r="D144" i="8" s="1"/>
  <c r="D145" i="8" a="1"/>
  <c r="D145" i="8" s="1"/>
  <c r="D146" i="8" a="1"/>
  <c r="D146" i="8" s="1"/>
  <c r="D147" i="8" a="1"/>
  <c r="D147" i="8" s="1"/>
  <c r="D148" i="8" a="1"/>
  <c r="D148" i="8" s="1"/>
  <c r="D149" i="8" a="1"/>
  <c r="D149" i="8" s="1"/>
  <c r="D150" i="8" a="1"/>
  <c r="D150" i="8" s="1"/>
  <c r="D151" i="8" a="1"/>
  <c r="D151" i="8" s="1"/>
  <c r="D152" i="8" a="1"/>
  <c r="D152" i="8" s="1"/>
  <c r="D153" i="8" a="1"/>
  <c r="D153" i="8" s="1"/>
  <c r="D154" i="8" a="1"/>
  <c r="D154" i="8" s="1"/>
  <c r="D155" i="8" a="1"/>
  <c r="D155" i="8" s="1"/>
  <c r="D156" i="8" a="1"/>
  <c r="D156" i="8" s="1"/>
  <c r="D157" i="8" a="1"/>
  <c r="D157" i="8" s="1"/>
  <c r="D158" i="8" a="1"/>
  <c r="D158" i="8" s="1"/>
  <c r="D159" i="8" a="1"/>
  <c r="D159" i="8" s="1"/>
  <c r="D160" i="8" a="1"/>
  <c r="D160" i="8" s="1"/>
  <c r="D161" i="8" a="1"/>
  <c r="D161" i="8" s="1"/>
  <c r="D162" i="8" a="1"/>
  <c r="D162" i="8" s="1"/>
  <c r="D163" i="8" a="1"/>
  <c r="D163" i="8" s="1"/>
  <c r="D164" i="8" a="1"/>
  <c r="D164" i="8" s="1"/>
  <c r="D165" i="8" a="1"/>
  <c r="D165" i="8" s="1"/>
  <c r="D166" i="8" a="1"/>
  <c r="D166" i="8" s="1"/>
  <c r="D167" i="8" a="1"/>
  <c r="D167" i="8" s="1"/>
  <c r="D168" i="8" a="1"/>
  <c r="D168" i="8" s="1"/>
  <c r="D169" i="8" a="1"/>
  <c r="D169" i="8" s="1"/>
  <c r="D170" i="8" a="1"/>
  <c r="D170" i="8" s="1"/>
  <c r="D171" i="8" a="1"/>
  <c r="D171" i="8" s="1"/>
  <c r="D172" i="8" a="1"/>
  <c r="D172" i="8" s="1"/>
  <c r="D173" i="8" a="1"/>
  <c r="D173" i="8" s="1"/>
  <c r="D174" i="8" a="1"/>
  <c r="D174" i="8" s="1"/>
  <c r="D175" i="8" a="1"/>
  <c r="D175" i="8" s="1"/>
  <c r="D176" i="8" a="1"/>
  <c r="D176" i="8" s="1"/>
  <c r="D177" i="8" a="1"/>
  <c r="D177" i="8" s="1"/>
  <c r="D178" i="8" a="1"/>
  <c r="D178" i="8" s="1"/>
  <c r="D179" i="8" a="1"/>
  <c r="D179" i="8" s="1"/>
  <c r="D180" i="8" a="1"/>
  <c r="D180" i="8"/>
  <c r="D181" i="8" a="1"/>
  <c r="D181" i="8" s="1"/>
  <c r="D182" i="8" a="1"/>
  <c r="D182" i="8" s="1"/>
  <c r="D183" i="8" a="1"/>
  <c r="D183" i="8" s="1"/>
  <c r="D184" i="8" a="1"/>
  <c r="D184" i="8" s="1"/>
  <c r="D185" i="8" a="1"/>
  <c r="D185" i="8" s="1"/>
  <c r="D186" i="8" a="1"/>
  <c r="D186" i="8" s="1"/>
  <c r="D187" i="8" a="1"/>
  <c r="D187" i="8" s="1"/>
  <c r="D188" i="8" a="1"/>
  <c r="D188" i="8" s="1"/>
  <c r="D189" i="8" a="1"/>
  <c r="D189" i="8" s="1"/>
  <c r="D190" i="8" a="1"/>
  <c r="D190" i="8" s="1"/>
  <c r="D191" i="8" a="1"/>
  <c r="D191" i="8" s="1"/>
  <c r="D192" i="8" a="1"/>
  <c r="D192" i="8" s="1"/>
  <c r="D193" i="8" a="1"/>
  <c r="D193" i="8" s="1"/>
  <c r="D194" i="8" a="1"/>
  <c r="D194" i="8" s="1"/>
  <c r="D195" i="8" a="1"/>
  <c r="D195" i="8" s="1"/>
  <c r="D196" i="8" a="1"/>
  <c r="D196" i="8" s="1"/>
  <c r="D197" i="8" a="1"/>
  <c r="D197" i="8" s="1"/>
  <c r="D198" i="8" a="1"/>
  <c r="D198" i="8" s="1"/>
  <c r="D199" i="8" a="1"/>
  <c r="D199" i="8" s="1"/>
  <c r="D200" i="8" a="1"/>
  <c r="D200" i="8" s="1"/>
  <c r="D201" i="8" a="1"/>
  <c r="D201" i="8" s="1"/>
  <c r="D202" i="8" a="1"/>
  <c r="D202" i="8" s="1"/>
  <c r="D203" i="8" a="1"/>
  <c r="D203" i="8" s="1"/>
  <c r="D204" i="8" a="1"/>
  <c r="D204" i="8"/>
  <c r="D205" i="8" a="1"/>
  <c r="D205" i="8" s="1"/>
  <c r="D206" i="8" a="1"/>
  <c r="D206" i="8" s="1"/>
  <c r="D207" i="8" a="1"/>
  <c r="D207" i="8" s="1"/>
  <c r="D208" i="8" a="1"/>
  <c r="D208" i="8" s="1"/>
  <c r="D209" i="8" a="1"/>
  <c r="D209" i="8" s="1"/>
  <c r="D210" i="8" a="1"/>
  <c r="D210" i="8" s="1"/>
  <c r="D211" i="8" a="1"/>
  <c r="D211" i="8" s="1"/>
  <c r="D212" i="8" a="1"/>
  <c r="D212" i="8" s="1"/>
  <c r="D213" i="8" a="1"/>
  <c r="D213" i="8" s="1"/>
  <c r="D214" i="8" a="1"/>
  <c r="D214" i="8" s="1"/>
  <c r="D215" i="8" a="1"/>
  <c r="D215" i="8" s="1"/>
  <c r="D216" i="8" a="1"/>
  <c r="D216" i="8" s="1"/>
  <c r="D217" i="8" a="1"/>
  <c r="D217" i="8" s="1"/>
  <c r="D218" i="8" a="1"/>
  <c r="D218" i="8" s="1"/>
  <c r="D219" i="8" a="1"/>
  <c r="D219" i="8" s="1"/>
  <c r="D220" i="8" a="1"/>
  <c r="D220" i="8" s="1"/>
  <c r="D221" i="8" a="1"/>
  <c r="D221" i="8" s="1"/>
  <c r="D222" i="8" a="1"/>
  <c r="D222" i="8" s="1"/>
  <c r="D223" i="8" a="1"/>
  <c r="D223" i="8" s="1"/>
  <c r="D224" i="8" a="1"/>
  <c r="D224" i="8" s="1"/>
  <c r="D225" i="8" a="1"/>
  <c r="D225" i="8" s="1"/>
  <c r="D226" i="8" a="1"/>
  <c r="D226" i="8" s="1"/>
  <c r="D227" i="8" a="1"/>
  <c r="D227" i="8" s="1"/>
  <c r="D228" i="8" a="1"/>
  <c r="D228" i="8" s="1"/>
  <c r="D229" i="8" a="1"/>
  <c r="D229" i="8" s="1"/>
  <c r="D230" i="8" a="1"/>
  <c r="D230" i="8"/>
  <c r="D231" i="8" a="1"/>
  <c r="D231" i="8" s="1"/>
  <c r="D232" i="8" a="1"/>
  <c r="D232" i="8" s="1"/>
  <c r="D233" i="8" a="1"/>
  <c r="D233" i="8" s="1"/>
  <c r="D234" i="8" a="1"/>
  <c r="D234" i="8" s="1"/>
  <c r="D235" i="8" a="1"/>
  <c r="D235" i="8" s="1"/>
  <c r="D236" i="8" a="1"/>
  <c r="D236" i="8" s="1"/>
  <c r="D237" i="8" a="1"/>
  <c r="D237" i="8" s="1"/>
  <c r="D238" i="8" a="1"/>
  <c r="D238" i="8" s="1"/>
  <c r="D239" i="8" a="1"/>
  <c r="D239" i="8" s="1"/>
  <c r="D240" i="8" a="1"/>
  <c r="D240" i="8" s="1"/>
  <c r="D241" i="8" a="1"/>
  <c r="D241" i="8" s="1"/>
  <c r="D242" i="8" a="1"/>
  <c r="D242" i="8" s="1"/>
  <c r="D243" i="8" a="1"/>
  <c r="D243" i="8" s="1"/>
  <c r="D244" i="8" a="1"/>
  <c r="D244" i="8"/>
  <c r="D245" i="8" a="1"/>
  <c r="D245" i="8" s="1"/>
  <c r="D246" i="8" a="1"/>
  <c r="D246" i="8" s="1"/>
  <c r="D247" i="8" a="1"/>
  <c r="D247" i="8" s="1"/>
  <c r="D248" i="8" a="1"/>
  <c r="D248" i="8" s="1"/>
  <c r="D249" i="8" a="1"/>
  <c r="D249" i="8" s="1"/>
  <c r="D250" i="8" a="1"/>
  <c r="D250" i="8" s="1"/>
  <c r="D251" i="8" a="1"/>
  <c r="D251" i="8" s="1"/>
  <c r="D252" i="8" a="1"/>
  <c r="D252" i="8" s="1"/>
  <c r="D253" i="8" a="1"/>
  <c r="D253" i="8" s="1"/>
  <c r="D254" i="8" a="1"/>
  <c r="D254" i="8" s="1"/>
  <c r="D255" i="8" a="1"/>
  <c r="D255" i="8" s="1"/>
  <c r="D256" i="8" a="1"/>
  <c r="D256" i="8" s="1"/>
  <c r="D257" i="8" a="1"/>
  <c r="D257" i="8" s="1"/>
  <c r="D258" i="8" a="1"/>
  <c r="D258" i="8" s="1"/>
  <c r="D259" i="8" a="1"/>
  <c r="D259" i="8" s="1"/>
  <c r="D260" i="8" a="1"/>
  <c r="D260" i="8" s="1"/>
  <c r="D261" i="8" a="1"/>
  <c r="D261" i="8" s="1"/>
  <c r="D262" i="8" a="1"/>
  <c r="D262" i="8" s="1"/>
  <c r="D263" i="8" a="1"/>
  <c r="D263" i="8" s="1"/>
  <c r="D264" i="8" a="1"/>
  <c r="D264" i="8" s="1"/>
  <c r="D265" i="8" a="1"/>
  <c r="D265" i="8" s="1"/>
  <c r="D266" i="8" a="1"/>
  <c r="D266" i="8" s="1"/>
  <c r="D267" i="8" a="1"/>
  <c r="D267" i="8" s="1"/>
  <c r="D268" i="8" a="1"/>
  <c r="D268" i="8"/>
  <c r="D269" i="8" a="1"/>
  <c r="D269" i="8" s="1"/>
  <c r="D270" i="8" a="1"/>
  <c r="D270" i="8" s="1"/>
  <c r="D271" i="8" a="1"/>
  <c r="D271" i="8" s="1"/>
  <c r="D272" i="8" a="1"/>
  <c r="D272" i="8" s="1"/>
  <c r="D273" i="8" a="1"/>
  <c r="D273" i="8" s="1"/>
  <c r="D274" i="8" a="1"/>
  <c r="D274" i="8" s="1"/>
  <c r="D275" i="8" a="1"/>
  <c r="D275" i="8" s="1"/>
  <c r="D276" i="8" a="1"/>
  <c r="D276" i="8" s="1"/>
  <c r="D277" i="8" a="1"/>
  <c r="D277" i="8" s="1"/>
  <c r="D278" i="8" a="1"/>
  <c r="D278" i="8" s="1"/>
  <c r="D279" i="8" a="1"/>
  <c r="D279" i="8" s="1"/>
  <c r="D280" i="8" a="1"/>
  <c r="D280" i="8" s="1"/>
  <c r="D281" i="8" a="1"/>
  <c r="D281" i="8" s="1"/>
  <c r="D282" i="8" a="1"/>
  <c r="D282" i="8" s="1"/>
  <c r="D283" i="8" a="1"/>
  <c r="D283" i="8" s="1"/>
  <c r="D284" i="8" a="1"/>
  <c r="D284" i="8" s="1"/>
  <c r="D285" i="8" a="1"/>
  <c r="D285" i="8" s="1"/>
  <c r="D286" i="8" a="1"/>
  <c r="D286" i="8" s="1"/>
  <c r="D287" i="8" a="1"/>
  <c r="D287" i="8" s="1"/>
  <c r="D288" i="8" a="1"/>
  <c r="D288" i="8" s="1"/>
  <c r="D289" i="8" a="1"/>
  <c r="D289" i="8" s="1"/>
  <c r="D290" i="8" a="1"/>
  <c r="D290" i="8" s="1"/>
  <c r="D291" i="8" a="1"/>
  <c r="D291" i="8" s="1"/>
  <c r="D292" i="8" a="1"/>
  <c r="D292" i="8" s="1"/>
  <c r="D293" i="8" a="1"/>
  <c r="D293" i="8" s="1"/>
  <c r="D294" i="8" a="1"/>
  <c r="D294" i="8"/>
  <c r="D295" i="8" a="1"/>
  <c r="D295" i="8" s="1"/>
  <c r="D296" i="8" a="1"/>
  <c r="D296" i="8" s="1"/>
  <c r="D297" i="8" a="1"/>
  <c r="D297" i="8" s="1"/>
  <c r="D298" i="8" a="1"/>
  <c r="D298" i="8" s="1"/>
  <c r="D299" i="8" a="1"/>
  <c r="D299" i="8" s="1"/>
  <c r="D300" i="8" a="1"/>
  <c r="D300" i="8" s="1"/>
  <c r="D301" i="8" a="1"/>
  <c r="D301" i="8" s="1"/>
  <c r="D302" i="8" a="1"/>
  <c r="D302" i="8" s="1"/>
  <c r="D303" i="8" a="1"/>
  <c r="D303" i="8" s="1"/>
  <c r="D304" i="8" a="1"/>
  <c r="D304" i="8" s="1"/>
  <c r="D305" i="8" a="1"/>
  <c r="D305" i="8" s="1"/>
  <c r="D306" i="8" a="1"/>
  <c r="D306" i="8" s="1"/>
  <c r="D307" i="8" a="1"/>
  <c r="D307" i="8" s="1"/>
  <c r="D308" i="8" a="1"/>
  <c r="D308" i="8"/>
  <c r="D309" i="8" a="1"/>
  <c r="D309" i="8" s="1"/>
  <c r="D310" i="8" a="1"/>
  <c r="D310" i="8" s="1"/>
  <c r="D311" i="8" a="1"/>
  <c r="D311" i="8" s="1"/>
  <c r="D312" i="8" a="1"/>
  <c r="D312" i="8" s="1"/>
  <c r="D313" i="8" a="1"/>
  <c r="D313" i="8" s="1"/>
  <c r="D314" i="8" a="1"/>
  <c r="D314" i="8" s="1"/>
  <c r="D315" i="8" a="1"/>
  <c r="D315" i="8" s="1"/>
  <c r="D316" i="8" a="1"/>
  <c r="D316" i="8" s="1"/>
  <c r="D317" i="8" a="1"/>
  <c r="D317" i="8" s="1"/>
  <c r="D318" i="8" a="1"/>
  <c r="D318" i="8" s="1"/>
  <c r="D319" i="8" a="1"/>
  <c r="D319" i="8" s="1"/>
  <c r="D320" i="8" a="1"/>
  <c r="D320" i="8" s="1"/>
  <c r="D321" i="8" a="1"/>
  <c r="D321" i="8" s="1"/>
  <c r="D322" i="8" a="1"/>
  <c r="D322" i="8" s="1"/>
  <c r="D323" i="8" a="1"/>
  <c r="D323" i="8" s="1"/>
  <c r="D324" i="8" a="1"/>
  <c r="D324" i="8" s="1"/>
  <c r="D325" i="8" a="1"/>
  <c r="D325" i="8" s="1"/>
  <c r="D326" i="8" a="1"/>
  <c r="D326" i="8" s="1"/>
  <c r="D327" i="8" a="1"/>
  <c r="D327" i="8" s="1"/>
  <c r="D328" i="8" a="1"/>
  <c r="D328" i="8" s="1"/>
  <c r="D329" i="8" a="1"/>
  <c r="D329" i="8" s="1"/>
  <c r="D330" i="8" a="1"/>
  <c r="D330" i="8" s="1"/>
  <c r="D331" i="8" a="1"/>
  <c r="D331" i="8" s="1"/>
  <c r="D332" i="8" a="1"/>
  <c r="D332" i="8"/>
  <c r="D333" i="8" a="1"/>
  <c r="D333" i="8" s="1"/>
  <c r="D334" i="8" a="1"/>
  <c r="D334" i="8" s="1"/>
  <c r="D335" i="8" a="1"/>
  <c r="D335" i="8" s="1"/>
  <c r="D336" i="8" a="1"/>
  <c r="D336" i="8" s="1"/>
  <c r="D337" i="8" a="1"/>
  <c r="D337" i="8" s="1"/>
  <c r="D338" i="8" a="1"/>
  <c r="D338" i="8" s="1"/>
  <c r="D339" i="8" a="1"/>
  <c r="D339" i="8" s="1"/>
  <c r="D340" i="8" a="1"/>
  <c r="D340" i="8" s="1"/>
  <c r="D341" i="8" a="1"/>
  <c r="D341" i="8" s="1"/>
  <c r="D342" i="8" a="1"/>
  <c r="D342" i="8" s="1"/>
  <c r="D343" i="8" a="1"/>
  <c r="D343" i="8" s="1"/>
  <c r="D344" i="8" a="1"/>
  <c r="D344" i="8" s="1"/>
  <c r="D345" i="8" a="1"/>
  <c r="D345" i="8" s="1"/>
  <c r="D346" i="8" a="1"/>
  <c r="D346" i="8" s="1"/>
  <c r="D347" i="8" a="1"/>
  <c r="D347" i="8" s="1"/>
  <c r="D348" i="8" a="1"/>
  <c r="D348" i="8" s="1"/>
  <c r="D349" i="8" a="1"/>
  <c r="D349" i="8" s="1"/>
  <c r="D350" i="8" a="1"/>
  <c r="D350" i="8" s="1"/>
  <c r="D351" i="8" a="1"/>
  <c r="D351" i="8" s="1"/>
  <c r="D352" i="8" a="1"/>
  <c r="D352" i="8" s="1"/>
  <c r="D353" i="8" a="1"/>
  <c r="D353" i="8" s="1"/>
  <c r="D354" i="8" a="1"/>
  <c r="D354" i="8" s="1"/>
  <c r="D355" i="8" a="1"/>
  <c r="D355" i="8" s="1"/>
  <c r="D356" i="8" a="1"/>
  <c r="D356" i="8" s="1"/>
  <c r="D357" i="8" a="1"/>
  <c r="D357" i="8" s="1"/>
  <c r="D358" i="8" a="1"/>
  <c r="D358" i="8"/>
  <c r="D359" i="8" a="1"/>
  <c r="D359" i="8" s="1"/>
  <c r="D360" i="8" a="1"/>
  <c r="D360" i="8" s="1"/>
  <c r="D361" i="8" a="1"/>
  <c r="D361" i="8" s="1"/>
  <c r="D362" i="8" a="1"/>
  <c r="D362" i="8" s="1"/>
  <c r="D363" i="8" a="1"/>
  <c r="D363" i="8" s="1"/>
  <c r="D364" i="8" a="1"/>
  <c r="D364" i="8" s="1"/>
  <c r="D365" i="8" a="1"/>
  <c r="D365" i="8" s="1"/>
  <c r="D366" i="8" a="1"/>
  <c r="D366" i="8" s="1"/>
  <c r="D367" i="8" a="1"/>
  <c r="D367" i="8" s="1"/>
  <c r="D368" i="8" a="1"/>
  <c r="D368" i="8" s="1"/>
  <c r="D369" i="8" a="1"/>
  <c r="D369" i="8" s="1"/>
  <c r="D370" i="8" a="1"/>
  <c r="D370" i="8" s="1"/>
  <c r="D371" i="8" a="1"/>
  <c r="D371" i="8" s="1"/>
  <c r="D372" i="8" a="1"/>
  <c r="D372" i="8"/>
  <c r="D373" i="8" a="1"/>
  <c r="D373" i="8" s="1"/>
  <c r="D374" i="8" a="1"/>
  <c r="D374" i="8" s="1"/>
  <c r="D375" i="8" a="1"/>
  <c r="D375" i="8" s="1"/>
  <c r="D376" i="8" a="1"/>
  <c r="D376" i="8" s="1"/>
  <c r="D377" i="8" a="1"/>
  <c r="D377" i="8" s="1"/>
  <c r="D378" i="8" a="1"/>
  <c r="D378" i="8" s="1"/>
  <c r="D379" i="8" a="1"/>
  <c r="D379" i="8" s="1"/>
  <c r="D380" i="8" a="1"/>
  <c r="D380" i="8" s="1"/>
  <c r="D381" i="8" a="1"/>
  <c r="D381" i="8" s="1"/>
  <c r="D382" i="8" a="1"/>
  <c r="D382" i="8" s="1"/>
  <c r="D383" i="8" a="1"/>
  <c r="D383" i="8" s="1"/>
  <c r="D384" i="8" a="1"/>
  <c r="D384" i="8" s="1"/>
  <c r="D385" i="8" a="1"/>
  <c r="D385" i="8" s="1"/>
  <c r="D386" i="8" a="1"/>
  <c r="D386" i="8" s="1"/>
  <c r="D387" i="8" a="1"/>
  <c r="D387" i="8" s="1"/>
  <c r="D388" i="8" a="1"/>
  <c r="D388" i="8" s="1"/>
  <c r="D389" i="8" a="1"/>
  <c r="D389" i="8" s="1"/>
  <c r="D390" i="8" a="1"/>
  <c r="D390" i="8" s="1"/>
  <c r="D391" i="8" a="1"/>
  <c r="D391" i="8" s="1"/>
  <c r="D392" i="8" a="1"/>
  <c r="D392" i="8" s="1"/>
  <c r="D393" i="8" a="1"/>
  <c r="D393" i="8" s="1"/>
  <c r="D394" i="8" a="1"/>
  <c r="D394" i="8" s="1"/>
  <c r="D395" i="8" a="1"/>
  <c r="D395" i="8" s="1"/>
  <c r="D396" i="8" a="1"/>
  <c r="D396" i="8"/>
  <c r="D397" i="8" a="1"/>
  <c r="D397" i="8" s="1"/>
  <c r="D398" i="8" a="1"/>
  <c r="D398" i="8" s="1"/>
  <c r="D399" i="8" a="1"/>
  <c r="D399" i="8" s="1"/>
  <c r="D400" i="8" a="1"/>
  <c r="D400" i="8" s="1"/>
  <c r="D401" i="8" a="1"/>
  <c r="D401" i="8" s="1"/>
  <c r="D402" i="8" a="1"/>
  <c r="D402" i="8" s="1"/>
  <c r="D403" i="8" a="1"/>
  <c r="D403" i="8" s="1"/>
  <c r="D404" i="8" a="1"/>
  <c r="D404" i="8" s="1"/>
  <c r="D405" i="8" a="1"/>
  <c r="D405" i="8" s="1"/>
  <c r="D406" i="8" a="1"/>
  <c r="D406" i="8" s="1"/>
  <c r="D407" i="8" a="1"/>
  <c r="D407" i="8" s="1"/>
  <c r="D408" i="8" a="1"/>
  <c r="D408" i="8" s="1"/>
  <c r="D409" i="8" a="1"/>
  <c r="D409" i="8" s="1"/>
  <c r="D410" i="8" a="1"/>
  <c r="D410" i="8" s="1"/>
  <c r="D411" i="8" a="1"/>
  <c r="D411" i="8" s="1"/>
  <c r="D412" i="8" a="1"/>
  <c r="D412" i="8" s="1"/>
  <c r="D413" i="8" a="1"/>
  <c r="D413" i="8" s="1"/>
  <c r="D414" i="8" a="1"/>
  <c r="D414" i="8" s="1"/>
  <c r="D415" i="8" a="1"/>
  <c r="D415" i="8" s="1"/>
  <c r="D416" i="8" a="1"/>
  <c r="D416" i="8" s="1"/>
  <c r="D417" i="8" a="1"/>
  <c r="D417" i="8" s="1"/>
  <c r="D418" i="8" a="1"/>
  <c r="D418" i="8" s="1"/>
  <c r="D419" i="8" a="1"/>
  <c r="D419" i="8" s="1"/>
  <c r="D420" i="8" a="1"/>
  <c r="D420" i="8" s="1"/>
  <c r="D421" i="8" a="1"/>
  <c r="D421" i="8" s="1"/>
  <c r="D422" i="8" a="1"/>
  <c r="D422" i="8"/>
  <c r="D423" i="8" a="1"/>
  <c r="D423" i="8" s="1"/>
  <c r="D424" i="8" a="1"/>
  <c r="D424" i="8" s="1"/>
  <c r="D425" i="8" a="1"/>
  <c r="D425" i="8" s="1"/>
  <c r="D426" i="8" a="1"/>
  <c r="D426" i="8" s="1"/>
  <c r="D427" i="8" a="1"/>
  <c r="D427" i="8" s="1"/>
  <c r="D428" i="8" a="1"/>
  <c r="D428" i="8" s="1"/>
  <c r="D429" i="8" a="1"/>
  <c r="D429" i="8" s="1"/>
  <c r="D430" i="8" a="1"/>
  <c r="D430" i="8" s="1"/>
  <c r="D431" i="8" a="1"/>
  <c r="D431" i="8" s="1"/>
  <c r="D432" i="8" a="1"/>
  <c r="D432" i="8" s="1"/>
  <c r="D433" i="8" a="1"/>
  <c r="D433" i="8" s="1"/>
  <c r="D434" i="8" a="1"/>
  <c r="D434" i="8" s="1"/>
  <c r="D435" i="8" a="1"/>
  <c r="D435" i="8" s="1"/>
  <c r="D436" i="8" a="1"/>
  <c r="D436" i="8"/>
  <c r="D437" i="8" a="1"/>
  <c r="D437" i="8" s="1"/>
  <c r="D438" i="8" a="1"/>
  <c r="D438" i="8" s="1"/>
  <c r="D439" i="8" a="1"/>
  <c r="D439" i="8" s="1"/>
  <c r="D440" i="8" a="1"/>
  <c r="D440" i="8" s="1"/>
  <c r="D441" i="8" a="1"/>
  <c r="D441" i="8" s="1"/>
  <c r="D442" i="8" a="1"/>
  <c r="D442" i="8" s="1"/>
  <c r="D443" i="8" a="1"/>
  <c r="D443" i="8" s="1"/>
  <c r="D444" i="8" a="1"/>
  <c r="D444" i="8" s="1"/>
  <c r="D445" i="8" a="1"/>
  <c r="D445" i="8" s="1"/>
  <c r="D446" i="8" a="1"/>
  <c r="D446" i="8" s="1"/>
  <c r="D447" i="8" a="1"/>
  <c r="D447" i="8" s="1"/>
  <c r="D448" i="8" a="1"/>
  <c r="D448" i="8" s="1"/>
  <c r="D449" i="8" a="1"/>
  <c r="D449" i="8" s="1"/>
  <c r="D450" i="8" a="1"/>
  <c r="D450" i="8" s="1"/>
  <c r="D451" i="8" a="1"/>
  <c r="D451" i="8" s="1"/>
  <c r="D452" i="8" a="1"/>
  <c r="D452" i="8" s="1"/>
  <c r="D453" i="8" a="1"/>
  <c r="D453" i="8" s="1"/>
  <c r="D454" i="8" a="1"/>
  <c r="D454" i="8" s="1"/>
  <c r="D455" i="8" a="1"/>
  <c r="D455" i="8" s="1"/>
  <c r="D456" i="8" a="1"/>
  <c r="D456" i="8" s="1"/>
  <c r="D457" i="8" a="1"/>
  <c r="D457" i="8" s="1"/>
  <c r="D458" i="8" a="1"/>
  <c r="D458" i="8" s="1"/>
  <c r="D459" i="8" a="1"/>
  <c r="D459" i="8" s="1"/>
  <c r="D460" i="8" a="1"/>
  <c r="D460" i="8"/>
  <c r="D461" i="8" a="1"/>
  <c r="D461" i="8" s="1"/>
  <c r="D462" i="8" a="1"/>
  <c r="D462" i="8" s="1"/>
  <c r="D463" i="8" a="1"/>
  <c r="D463" i="8" s="1"/>
  <c r="D464" i="8" a="1"/>
  <c r="D464" i="8" s="1"/>
  <c r="D465" i="8" a="1"/>
  <c r="D465" i="8" s="1"/>
  <c r="D466" i="8" a="1"/>
  <c r="D466" i="8" s="1"/>
  <c r="D467" i="8" a="1"/>
  <c r="D467" i="8" s="1"/>
  <c r="D468" i="8" a="1"/>
  <c r="D468" i="8" s="1"/>
  <c r="D469" i="8" a="1"/>
  <c r="D469" i="8" s="1"/>
  <c r="D470" i="8" a="1"/>
  <c r="D470" i="8" s="1"/>
  <c r="D471" i="8" a="1"/>
  <c r="D471" i="8" s="1"/>
  <c r="D472" i="8" a="1"/>
  <c r="D472" i="8" s="1"/>
  <c r="D473" i="8" a="1"/>
  <c r="D473" i="8" s="1"/>
  <c r="D474" i="8" a="1"/>
  <c r="D474" i="8" s="1"/>
  <c r="D475" i="8" a="1"/>
  <c r="D475" i="8" s="1"/>
  <c r="D476" i="8" a="1"/>
  <c r="D476" i="8" s="1"/>
  <c r="D477" i="8" a="1"/>
  <c r="D477" i="8" s="1"/>
  <c r="D478" i="8" a="1"/>
  <c r="D478" i="8" s="1"/>
  <c r="D479" i="8" a="1"/>
  <c r="D479" i="8" s="1"/>
  <c r="D480" i="8" a="1"/>
  <c r="D480" i="8" s="1"/>
  <c r="D481" i="8" a="1"/>
  <c r="D481" i="8" s="1"/>
  <c r="D482" i="8" a="1"/>
  <c r="D482" i="8" s="1"/>
  <c r="D483" i="8" a="1"/>
  <c r="D483" i="8" s="1"/>
  <c r="D484" i="8" a="1"/>
  <c r="D484" i="8" s="1"/>
  <c r="D485" i="8" a="1"/>
  <c r="D485" i="8" s="1"/>
  <c r="D486" i="8" a="1"/>
  <c r="D486" i="8" s="1"/>
  <c r="D487" i="8" a="1"/>
  <c r="D487" i="8" s="1"/>
  <c r="D488" i="8" a="1"/>
  <c r="D488" i="8" s="1"/>
  <c r="D489" i="8" a="1"/>
  <c r="D489" i="8" s="1"/>
  <c r="D490" i="8" a="1"/>
  <c r="D490" i="8" s="1"/>
  <c r="D491" i="8" a="1"/>
  <c r="D491" i="8" s="1"/>
  <c r="D492" i="8" a="1"/>
  <c r="D492" i="8"/>
  <c r="D493" i="8" a="1"/>
  <c r="D493" i="8" s="1"/>
  <c r="D494" i="8" a="1"/>
  <c r="D494" i="8" s="1"/>
  <c r="D495" i="8" a="1"/>
  <c r="D495" i="8" s="1"/>
  <c r="D496" i="8" a="1"/>
  <c r="D496" i="8" s="1"/>
  <c r="D497" i="8" a="1"/>
  <c r="D497" i="8" s="1"/>
  <c r="D498" i="8" a="1"/>
  <c r="D498" i="8" s="1"/>
  <c r="D499" i="8" a="1"/>
  <c r="D499" i="8" s="1"/>
  <c r="D500" i="8" a="1"/>
  <c r="D500" i="8" s="1"/>
  <c r="D501" i="8" a="1"/>
  <c r="D501" i="8" s="1"/>
  <c r="D502" i="8" a="1"/>
  <c r="D502" i="8" s="1"/>
  <c r="D503" i="8" a="1"/>
  <c r="D503" i="8" s="1"/>
  <c r="D504" i="8" a="1"/>
  <c r="D504" i="8" s="1"/>
  <c r="D505" i="8" a="1"/>
  <c r="D505" i="8" s="1"/>
  <c r="D506" i="8" a="1"/>
  <c r="D506" i="8" s="1"/>
  <c r="D507" i="8" a="1"/>
  <c r="D507" i="8" s="1"/>
  <c r="D508" i="8" a="1"/>
  <c r="D508" i="8"/>
  <c r="D509" i="8" a="1"/>
  <c r="D509" i="8" s="1"/>
  <c r="D510" i="8" a="1"/>
  <c r="D510" i="8" s="1"/>
  <c r="D511" i="8" a="1"/>
  <c r="D511" i="8" s="1"/>
  <c r="D512" i="8" a="1"/>
  <c r="D512" i="8" s="1"/>
  <c r="D513" i="8" a="1"/>
  <c r="D513" i="8" s="1"/>
  <c r="D514" i="8" a="1"/>
  <c r="D514" i="8"/>
  <c r="D515" i="8" a="1"/>
  <c r="D515" i="8" s="1"/>
  <c r="D516" i="8" a="1"/>
  <c r="D516" i="8" s="1"/>
  <c r="D517" i="8" a="1"/>
  <c r="D517" i="8" s="1"/>
  <c r="D518" i="8" a="1"/>
  <c r="D518" i="8"/>
  <c r="D519" i="8" a="1"/>
  <c r="D519" i="8" s="1"/>
  <c r="D520" i="8" a="1"/>
  <c r="D520" i="8" s="1"/>
  <c r="D521" i="8" a="1"/>
  <c r="D521" i="8" s="1"/>
  <c r="D522" i="8" a="1"/>
  <c r="D522" i="8"/>
  <c r="D523" i="8" a="1"/>
  <c r="D523" i="8" s="1"/>
  <c r="D524" i="8" a="1"/>
  <c r="D524" i="8" s="1"/>
  <c r="D525" i="8" a="1"/>
  <c r="D525" i="8" s="1"/>
  <c r="D526" i="8" a="1"/>
  <c r="D526" i="8" s="1"/>
  <c r="D527" i="8" a="1"/>
  <c r="D527" i="8" s="1"/>
  <c r="D528" i="8" a="1"/>
  <c r="D528" i="8" s="1"/>
  <c r="D529" i="8" a="1"/>
  <c r="D529" i="8" s="1"/>
  <c r="C4" i="8" l="1" a="1"/>
  <c r="C4" i="8" s="1"/>
  <c r="J2" i="12" l="1" a="1"/>
  <c r="J2" i="12" s="1"/>
  <c r="I4" i="8" l="1"/>
  <c r="H4" i="8" s="1"/>
  <c r="I7" i="8"/>
  <c r="H7" i="8" s="1"/>
  <c r="I8" i="8"/>
  <c r="H8" i="8" s="1"/>
  <c r="I14" i="8"/>
  <c r="H14" i="8" s="1"/>
  <c r="I16" i="8"/>
  <c r="H16" i="8" s="1"/>
  <c r="I23" i="8"/>
  <c r="H23" i="8" s="1"/>
  <c r="I27" i="8"/>
  <c r="H27" i="8" s="1"/>
  <c r="I31" i="8"/>
  <c r="H31" i="8" s="1"/>
  <c r="I32" i="8"/>
  <c r="H32" i="8" s="1"/>
  <c r="I38" i="8"/>
  <c r="H38" i="8" s="1"/>
  <c r="I42" i="8"/>
  <c r="H42" i="8" s="1"/>
  <c r="I44" i="8"/>
  <c r="H44" i="8" s="1"/>
  <c r="I46" i="8"/>
  <c r="H46" i="8" s="1"/>
  <c r="I53" i="8"/>
  <c r="H53" i="8" s="1"/>
  <c r="I54" i="8"/>
  <c r="H54" i="8" s="1"/>
  <c r="I58" i="8"/>
  <c r="H58" i="8" s="1"/>
  <c r="I61" i="8"/>
  <c r="H61" i="8" s="1"/>
  <c r="I62" i="8"/>
  <c r="H62" i="8" s="1"/>
  <c r="I70" i="8"/>
  <c r="H70" i="8" s="1"/>
  <c r="I74" i="8"/>
  <c r="H74" i="8" s="1"/>
  <c r="I78" i="8"/>
  <c r="H78" i="8" s="1"/>
  <c r="I86" i="8"/>
  <c r="H86" i="8" s="1"/>
  <c r="I90" i="8"/>
  <c r="H90" i="8" s="1"/>
  <c r="I94" i="8"/>
  <c r="H94" i="8" s="1"/>
  <c r="I96" i="8"/>
  <c r="H96" i="8" s="1"/>
  <c r="I102" i="8"/>
  <c r="H102" i="8" s="1"/>
  <c r="I106" i="8"/>
  <c r="H106" i="8" s="1"/>
  <c r="I110" i="8"/>
  <c r="H110" i="8" s="1"/>
  <c r="I118" i="8"/>
  <c r="H118" i="8" s="1"/>
  <c r="I121" i="8"/>
  <c r="H121" i="8" s="1"/>
  <c r="I122" i="8"/>
  <c r="H122" i="8" s="1"/>
  <c r="I125" i="8"/>
  <c r="H125" i="8" s="1"/>
  <c r="I129" i="8"/>
  <c r="H129" i="8" s="1"/>
  <c r="I133" i="8"/>
  <c r="H133" i="8" s="1"/>
  <c r="I137" i="8"/>
  <c r="H137" i="8" s="1"/>
  <c r="I140" i="8"/>
  <c r="H140" i="8" s="1"/>
  <c r="I148" i="8"/>
  <c r="H148" i="8" s="1"/>
  <c r="I151" i="8"/>
  <c r="H151" i="8" s="1"/>
  <c r="I152" i="8"/>
  <c r="H152" i="8" s="1"/>
  <c r="I156" i="8"/>
  <c r="H156" i="8" s="1"/>
  <c r="I158" i="8"/>
  <c r="H158" i="8" s="1"/>
  <c r="I163" i="8"/>
  <c r="H163" i="8" s="1"/>
  <c r="I164" i="8"/>
  <c r="H164" i="8" s="1"/>
  <c r="I168" i="8"/>
  <c r="H168" i="8" s="1"/>
  <c r="I172" i="8"/>
  <c r="H172" i="8" s="1"/>
  <c r="I174" i="8"/>
  <c r="H174" i="8" s="1"/>
  <c r="I180" i="8"/>
  <c r="H180" i="8" s="1"/>
  <c r="I184" i="8"/>
  <c r="H184" i="8" s="1"/>
  <c r="I188" i="8"/>
  <c r="H188" i="8" s="1"/>
  <c r="I196" i="8"/>
  <c r="H196" i="8" s="1"/>
  <c r="I198" i="8"/>
  <c r="H198" i="8" s="1"/>
  <c r="I200" i="8"/>
  <c r="H200" i="8" s="1"/>
  <c r="I203" i="8"/>
  <c r="H203" i="8" s="1"/>
  <c r="I204" i="8"/>
  <c r="H204" i="8" s="1"/>
  <c r="I210" i="8"/>
  <c r="H210" i="8" s="1"/>
  <c r="I212" i="8"/>
  <c r="H212" i="8" s="1"/>
  <c r="I215" i="8"/>
  <c r="H215" i="8" s="1"/>
  <c r="I216" i="8"/>
  <c r="H216" i="8" s="1"/>
  <c r="I219" i="8"/>
  <c r="H219" i="8" s="1"/>
  <c r="I220" i="8"/>
  <c r="H220" i="8" s="1"/>
  <c r="I224" i="8"/>
  <c r="H224" i="8" s="1"/>
  <c r="I228" i="8"/>
  <c r="H228" i="8" s="1"/>
  <c r="I231" i="8"/>
  <c r="H231" i="8" s="1"/>
  <c r="I233" i="8"/>
  <c r="H233" i="8" s="1"/>
  <c r="I235" i="8"/>
  <c r="H235" i="8" s="1"/>
  <c r="I237" i="8"/>
  <c r="H237" i="8" s="1"/>
  <c r="I242" i="8"/>
  <c r="H242" i="8" s="1"/>
  <c r="I246" i="8"/>
  <c r="H246" i="8" s="1"/>
  <c r="I250" i="8"/>
  <c r="H250" i="8" s="1"/>
  <c r="I256" i="8"/>
  <c r="H256" i="8" s="1"/>
  <c r="I258" i="8"/>
  <c r="H258" i="8" s="1"/>
  <c r="I262" i="8"/>
  <c r="H262" i="8" s="1"/>
  <c r="I266" i="8"/>
  <c r="H266" i="8" s="1"/>
  <c r="I270" i="8"/>
  <c r="H270" i="8" s="1"/>
  <c r="I274" i="8"/>
  <c r="H274" i="8" s="1"/>
  <c r="I276" i="8"/>
  <c r="H276" i="8" s="1"/>
  <c r="I278" i="8"/>
  <c r="H278" i="8" s="1"/>
  <c r="I280" i="8"/>
  <c r="H280" i="8" s="1"/>
  <c r="I282" i="8"/>
  <c r="H282" i="8" s="1"/>
  <c r="I289" i="8"/>
  <c r="H289" i="8" s="1"/>
  <c r="I290" i="8"/>
  <c r="H290" i="8" s="1"/>
  <c r="I292" i="8"/>
  <c r="H292" i="8" s="1"/>
  <c r="I294" i="8"/>
  <c r="H294" i="8" s="1"/>
  <c r="I298" i="8"/>
  <c r="H298" i="8" s="1"/>
  <c r="I301" i="8"/>
  <c r="H301" i="8" s="1"/>
  <c r="I304" i="8"/>
  <c r="H304" i="8" s="1"/>
  <c r="I305" i="8"/>
  <c r="H305" i="8" s="1"/>
  <c r="I306" i="8"/>
  <c r="H306" i="8" s="1"/>
  <c r="I308" i="8"/>
  <c r="H308" i="8" s="1"/>
  <c r="I310" i="8"/>
  <c r="H310" i="8" s="1"/>
  <c r="I314" i="8"/>
  <c r="H314" i="8" s="1"/>
  <c r="I317" i="8"/>
  <c r="H317" i="8" s="1"/>
  <c r="I318" i="8"/>
  <c r="H318" i="8" s="1"/>
  <c r="I320" i="8"/>
  <c r="H320" i="8" s="1"/>
  <c r="I321" i="8"/>
  <c r="H321" i="8" s="1"/>
  <c r="I322" i="8"/>
  <c r="H322" i="8" s="1"/>
  <c r="I324" i="8"/>
  <c r="H324" i="8" s="1"/>
  <c r="I326" i="8"/>
  <c r="H326" i="8" s="1"/>
  <c r="I330" i="8"/>
  <c r="H330" i="8" s="1"/>
  <c r="I333" i="8"/>
  <c r="H333" i="8" s="1"/>
  <c r="I336" i="8"/>
  <c r="H336" i="8" s="1"/>
  <c r="I337" i="8"/>
  <c r="H337" i="8" s="1"/>
  <c r="I339" i="8"/>
  <c r="H339" i="8" s="1"/>
  <c r="I341" i="8"/>
  <c r="H341" i="8" s="1"/>
  <c r="I345" i="8"/>
  <c r="H345" i="8" s="1"/>
  <c r="I348" i="8"/>
  <c r="H348" i="8" s="1"/>
  <c r="I349" i="8"/>
  <c r="H349" i="8" s="1"/>
  <c r="I351" i="8"/>
  <c r="H351" i="8" s="1"/>
  <c r="I352" i="8"/>
  <c r="H352" i="8" s="1"/>
  <c r="I353" i="8"/>
  <c r="H353" i="8" s="1"/>
  <c r="I355" i="8"/>
  <c r="H355" i="8" s="1"/>
  <c r="I357" i="8"/>
  <c r="H357" i="8" s="1"/>
  <c r="I360" i="8"/>
  <c r="H360" i="8" s="1"/>
  <c r="I363" i="8"/>
  <c r="H363" i="8" s="1"/>
  <c r="I366" i="8"/>
  <c r="H366" i="8" s="1"/>
  <c r="I367" i="8"/>
  <c r="H367" i="8" s="1"/>
  <c r="I368" i="8"/>
  <c r="H368" i="8" s="1"/>
  <c r="I370" i="8"/>
  <c r="H370" i="8" s="1"/>
  <c r="I372" i="8"/>
  <c r="H372" i="8" s="1"/>
  <c r="I376" i="8"/>
  <c r="H376" i="8" s="1"/>
  <c r="I379" i="8"/>
  <c r="H379" i="8" s="1"/>
  <c r="I380" i="8"/>
  <c r="H380" i="8" s="1"/>
  <c r="I382" i="8"/>
  <c r="H382" i="8" s="1"/>
  <c r="I383" i="8"/>
  <c r="H383" i="8" s="1"/>
  <c r="I384" i="8"/>
  <c r="H384" i="8" s="1"/>
  <c r="I386" i="8"/>
  <c r="H386" i="8" s="1"/>
  <c r="I388" i="8"/>
  <c r="H388" i="8" s="1"/>
  <c r="I392" i="8"/>
  <c r="H392" i="8" s="1"/>
  <c r="I395" i="8"/>
  <c r="H395" i="8" s="1"/>
  <c r="I398" i="8"/>
  <c r="H398" i="8" s="1"/>
  <c r="I399" i="8"/>
  <c r="H399" i="8" s="1"/>
  <c r="I400" i="8"/>
  <c r="H400" i="8" s="1"/>
  <c r="I402" i="8"/>
  <c r="H402" i="8" s="1"/>
  <c r="I404" i="8"/>
  <c r="H404" i="8" s="1"/>
  <c r="I408" i="8"/>
  <c r="H408" i="8" s="1"/>
  <c r="I411" i="8"/>
  <c r="H411" i="8" s="1"/>
  <c r="I412" i="8"/>
  <c r="H412" i="8" s="1"/>
  <c r="I414" i="8"/>
  <c r="H414" i="8" s="1"/>
  <c r="I415" i="8"/>
  <c r="H415" i="8" s="1"/>
  <c r="I416" i="8"/>
  <c r="H416" i="8" s="1"/>
  <c r="I418" i="8"/>
  <c r="H418" i="8" s="1"/>
  <c r="I420" i="8"/>
  <c r="H420" i="8" s="1"/>
  <c r="I424" i="8"/>
  <c r="H424" i="8" s="1"/>
  <c r="I427" i="8"/>
  <c r="H427" i="8" s="1"/>
  <c r="I430" i="8"/>
  <c r="H430" i="8" s="1"/>
  <c r="I431" i="8"/>
  <c r="H431" i="8" s="1"/>
  <c r="I432" i="8"/>
  <c r="H432" i="8" s="1"/>
  <c r="I436" i="8"/>
  <c r="H436" i="8" s="1"/>
  <c r="I438" i="8"/>
  <c r="H438" i="8" s="1"/>
  <c r="I439" i="8"/>
  <c r="H439" i="8" s="1"/>
  <c r="I440" i="8"/>
  <c r="H440" i="8" s="1"/>
  <c r="I445" i="8"/>
  <c r="H445" i="8" s="1"/>
  <c r="I446" i="8"/>
  <c r="H446" i="8" s="1"/>
  <c r="I447" i="8"/>
  <c r="H447" i="8" s="1"/>
  <c r="I451" i="8"/>
  <c r="H451" i="8" s="1"/>
  <c r="I453" i="8"/>
  <c r="H453" i="8" s="1"/>
  <c r="I454" i="8"/>
  <c r="H454" i="8" s="1"/>
  <c r="I455" i="8"/>
  <c r="H455" i="8" s="1"/>
  <c r="I461" i="8"/>
  <c r="H461" i="8" s="1"/>
  <c r="I462" i="8"/>
  <c r="H462" i="8" s="1"/>
  <c r="I468" i="8"/>
  <c r="H468" i="8" s="1"/>
  <c r="I469" i="8"/>
  <c r="H469" i="8" s="1"/>
  <c r="I476" i="8"/>
  <c r="H476" i="8" s="1"/>
  <c r="I477" i="8"/>
  <c r="H477" i="8" s="1"/>
  <c r="I478" i="8"/>
  <c r="H478" i="8" s="1"/>
  <c r="I482" i="8"/>
  <c r="H482" i="8" s="1"/>
  <c r="I484" i="8"/>
  <c r="H484" i="8" s="1"/>
  <c r="I485" i="8"/>
  <c r="H485" i="8" s="1"/>
  <c r="I490" i="8"/>
  <c r="H490" i="8" s="1"/>
  <c r="I492" i="8"/>
  <c r="H492" i="8" s="1"/>
  <c r="I493" i="8"/>
  <c r="H493" i="8" s="1"/>
  <c r="I498" i="8"/>
  <c r="H498" i="8" s="1"/>
  <c r="I500" i="8"/>
  <c r="H500" i="8" s="1"/>
  <c r="I504" i="8"/>
  <c r="H504" i="8" s="1"/>
  <c r="I506" i="8"/>
  <c r="H506" i="8" s="1"/>
  <c r="I507" i="8"/>
  <c r="H507" i="8" s="1"/>
  <c r="I508" i="8"/>
  <c r="H508" i="8" s="1"/>
  <c r="I512" i="8"/>
  <c r="H512" i="8" s="1"/>
  <c r="I514" i="8"/>
  <c r="H514" i="8" s="1"/>
  <c r="I515" i="8"/>
  <c r="H515" i="8" s="1"/>
  <c r="I520" i="8"/>
  <c r="H520" i="8" s="1"/>
  <c r="I522" i="8"/>
  <c r="H522" i="8" s="1"/>
  <c r="I523" i="8"/>
  <c r="H523" i="8" s="1"/>
  <c r="I528" i="8"/>
  <c r="H528" i="8" s="1"/>
  <c r="G4" i="12" l="1"/>
  <c r="C529" i="8" a="1"/>
  <c r="C529" i="8" s="1"/>
  <c r="F529" i="8" s="1" a="1"/>
  <c r="F529" i="8" s="1"/>
  <c r="C525" i="8" a="1"/>
  <c r="C525" i="8" s="1"/>
  <c r="F525" i="8" s="1" a="1"/>
  <c r="F525" i="8" s="1"/>
  <c r="C521" i="8" a="1"/>
  <c r="C521" i="8" s="1"/>
  <c r="F521" i="8" s="1" a="1"/>
  <c r="F521" i="8" s="1"/>
  <c r="C517" i="8" a="1"/>
  <c r="C517" i="8" s="1"/>
  <c r="F517" i="8" s="1" a="1"/>
  <c r="F517" i="8" s="1"/>
  <c r="C513" i="8" a="1"/>
  <c r="C513" i="8" s="1"/>
  <c r="F513" i="8" s="1" a="1"/>
  <c r="F513" i="8" s="1"/>
  <c r="C509" i="8" a="1"/>
  <c r="C509" i="8" s="1"/>
  <c r="F509" i="8" s="1" a="1"/>
  <c r="F509" i="8" s="1"/>
  <c r="C505" i="8" a="1"/>
  <c r="C505" i="8" s="1"/>
  <c r="F505" i="8" s="1" a="1"/>
  <c r="F505" i="8" s="1"/>
  <c r="C502" i="8" a="1"/>
  <c r="C502" i="8" s="1"/>
  <c r="F502" i="8" s="1" a="1"/>
  <c r="F502" i="8" s="1"/>
  <c r="C499" i="8" a="1"/>
  <c r="C499" i="8" s="1"/>
  <c r="F499" i="8" s="1" a="1"/>
  <c r="F499" i="8" s="1"/>
  <c r="C495" i="8" a="1"/>
  <c r="C495" i="8" s="1"/>
  <c r="F495" i="8" s="1" a="1"/>
  <c r="F495" i="8" s="1"/>
  <c r="C491" i="8" a="1"/>
  <c r="C491" i="8" s="1"/>
  <c r="F491" i="8" s="1" a="1"/>
  <c r="F491" i="8" s="1"/>
  <c r="C487" i="8" a="1"/>
  <c r="C487" i="8" s="1"/>
  <c r="F487" i="8" s="1" a="1"/>
  <c r="F487" i="8" s="1"/>
  <c r="C483" i="8" a="1"/>
  <c r="C483" i="8" s="1"/>
  <c r="F483" i="8" s="1" a="1"/>
  <c r="F483" i="8" s="1"/>
  <c r="C479" i="8" a="1"/>
  <c r="C479" i="8" s="1"/>
  <c r="F479" i="8" s="1" a="1"/>
  <c r="F479" i="8" s="1"/>
  <c r="C475" i="8" a="1"/>
  <c r="C475" i="8" s="1"/>
  <c r="F475" i="8" s="1" a="1"/>
  <c r="F475" i="8" s="1"/>
  <c r="C471" i="8" a="1"/>
  <c r="C471" i="8" s="1"/>
  <c r="F471" i="8" s="1" a="1"/>
  <c r="F471" i="8" s="1"/>
  <c r="C467" i="8" a="1"/>
  <c r="C467" i="8" s="1"/>
  <c r="F467" i="8" s="1" a="1"/>
  <c r="F467" i="8" s="1"/>
  <c r="C463" i="8" a="1"/>
  <c r="C463" i="8" s="1"/>
  <c r="F463" i="8" s="1" a="1"/>
  <c r="F463" i="8" s="1"/>
  <c r="C460" i="8" a="1"/>
  <c r="C460" i="8" s="1"/>
  <c r="F460" i="8" s="1" a="1"/>
  <c r="F460" i="8" s="1"/>
  <c r="C456" i="8" a="1"/>
  <c r="C456" i="8" s="1"/>
  <c r="F456" i="8" s="1" a="1"/>
  <c r="F456" i="8" s="1"/>
  <c r="C452" i="8" a="1"/>
  <c r="C452" i="8" s="1"/>
  <c r="F452" i="8" s="1" a="1"/>
  <c r="F452" i="8" s="1"/>
  <c r="C444" i="8" a="1"/>
  <c r="C444" i="8" s="1"/>
  <c r="F444" i="8" s="1" a="1"/>
  <c r="F444" i="8" s="1"/>
  <c r="C437" i="8" a="1"/>
  <c r="C437" i="8" s="1"/>
  <c r="F437" i="8" s="1" a="1"/>
  <c r="F437" i="8" s="1"/>
  <c r="C433" i="8" a="1"/>
  <c r="C433" i="8" s="1"/>
  <c r="F433" i="8" s="1" a="1"/>
  <c r="F433" i="8" s="1"/>
  <c r="C429" i="8" a="1"/>
  <c r="C429" i="8" s="1"/>
  <c r="F429" i="8" s="1" a="1"/>
  <c r="F429" i="8" s="1"/>
  <c r="C425" i="8" a="1"/>
  <c r="C425" i="8" s="1"/>
  <c r="F425" i="8" s="1" a="1"/>
  <c r="F425" i="8" s="1"/>
  <c r="C421" i="8" a="1"/>
  <c r="C421" i="8" s="1"/>
  <c r="F421" i="8" s="1" a="1"/>
  <c r="F421" i="8" s="1"/>
  <c r="C417" i="8" a="1"/>
  <c r="C417" i="8" s="1"/>
  <c r="F417" i="8" s="1" a="1"/>
  <c r="F417" i="8" s="1"/>
  <c r="C413" i="8" a="1"/>
  <c r="C413" i="8" s="1"/>
  <c r="F413" i="8" s="1" a="1"/>
  <c r="F413" i="8" s="1"/>
  <c r="C409" i="8" a="1"/>
  <c r="C409" i="8" s="1"/>
  <c r="F409" i="8" s="1" a="1"/>
  <c r="F409" i="8" s="1"/>
  <c r="C405" i="8" a="1"/>
  <c r="C405" i="8" s="1"/>
  <c r="F405" i="8" s="1" a="1"/>
  <c r="F405" i="8" s="1"/>
  <c r="C401" i="8" a="1"/>
  <c r="C401" i="8" s="1"/>
  <c r="F401" i="8" s="1" a="1"/>
  <c r="F401" i="8" s="1"/>
  <c r="C397" i="8" a="1"/>
  <c r="C397" i="8" s="1"/>
  <c r="F397" i="8" s="1" a="1"/>
  <c r="F397" i="8" s="1"/>
  <c r="C393" i="8" a="1"/>
  <c r="C393" i="8" s="1"/>
  <c r="F393" i="8" s="1" a="1"/>
  <c r="F393" i="8" s="1"/>
  <c r="C389" i="8" a="1"/>
  <c r="C389" i="8" s="1"/>
  <c r="F389" i="8" s="1" a="1"/>
  <c r="F389" i="8" s="1"/>
  <c r="C448" i="8" a="1"/>
  <c r="C448" i="8" s="1"/>
  <c r="F448" i="8" s="1" a="1"/>
  <c r="F448" i="8" s="1"/>
  <c r="C385" i="8" a="1"/>
  <c r="C385" i="8" s="1"/>
  <c r="F385" i="8" s="1" a="1"/>
  <c r="F385" i="8" s="1"/>
  <c r="C381" i="8" a="1"/>
  <c r="C381" i="8" s="1"/>
  <c r="F381" i="8" s="1" a="1"/>
  <c r="F381" i="8" s="1"/>
  <c r="C373" i="8" a="1"/>
  <c r="C373" i="8" s="1"/>
  <c r="F373" i="8" s="1" a="1"/>
  <c r="F373" i="8" s="1"/>
  <c r="C369" i="8" a="1"/>
  <c r="C369" i="8" s="1"/>
  <c r="F369" i="8" s="1" a="1"/>
  <c r="F369" i="8" s="1"/>
  <c r="C365" i="8" a="1"/>
  <c r="C365" i="8" s="1"/>
  <c r="F365" i="8" s="1" a="1"/>
  <c r="F365" i="8" s="1"/>
  <c r="C361" i="8" a="1"/>
  <c r="C361" i="8" s="1"/>
  <c r="F361" i="8" s="1" a="1"/>
  <c r="F361" i="8" s="1"/>
  <c r="C354" i="8" a="1"/>
  <c r="C354" i="8" s="1"/>
  <c r="F354" i="8" s="1" a="1"/>
  <c r="F354" i="8" s="1"/>
  <c r="C350" i="8" a="1"/>
  <c r="C350" i="8" s="1"/>
  <c r="F350" i="8" s="1" a="1"/>
  <c r="F350" i="8" s="1"/>
  <c r="C346" i="8" a="1"/>
  <c r="C346" i="8" s="1"/>
  <c r="F346" i="8" s="1" a="1"/>
  <c r="F346" i="8" s="1"/>
  <c r="C342" i="8" a="1"/>
  <c r="C342" i="8" s="1"/>
  <c r="F342" i="8" s="1" a="1"/>
  <c r="F342" i="8" s="1"/>
  <c r="C338" i="8" a="1"/>
  <c r="C338" i="8" s="1"/>
  <c r="F338" i="8" s="1" a="1"/>
  <c r="F338" i="8" s="1"/>
  <c r="C335" i="8" a="1"/>
  <c r="C335" i="8" s="1"/>
  <c r="F335" i="8" s="1" a="1"/>
  <c r="F335" i="8" s="1"/>
  <c r="C331" i="8" a="1"/>
  <c r="C331" i="8" s="1"/>
  <c r="F331" i="8" s="1" a="1"/>
  <c r="F331" i="8" s="1"/>
  <c r="C327" i="8" a="1"/>
  <c r="C327" i="8" s="1"/>
  <c r="F327" i="8" s="1" a="1"/>
  <c r="F327" i="8" s="1"/>
  <c r="C323" i="8" a="1"/>
  <c r="C323" i="8" s="1"/>
  <c r="F323" i="8" s="1" a="1"/>
  <c r="F323" i="8" s="1"/>
  <c r="C319" i="8" a="1"/>
  <c r="C319" i="8" s="1"/>
  <c r="F319" i="8" s="1" a="1"/>
  <c r="F319" i="8" s="1"/>
  <c r="C315" i="8" a="1"/>
  <c r="C315" i="8" s="1"/>
  <c r="F315" i="8" s="1" a="1"/>
  <c r="F315" i="8" s="1"/>
  <c r="C311" i="8" a="1"/>
  <c r="C311" i="8" s="1"/>
  <c r="F311" i="8" s="1" a="1"/>
  <c r="F311" i="8" s="1"/>
  <c r="C307" i="8" a="1"/>
  <c r="C307" i="8" s="1"/>
  <c r="F307" i="8" s="1" a="1"/>
  <c r="F307" i="8" s="1"/>
  <c r="C303" i="8" a="1"/>
  <c r="C303" i="8" s="1"/>
  <c r="F303" i="8" s="1" a="1"/>
  <c r="F303" i="8" s="1"/>
  <c r="C299" i="8" a="1"/>
  <c r="C299" i="8" s="1"/>
  <c r="F299" i="8" s="1" a="1"/>
  <c r="F299" i="8" s="1"/>
  <c r="C295" i="8" a="1"/>
  <c r="C295" i="8" s="1"/>
  <c r="F295" i="8" s="1" a="1"/>
  <c r="F295" i="8" s="1"/>
  <c r="C291" i="8" a="1"/>
  <c r="C291" i="8" s="1"/>
  <c r="F291" i="8" s="1" a="1"/>
  <c r="F291" i="8" s="1"/>
  <c r="C287" i="8" a="1"/>
  <c r="C287" i="8" s="1"/>
  <c r="F287" i="8" s="1" a="1"/>
  <c r="F287" i="8" s="1"/>
  <c r="C283" i="8" a="1"/>
  <c r="C283" i="8" s="1"/>
  <c r="F283" i="8" s="1" a="1"/>
  <c r="F283" i="8" s="1"/>
  <c r="C279" i="8" a="1"/>
  <c r="C279" i="8" s="1"/>
  <c r="F279" i="8" s="1" a="1"/>
  <c r="F279" i="8" s="1"/>
  <c r="C275" i="8" a="1"/>
  <c r="C275" i="8" s="1"/>
  <c r="F275" i="8" s="1" a="1"/>
  <c r="F275" i="8" s="1"/>
  <c r="C271" i="8" a="1"/>
  <c r="C271" i="8" s="1"/>
  <c r="F271" i="8" s="1" a="1"/>
  <c r="F271" i="8" s="1"/>
  <c r="C267" i="8" a="1"/>
  <c r="C267" i="8" s="1"/>
  <c r="F267" i="8" s="1" a="1"/>
  <c r="F267" i="8" s="1"/>
  <c r="C263" i="8" a="1"/>
  <c r="C263" i="8" s="1"/>
  <c r="F263" i="8" s="1" a="1"/>
  <c r="F263" i="8" s="1"/>
  <c r="C259" i="8" a="1"/>
  <c r="C259" i="8" s="1"/>
  <c r="F259" i="8" s="1" a="1"/>
  <c r="F259" i="8" s="1"/>
  <c r="C255" i="8" a="1"/>
  <c r="C255" i="8" s="1"/>
  <c r="F255" i="8" s="1" a="1"/>
  <c r="F255" i="8" s="1"/>
  <c r="C251" i="8" a="1"/>
  <c r="C251" i="8" s="1"/>
  <c r="F251" i="8" s="1" a="1"/>
  <c r="F251" i="8" s="1"/>
  <c r="C247" i="8" a="1"/>
  <c r="C247" i="8" s="1"/>
  <c r="F247" i="8" s="1" a="1"/>
  <c r="F247" i="8" s="1"/>
  <c r="C243" i="8" a="1"/>
  <c r="C243" i="8" s="1"/>
  <c r="F243" i="8" s="1" a="1"/>
  <c r="F243" i="8" s="1"/>
  <c r="C240" i="8" a="1"/>
  <c r="C240" i="8" s="1"/>
  <c r="F240" i="8" s="1" a="1"/>
  <c r="F240" i="8" s="1"/>
  <c r="C236" i="8" a="1"/>
  <c r="C236" i="8" s="1"/>
  <c r="F236" i="8" s="1" a="1"/>
  <c r="F236" i="8" s="1"/>
  <c r="C232" i="8" a="1"/>
  <c r="C232" i="8" s="1"/>
  <c r="F232" i="8" s="1" a="1"/>
  <c r="F232" i="8" s="1"/>
  <c r="C225" i="8" a="1"/>
  <c r="C225" i="8" s="1"/>
  <c r="F225" i="8" s="1" a="1"/>
  <c r="F225" i="8" s="1"/>
  <c r="C221" i="8" a="1"/>
  <c r="C221" i="8" s="1"/>
  <c r="F221" i="8" s="1" a="1"/>
  <c r="F221" i="8" s="1"/>
  <c r="C217" i="8" a="1"/>
  <c r="C217" i="8" s="1"/>
  <c r="F217" i="8" s="1" a="1"/>
  <c r="F217" i="8" s="1"/>
  <c r="C213" i="8" a="1"/>
  <c r="C213" i="8" s="1"/>
  <c r="F213" i="8" s="1" a="1"/>
  <c r="F213" i="8" s="1"/>
  <c r="C209" i="8" a="1"/>
  <c r="C209" i="8" s="1"/>
  <c r="F209" i="8" s="1" a="1"/>
  <c r="F209" i="8" s="1"/>
  <c r="C205" i="8" a="1"/>
  <c r="C205" i="8" s="1"/>
  <c r="F205" i="8" s="1" a="1"/>
  <c r="F205" i="8" s="1"/>
  <c r="C201" i="8" a="1"/>
  <c r="C201" i="8" s="1"/>
  <c r="F201" i="8" s="1" a="1"/>
  <c r="F201" i="8" s="1"/>
  <c r="C197" i="8" a="1"/>
  <c r="C197" i="8" s="1"/>
  <c r="F197" i="8" s="1" a="1"/>
  <c r="F197" i="8" s="1"/>
  <c r="C193" i="8" a="1"/>
  <c r="C193" i="8" s="1"/>
  <c r="F193" i="8" s="1" a="1"/>
  <c r="F193" i="8" s="1"/>
  <c r="C189" i="8" a="1"/>
  <c r="C189" i="8" s="1"/>
  <c r="F189" i="8" s="1" a="1"/>
  <c r="F189" i="8" s="1"/>
  <c r="C185" i="8" a="1"/>
  <c r="C185" i="8" s="1"/>
  <c r="F185" i="8" s="1" a="1"/>
  <c r="F185" i="8" s="1"/>
  <c r="C181" i="8" a="1"/>
  <c r="C181" i="8" s="1"/>
  <c r="F181" i="8" s="1" a="1"/>
  <c r="F181" i="8" s="1"/>
  <c r="C177" i="8" a="1"/>
  <c r="C177" i="8" s="1"/>
  <c r="F177" i="8" s="1" a="1"/>
  <c r="F177" i="8" s="1"/>
  <c r="C173" i="8" a="1"/>
  <c r="C173" i="8" s="1"/>
  <c r="F173" i="8" s="1" a="1"/>
  <c r="F173" i="8" s="1"/>
  <c r="C169" i="8" a="1"/>
  <c r="C169" i="8" s="1"/>
  <c r="F169" i="8" s="1" a="1"/>
  <c r="F169" i="8" s="1"/>
  <c r="C165" i="8" a="1"/>
  <c r="C165" i="8" s="1"/>
  <c r="F165" i="8" s="1" a="1"/>
  <c r="F165" i="8" s="1"/>
  <c r="C161" i="8" a="1"/>
  <c r="C161" i="8" s="1"/>
  <c r="F161" i="8" s="1" a="1"/>
  <c r="F161" i="8" s="1"/>
  <c r="C157" i="8" a="1"/>
  <c r="C157" i="8" s="1"/>
  <c r="F157" i="8" s="1" a="1"/>
  <c r="F157" i="8" s="1"/>
  <c r="C153" i="8" a="1"/>
  <c r="C153" i="8" s="1"/>
  <c r="F153" i="8" s="1" a="1"/>
  <c r="F153" i="8" s="1"/>
  <c r="C149" i="8" a="1"/>
  <c r="C149" i="8" s="1"/>
  <c r="F149" i="8" s="1" a="1"/>
  <c r="F149" i="8" s="1"/>
  <c r="C145" i="8" a="1"/>
  <c r="C145" i="8" s="1"/>
  <c r="F145" i="8" s="1" a="1"/>
  <c r="F145" i="8" s="1"/>
  <c r="C119" i="8" a="1"/>
  <c r="C119" i="8" s="1"/>
  <c r="F119" i="8" s="1" a="1"/>
  <c r="F119" i="8" s="1"/>
  <c r="C115" i="8" a="1"/>
  <c r="C115" i="8" s="1"/>
  <c r="F115" i="8" s="1" a="1"/>
  <c r="F115" i="8" s="1"/>
  <c r="C111" i="8" a="1"/>
  <c r="C111" i="8" s="1"/>
  <c r="F111" i="8" s="1" a="1"/>
  <c r="F111" i="8" s="1"/>
  <c r="C107" i="8" a="1"/>
  <c r="C107" i="8" s="1"/>
  <c r="F107" i="8" s="1" a="1"/>
  <c r="F107" i="8" s="1"/>
  <c r="C103" i="8" a="1"/>
  <c r="C103" i="8" s="1"/>
  <c r="F103" i="8" s="1" a="1"/>
  <c r="F103" i="8" s="1"/>
  <c r="C99" i="8" a="1"/>
  <c r="C99" i="8" s="1"/>
  <c r="F99" i="8" s="1" a="1"/>
  <c r="F99" i="8" s="1"/>
  <c r="C95" i="8" a="1"/>
  <c r="C95" i="8" s="1"/>
  <c r="F95" i="8" s="1" a="1"/>
  <c r="F95" i="8" s="1"/>
  <c r="C91" i="8" a="1"/>
  <c r="C91" i="8" s="1"/>
  <c r="F91" i="8" s="1" a="1"/>
  <c r="F91" i="8" s="1"/>
  <c r="C87" i="8" a="1"/>
  <c r="C87" i="8" s="1"/>
  <c r="F87" i="8" s="1" a="1"/>
  <c r="F87" i="8" s="1"/>
  <c r="C83" i="8" a="1"/>
  <c r="C83" i="8" s="1"/>
  <c r="F83" i="8" s="1" a="1"/>
  <c r="F83" i="8" s="1"/>
  <c r="C79" i="8" a="1"/>
  <c r="C79" i="8" s="1"/>
  <c r="F79" i="8" s="1" a="1"/>
  <c r="F79" i="8" s="1"/>
  <c r="C75" i="8" a="1"/>
  <c r="C75" i="8" s="1"/>
  <c r="F75" i="8" s="1" a="1"/>
  <c r="F75" i="8" s="1"/>
  <c r="C71" i="8" a="1"/>
  <c r="C71" i="8" s="1"/>
  <c r="F71" i="8" s="1" a="1"/>
  <c r="F71" i="8" s="1"/>
  <c r="C67" i="8" a="1"/>
  <c r="C67" i="8" s="1"/>
  <c r="F67" i="8" s="1" a="1"/>
  <c r="F67" i="8" s="1"/>
  <c r="C63" i="8" a="1"/>
  <c r="C63" i="8" s="1"/>
  <c r="F63" i="8" s="1" a="1"/>
  <c r="F63" i="8" s="1"/>
  <c r="C59" i="8" a="1"/>
  <c r="C59" i="8" s="1"/>
  <c r="F59" i="8" s="1" a="1"/>
  <c r="F59" i="8" s="1"/>
  <c r="C55" i="8" a="1"/>
  <c r="C55" i="8" s="1"/>
  <c r="F55" i="8" s="1" a="1"/>
  <c r="F55" i="8" s="1"/>
  <c r="C51" i="8" a="1"/>
  <c r="C51" i="8" s="1"/>
  <c r="F51" i="8" s="1" a="1"/>
  <c r="F51" i="8" s="1"/>
  <c r="C47" i="8" a="1"/>
  <c r="C47" i="8" s="1"/>
  <c r="F47" i="8" s="1" a="1"/>
  <c r="F47" i="8" s="1"/>
  <c r="C39" i="8" a="1"/>
  <c r="C39" i="8" s="1"/>
  <c r="F39" i="8" s="1" a="1"/>
  <c r="F39" i="8" s="1"/>
  <c r="C35" i="8" a="1"/>
  <c r="C35" i="8" s="1"/>
  <c r="F35" i="8" s="1" a="1"/>
  <c r="F35" i="8" s="1"/>
  <c r="C28" i="8" a="1"/>
  <c r="C28" i="8" s="1"/>
  <c r="F28" i="8" s="1" a="1"/>
  <c r="F28" i="8" s="1"/>
  <c r="C24" i="8" a="1"/>
  <c r="C24" i="8" s="1"/>
  <c r="F24" i="8" s="1" a="1"/>
  <c r="F24" i="8" s="1"/>
  <c r="C20" i="8" a="1"/>
  <c r="C20" i="8" s="1"/>
  <c r="F20" i="8" s="1" a="1"/>
  <c r="F20" i="8" s="1"/>
  <c r="C17" i="8" a="1"/>
  <c r="C17" i="8" s="1"/>
  <c r="F17" i="8" s="1" a="1"/>
  <c r="F17" i="8" s="1"/>
  <c r="C13" i="8" a="1"/>
  <c r="C13" i="8" s="1"/>
  <c r="F13" i="8" s="1" a="1"/>
  <c r="F13" i="8" s="1"/>
  <c r="C9" i="8" a="1"/>
  <c r="C9" i="8" s="1"/>
  <c r="F9" i="8" s="1" a="1"/>
  <c r="F9" i="8" s="1"/>
  <c r="C5" i="8" a="1"/>
  <c r="C5" i="8" s="1"/>
  <c r="F5" i="8" s="1" a="1"/>
  <c r="F5" i="8" s="1"/>
  <c r="C466" i="8" a="1"/>
  <c r="C466" i="8" s="1"/>
  <c r="F466" i="8" s="1" a="1"/>
  <c r="F466" i="8" s="1"/>
  <c r="C428" i="8" a="1"/>
  <c r="C428" i="8" s="1"/>
  <c r="F428" i="8" s="1" a="1"/>
  <c r="F428" i="8" s="1"/>
  <c r="C364" i="8" a="1"/>
  <c r="C364" i="8" s="1"/>
  <c r="F364" i="8" s="1" a="1"/>
  <c r="F364" i="8" s="1"/>
  <c r="I466" i="8"/>
  <c r="H466" i="8" s="1"/>
  <c r="C377" i="8" a="1"/>
  <c r="C377" i="8" s="1"/>
  <c r="F377" i="8" s="1" a="1"/>
  <c r="F377" i="8" s="1"/>
  <c r="C141" i="8" a="1"/>
  <c r="C141" i="8" s="1"/>
  <c r="F141" i="8" s="1" a="1"/>
  <c r="F141" i="8" s="1"/>
  <c r="C134" i="8" a="1"/>
  <c r="C134" i="8" s="1"/>
  <c r="F134" i="8" s="1" a="1"/>
  <c r="F134" i="8" s="1"/>
  <c r="C123" i="8" a="1"/>
  <c r="C123" i="8" s="1"/>
  <c r="F123" i="8" s="1" a="1"/>
  <c r="F123" i="8" s="1"/>
  <c r="C474" i="8" a="1"/>
  <c r="C474" i="8" s="1"/>
  <c r="F474" i="8" s="1" a="1"/>
  <c r="F474" i="8" s="1"/>
  <c r="C451" i="8" a="1"/>
  <c r="C451" i="8" s="1"/>
  <c r="F451" i="8" s="1" a="1"/>
  <c r="F451" i="8" s="1"/>
  <c r="C436" i="8" a="1"/>
  <c r="C436" i="8" s="1"/>
  <c r="F436" i="8" s="1" a="1"/>
  <c r="F436" i="8" s="1"/>
  <c r="C396" i="8" a="1"/>
  <c r="C396" i="8" s="1"/>
  <c r="F396" i="8" s="1" a="1"/>
  <c r="F396" i="8" s="1"/>
  <c r="C360" i="8" a="1"/>
  <c r="C360" i="8" s="1"/>
  <c r="F360" i="8" s="1" a="1"/>
  <c r="F360" i="8" s="1"/>
  <c r="I2" i="8"/>
  <c r="H2" i="8" s="1"/>
  <c r="C2" i="8" a="1"/>
  <c r="C2" i="8" s="1"/>
  <c r="F2" i="8" s="1" a="1"/>
  <c r="F2" i="8" s="1"/>
  <c r="C130" i="8" a="1"/>
  <c r="C130" i="8" s="1"/>
  <c r="F130" i="8" s="1" a="1"/>
  <c r="F130" i="8" s="1"/>
  <c r="C126" i="8" a="1"/>
  <c r="C126" i="8" s="1"/>
  <c r="F126" i="8" s="1" a="1"/>
  <c r="F126" i="8" s="1"/>
  <c r="C512" i="8" a="1"/>
  <c r="C512" i="8" s="1"/>
  <c r="F512" i="8" s="1" a="1"/>
  <c r="F512" i="8" s="1"/>
  <c r="C482" i="8" a="1"/>
  <c r="C482" i="8" s="1"/>
  <c r="F482" i="8" s="1" a="1"/>
  <c r="F482" i="8" s="1"/>
  <c r="C459" i="8" a="1"/>
  <c r="C459" i="8" s="1"/>
  <c r="F459" i="8" s="1" a="1"/>
  <c r="F459" i="8" s="1"/>
  <c r="C443" i="8" a="1"/>
  <c r="C443" i="8" s="1"/>
  <c r="F443" i="8" s="1" a="1"/>
  <c r="F443" i="8" s="1"/>
  <c r="C424" i="8" a="1"/>
  <c r="C424" i="8" s="1"/>
  <c r="F424" i="8" s="1" a="1"/>
  <c r="F424" i="8" s="1"/>
  <c r="C392" i="8" a="1"/>
  <c r="C392" i="8" s="1"/>
  <c r="F392" i="8" s="1" a="1"/>
  <c r="F392" i="8" s="1"/>
  <c r="C334" i="8" a="1"/>
  <c r="C334" i="8" s="1"/>
  <c r="F334" i="8" s="1" a="1"/>
  <c r="F334" i="8" s="1"/>
  <c r="C330" i="8" a="1"/>
  <c r="C330" i="8" s="1"/>
  <c r="F330" i="8" s="1" a="1"/>
  <c r="F330" i="8" s="1"/>
  <c r="C302" i="8" a="1"/>
  <c r="C302" i="8" s="1"/>
  <c r="F302" i="8" s="1" a="1"/>
  <c r="F302" i="8" s="1"/>
  <c r="C298" i="8" a="1"/>
  <c r="C298" i="8" s="1"/>
  <c r="F298" i="8" s="1" a="1"/>
  <c r="F298" i="8" s="1"/>
  <c r="C286" i="8" a="1"/>
  <c r="C286" i="8" s="1"/>
  <c r="F286" i="8" s="1" a="1"/>
  <c r="F286" i="8" s="1"/>
  <c r="C266" i="8" a="1"/>
  <c r="C266" i="8" s="1"/>
  <c r="F266" i="8" s="1" a="1"/>
  <c r="F266" i="8" s="1"/>
  <c r="C250" i="8" a="1"/>
  <c r="C250" i="8" s="1"/>
  <c r="F250" i="8" s="1" a="1"/>
  <c r="F250" i="8" s="1"/>
  <c r="C246" i="8" a="1"/>
  <c r="C246" i="8" s="1"/>
  <c r="F246" i="8" s="1" a="1"/>
  <c r="F246" i="8" s="1"/>
  <c r="C168" i="8" a="1"/>
  <c r="C168" i="8" s="1"/>
  <c r="F168" i="8" s="1" a="1"/>
  <c r="F168" i="8" s="1"/>
  <c r="C137" i="8" a="1"/>
  <c r="C137" i="8" s="1"/>
  <c r="F137" i="8" s="1" a="1"/>
  <c r="F137" i="8" s="1"/>
  <c r="C70" i="8" a="1"/>
  <c r="C70" i="8" s="1"/>
  <c r="F70" i="8" s="1" a="1"/>
  <c r="F70" i="8" s="1"/>
  <c r="C12" i="8" a="1"/>
  <c r="C12" i="8" s="1"/>
  <c r="F12" i="8" s="1" a="1"/>
  <c r="F12" i="8" s="1"/>
  <c r="F4" i="8" a="1"/>
  <c r="F4" i="8" s="1"/>
  <c r="C514" i="8" a="1"/>
  <c r="C514" i="8" s="1"/>
  <c r="F514" i="8" s="1" a="1"/>
  <c r="F514" i="8" s="1"/>
  <c r="C484" i="8" a="1"/>
  <c r="C484" i="8" s="1"/>
  <c r="F484" i="8" s="1" a="1"/>
  <c r="F484" i="8" s="1"/>
  <c r="C453" i="8" a="1"/>
  <c r="C453" i="8" s="1"/>
  <c r="F453" i="8" s="1" a="1"/>
  <c r="F453" i="8" s="1"/>
  <c r="C438" i="8" a="1"/>
  <c r="C438" i="8" s="1"/>
  <c r="F438" i="8" s="1" a="1"/>
  <c r="F438" i="8" s="1"/>
  <c r="C414" i="8" a="1"/>
  <c r="C414" i="8" s="1"/>
  <c r="F414" i="8" s="1" a="1"/>
  <c r="F414" i="8" s="1"/>
  <c r="C402" i="8" a="1"/>
  <c r="C402" i="8" s="1"/>
  <c r="F402" i="8" s="1" a="1"/>
  <c r="F402" i="8" s="1"/>
  <c r="C382" i="8" a="1"/>
  <c r="C382" i="8" s="1"/>
  <c r="F382" i="8" s="1" a="1"/>
  <c r="F382" i="8" s="1"/>
  <c r="C370" i="8" a="1"/>
  <c r="C370" i="8" s="1"/>
  <c r="F370" i="8" s="1" a="1"/>
  <c r="F370" i="8" s="1"/>
  <c r="C351" i="8" a="1"/>
  <c r="C351" i="8" s="1"/>
  <c r="F351" i="8" s="1" a="1"/>
  <c r="F351" i="8" s="1"/>
  <c r="C339" i="8" a="1"/>
  <c r="C339" i="8" s="1"/>
  <c r="F339" i="8" s="1" a="1"/>
  <c r="F339" i="8" s="1"/>
  <c r="C320" i="8" a="1"/>
  <c r="C320" i="8" s="1"/>
  <c r="F320" i="8" s="1" a="1"/>
  <c r="F320" i="8" s="1"/>
  <c r="C308" i="8" a="1"/>
  <c r="C308" i="8" s="1"/>
  <c r="F308" i="8" s="1" a="1"/>
  <c r="F308" i="8" s="1"/>
  <c r="C508" i="8" a="1"/>
  <c r="C508" i="8" s="1"/>
  <c r="F508" i="8" s="1" a="1"/>
  <c r="F508" i="8" s="1"/>
  <c r="C494" i="8" a="1"/>
  <c r="C494" i="8" s="1"/>
  <c r="F494" i="8" s="1" a="1"/>
  <c r="F494" i="8" s="1"/>
  <c r="I486" i="8"/>
  <c r="H486" i="8" s="1"/>
  <c r="C486" i="8" a="1"/>
  <c r="C486" i="8" s="1"/>
  <c r="F486" i="8" s="1" a="1"/>
  <c r="F486" i="8" s="1"/>
  <c r="C470" i="8" a="1"/>
  <c r="C470" i="8" s="1"/>
  <c r="F470" i="8" s="1" a="1"/>
  <c r="F470" i="8" s="1"/>
  <c r="C400" i="8" a="1"/>
  <c r="C400" i="8" s="1"/>
  <c r="F400" i="8" s="1" a="1"/>
  <c r="F400" i="8" s="1"/>
  <c r="C372" i="8" a="1"/>
  <c r="C372" i="8" s="1"/>
  <c r="F372" i="8" s="1" a="1"/>
  <c r="F372" i="8" s="1"/>
  <c r="C353" i="8" a="1"/>
  <c r="C353" i="8" s="1"/>
  <c r="F353" i="8" s="1" a="1"/>
  <c r="F353" i="8" s="1"/>
  <c r="C341" i="8" a="1"/>
  <c r="C341" i="8" s="1"/>
  <c r="F341" i="8" s="1" a="1"/>
  <c r="F341" i="8" s="1"/>
  <c r="C322" i="8" a="1"/>
  <c r="C322" i="8" s="1"/>
  <c r="F322" i="8" s="1" a="1"/>
  <c r="F322" i="8" s="1"/>
  <c r="C310" i="8" a="1"/>
  <c r="C310" i="8" s="1"/>
  <c r="F310" i="8" s="1" a="1"/>
  <c r="F310" i="8" s="1"/>
  <c r="C306" i="8" a="1"/>
  <c r="C306" i="8" s="1"/>
  <c r="F306" i="8" s="1" a="1"/>
  <c r="F306" i="8" s="1"/>
  <c r="C294" i="8" a="1"/>
  <c r="C294" i="8" s="1"/>
  <c r="F294" i="8" s="1" a="1"/>
  <c r="F294" i="8" s="1"/>
  <c r="C278" i="8" a="1"/>
  <c r="C278" i="8" s="1"/>
  <c r="F278" i="8" s="1" a="1"/>
  <c r="F278" i="8" s="1"/>
  <c r="C212" i="8" a="1"/>
  <c r="C212" i="8" s="1"/>
  <c r="F212" i="8" s="1" a="1"/>
  <c r="F212" i="8" s="1"/>
  <c r="C188" i="8" a="1"/>
  <c r="C188" i="8" s="1"/>
  <c r="F188" i="8" s="1" a="1"/>
  <c r="F188" i="8" s="1"/>
  <c r="C172" i="8" a="1"/>
  <c r="C172" i="8" s="1"/>
  <c r="F172" i="8" s="1" a="1"/>
  <c r="F172" i="8" s="1"/>
  <c r="C156" i="8" a="1"/>
  <c r="C156" i="8" s="1"/>
  <c r="F156" i="8" s="1" a="1"/>
  <c r="F156" i="8" s="1"/>
  <c r="C133" i="8" a="1"/>
  <c r="C133" i="8" s="1"/>
  <c r="F133" i="8" s="1" a="1"/>
  <c r="F133" i="8" s="1"/>
  <c r="C122" i="8" a="1"/>
  <c r="C122" i="8" s="1"/>
  <c r="F122" i="8" s="1" a="1"/>
  <c r="F122" i="8" s="1"/>
  <c r="C114" i="8" a="1"/>
  <c r="C114" i="8" s="1"/>
  <c r="F114" i="8" s="1" a="1"/>
  <c r="F114" i="8" s="1"/>
  <c r="C90" i="8" a="1"/>
  <c r="C90" i="8" s="1"/>
  <c r="F90" i="8" s="1" a="1"/>
  <c r="F90" i="8" s="1"/>
  <c r="C74" i="8" a="1"/>
  <c r="C74" i="8" s="1"/>
  <c r="F74" i="8" s="1" a="1"/>
  <c r="F74" i="8" s="1"/>
  <c r="C62" i="8" a="1"/>
  <c r="C62" i="8" s="1"/>
  <c r="F62" i="8" s="1" a="1"/>
  <c r="F62" i="8" s="1"/>
  <c r="C50" i="8" a="1"/>
  <c r="C50" i="8" s="1"/>
  <c r="F50" i="8" s="1" a="1"/>
  <c r="F50" i="8" s="1"/>
  <c r="C528" i="8" a="1"/>
  <c r="C528" i="8" s="1"/>
  <c r="F528" i="8" s="1" a="1"/>
  <c r="F528" i="8" s="1"/>
  <c r="C523" i="8" a="1"/>
  <c r="C523" i="8" s="1"/>
  <c r="F523" i="8" s="1" a="1"/>
  <c r="F523" i="8" s="1"/>
  <c r="C507" i="8" a="1"/>
  <c r="C507" i="8" s="1"/>
  <c r="F507" i="8" s="1" a="1"/>
  <c r="F507" i="8" s="1"/>
  <c r="C498" i="8" a="1"/>
  <c r="C498" i="8" s="1"/>
  <c r="F498" i="8" s="1" a="1"/>
  <c r="F498" i="8" s="1"/>
  <c r="C493" i="8" a="1"/>
  <c r="C493" i="8" s="1"/>
  <c r="F493" i="8" s="1" a="1"/>
  <c r="F493" i="8" s="1"/>
  <c r="C477" i="8" a="1"/>
  <c r="C477" i="8" s="1"/>
  <c r="F477" i="8" s="1" a="1"/>
  <c r="F477" i="8" s="1"/>
  <c r="C446" i="8" a="1"/>
  <c r="C446" i="8" s="1"/>
  <c r="F446" i="8" s="1" a="1"/>
  <c r="F446" i="8" s="1"/>
  <c r="C431" i="8" a="1"/>
  <c r="C431" i="8" s="1"/>
  <c r="F431" i="8" s="1" a="1"/>
  <c r="F431" i="8" s="1"/>
  <c r="C412" i="8" a="1"/>
  <c r="C412" i="8" s="1"/>
  <c r="F412" i="8" s="1" a="1"/>
  <c r="F412" i="8" s="1"/>
  <c r="C399" i="8" a="1"/>
  <c r="C399" i="8" s="1"/>
  <c r="F399" i="8" s="1" a="1"/>
  <c r="F399" i="8" s="1"/>
  <c r="C380" i="8" a="1"/>
  <c r="C380" i="8" s="1"/>
  <c r="F380" i="8" s="1" a="1"/>
  <c r="F380" i="8" s="1"/>
  <c r="C367" i="8" a="1"/>
  <c r="C367" i="8" s="1"/>
  <c r="F367" i="8" s="1" a="1"/>
  <c r="F367" i="8" s="1"/>
  <c r="C349" i="8" a="1"/>
  <c r="C349" i="8" s="1"/>
  <c r="F349" i="8" s="1" a="1"/>
  <c r="F349" i="8" s="1"/>
  <c r="C318" i="8" a="1"/>
  <c r="C318" i="8" s="1"/>
  <c r="F318" i="8" s="1" a="1"/>
  <c r="F318" i="8" s="1"/>
  <c r="C305" i="8" a="1"/>
  <c r="C305" i="8" s="1"/>
  <c r="F305" i="8" s="1" a="1"/>
  <c r="F305" i="8" s="1"/>
  <c r="C280" i="8" a="1"/>
  <c r="C280" i="8" s="1"/>
  <c r="F280" i="8" s="1" a="1"/>
  <c r="F280" i="8" s="1"/>
  <c r="C270" i="8" a="1"/>
  <c r="C270" i="8" s="1"/>
  <c r="F270" i="8" s="1" a="1"/>
  <c r="F270" i="8" s="1"/>
  <c r="C256" i="8" a="1"/>
  <c r="C256" i="8" s="1"/>
  <c r="F256" i="8" s="1" a="1"/>
  <c r="F256" i="8" s="1"/>
  <c r="C237" i="8" a="1"/>
  <c r="C237" i="8" s="1"/>
  <c r="F237" i="8" s="1" a="1"/>
  <c r="F237" i="8" s="1"/>
  <c r="C219" i="8" a="1"/>
  <c r="C219" i="8" s="1"/>
  <c r="F219" i="8" s="1" a="1"/>
  <c r="F219" i="8" s="1"/>
  <c r="C198" i="8" a="1"/>
  <c r="C198" i="8" s="1"/>
  <c r="F198" i="8" s="1" a="1"/>
  <c r="F198" i="8" s="1"/>
  <c r="C174" i="8" a="1"/>
  <c r="C174" i="8" s="1"/>
  <c r="F174" i="8" s="1" a="1"/>
  <c r="F174" i="8" s="1"/>
  <c r="C151" i="8" a="1"/>
  <c r="C151" i="8" s="1"/>
  <c r="F151" i="8" s="1" a="1"/>
  <c r="F151" i="8" s="1"/>
  <c r="C121" i="8" a="1"/>
  <c r="C121" i="8" s="1"/>
  <c r="F121" i="8" s="1" a="1"/>
  <c r="F121" i="8" s="1"/>
  <c r="C53" i="8" a="1"/>
  <c r="C53" i="8" s="1"/>
  <c r="F53" i="8" s="1" a="1"/>
  <c r="F53" i="8" s="1"/>
  <c r="C455" i="8" a="1"/>
  <c r="C455" i="8" s="1"/>
  <c r="F455" i="8" s="1" a="1"/>
  <c r="F455" i="8" s="1"/>
  <c r="C447" i="8" a="1"/>
  <c r="C447" i="8" s="1"/>
  <c r="F447" i="8" s="1" a="1"/>
  <c r="F447" i="8" s="1"/>
  <c r="C440" i="8" a="1"/>
  <c r="C440" i="8" s="1"/>
  <c r="F440" i="8" s="1" a="1"/>
  <c r="F440" i="8" s="1"/>
  <c r="C432" i="8" a="1"/>
  <c r="C432" i="8" s="1"/>
  <c r="F432" i="8" s="1" a="1"/>
  <c r="F432" i="8" s="1"/>
  <c r="C420" i="8" a="1"/>
  <c r="C420" i="8" s="1"/>
  <c r="F420" i="8" s="1" a="1"/>
  <c r="F420" i="8" s="1"/>
  <c r="C416" i="8" a="1"/>
  <c r="C416" i="8" s="1"/>
  <c r="F416" i="8" s="1" a="1"/>
  <c r="F416" i="8" s="1"/>
  <c r="C404" i="8" a="1"/>
  <c r="C404" i="8" s="1"/>
  <c r="F404" i="8" s="1" a="1"/>
  <c r="F404" i="8" s="1"/>
  <c r="C388" i="8" a="1"/>
  <c r="C388" i="8" s="1"/>
  <c r="F388" i="8" s="1" a="1"/>
  <c r="F388" i="8" s="1"/>
  <c r="C384" i="8" a="1"/>
  <c r="C384" i="8" s="1"/>
  <c r="F384" i="8" s="1" a="1"/>
  <c r="F384" i="8" s="1"/>
  <c r="C368" i="8" a="1"/>
  <c r="C368" i="8" s="1"/>
  <c r="F368" i="8" s="1" a="1"/>
  <c r="F368" i="8" s="1"/>
  <c r="C357" i="8" a="1"/>
  <c r="C357" i="8" s="1"/>
  <c r="F357" i="8" s="1" a="1"/>
  <c r="F357" i="8" s="1"/>
  <c r="C337" i="8" a="1"/>
  <c r="C337" i="8" s="1"/>
  <c r="F337" i="8" s="1" a="1"/>
  <c r="F337" i="8" s="1"/>
  <c r="C326" i="8" a="1"/>
  <c r="C326" i="8" s="1"/>
  <c r="F326" i="8" s="1" a="1"/>
  <c r="F326" i="8" s="1"/>
  <c r="C290" i="8" a="1"/>
  <c r="C290" i="8" s="1"/>
  <c r="F290" i="8" s="1" a="1"/>
  <c r="F290" i="8" s="1"/>
  <c r="C274" i="8" a="1"/>
  <c r="C274" i="8" s="1"/>
  <c r="F274" i="8" s="1" a="1"/>
  <c r="F274" i="8" s="1"/>
  <c r="C262" i="8" a="1"/>
  <c r="C262" i="8" s="1"/>
  <c r="F262" i="8" s="1" a="1"/>
  <c r="F262" i="8" s="1"/>
  <c r="C258" i="8" a="1"/>
  <c r="C258" i="8" s="1"/>
  <c r="F258" i="8" s="1" a="1"/>
  <c r="F258" i="8" s="1"/>
  <c r="C254" i="8" a="1"/>
  <c r="C254" i="8" s="1"/>
  <c r="F254" i="8" s="1" a="1"/>
  <c r="F254" i="8" s="1"/>
  <c r="C242" i="8" a="1"/>
  <c r="C242" i="8" s="1"/>
  <c r="F242" i="8" s="1" a="1"/>
  <c r="F242" i="8" s="1"/>
  <c r="C239" i="8" a="1"/>
  <c r="C239" i="8" s="1"/>
  <c r="F239" i="8" s="1" a="1"/>
  <c r="F239" i="8" s="1"/>
  <c r="C235" i="8" a="1"/>
  <c r="C235" i="8" s="1"/>
  <c r="F235" i="8" s="1" a="1"/>
  <c r="F235" i="8" s="1"/>
  <c r="C231" i="8" a="1"/>
  <c r="C231" i="8" s="1"/>
  <c r="F231" i="8" s="1" a="1"/>
  <c r="F231" i="8" s="1"/>
  <c r="C228" i="8" a="1"/>
  <c r="C228" i="8" s="1"/>
  <c r="F228" i="8" s="1" a="1"/>
  <c r="F228" i="8" s="1"/>
  <c r="C220" i="8" a="1"/>
  <c r="C220" i="8" s="1"/>
  <c r="F220" i="8" s="1" a="1"/>
  <c r="F220" i="8" s="1"/>
  <c r="C216" i="8" a="1"/>
  <c r="C216" i="8" s="1"/>
  <c r="F216" i="8" s="1" a="1"/>
  <c r="F216" i="8" s="1"/>
  <c r="C208" i="8" a="1"/>
  <c r="C208" i="8" s="1"/>
  <c r="F208" i="8" s="1" a="1"/>
  <c r="F208" i="8" s="1"/>
  <c r="C204" i="8" a="1"/>
  <c r="C204" i="8" s="1"/>
  <c r="F204" i="8" s="1" a="1"/>
  <c r="F204" i="8" s="1"/>
  <c r="C200" i="8" a="1"/>
  <c r="C200" i="8" s="1"/>
  <c r="F200" i="8" s="1" a="1"/>
  <c r="F200" i="8" s="1"/>
  <c r="C196" i="8" a="1"/>
  <c r="C196" i="8" s="1"/>
  <c r="F196" i="8" s="1" a="1"/>
  <c r="F196" i="8" s="1"/>
  <c r="C192" i="8" a="1"/>
  <c r="C192" i="8" s="1"/>
  <c r="F192" i="8" s="1" a="1"/>
  <c r="F192" i="8" s="1"/>
  <c r="C184" i="8" a="1"/>
  <c r="C184" i="8" s="1"/>
  <c r="F184" i="8" s="1" a="1"/>
  <c r="F184" i="8" s="1"/>
  <c r="C176" i="8" a="1"/>
  <c r="C176" i="8" s="1"/>
  <c r="F176" i="8" s="1" a="1"/>
  <c r="F176" i="8" s="1"/>
  <c r="C164" i="8" a="1"/>
  <c r="C164" i="8" s="1"/>
  <c r="F164" i="8" s="1" a="1"/>
  <c r="F164" i="8" s="1"/>
  <c r="C160" i="8" a="1"/>
  <c r="C160" i="8" s="1"/>
  <c r="F160" i="8" s="1" a="1"/>
  <c r="F160" i="8" s="1"/>
  <c r="C152" i="8" a="1"/>
  <c r="C152" i="8" s="1"/>
  <c r="F152" i="8" s="1" a="1"/>
  <c r="F152" i="8" s="1"/>
  <c r="C148" i="8" a="1"/>
  <c r="C148" i="8" s="1"/>
  <c r="F148" i="8" s="1" a="1"/>
  <c r="F148" i="8" s="1"/>
  <c r="C144" i="8" a="1"/>
  <c r="C144" i="8" s="1"/>
  <c r="F144" i="8" s="1" a="1"/>
  <c r="F144" i="8" s="1"/>
  <c r="C140" i="8" a="1"/>
  <c r="C140" i="8" s="1"/>
  <c r="F140" i="8" s="1" a="1"/>
  <c r="F140" i="8" s="1"/>
  <c r="C125" i="8" a="1"/>
  <c r="C125" i="8" s="1"/>
  <c r="F125" i="8" s="1" a="1"/>
  <c r="F125" i="8" s="1"/>
  <c r="C118" i="8" a="1"/>
  <c r="C118" i="8" s="1"/>
  <c r="F118" i="8" s="1" a="1"/>
  <c r="F118" i="8" s="1"/>
  <c r="C110" i="8" a="1"/>
  <c r="C110" i="8" s="1"/>
  <c r="F110" i="8" s="1" a="1"/>
  <c r="F110" i="8" s="1"/>
  <c r="C106" i="8" a="1"/>
  <c r="C106" i="8" s="1"/>
  <c r="F106" i="8" s="1" a="1"/>
  <c r="F106" i="8" s="1"/>
  <c r="C102" i="8" a="1"/>
  <c r="C102" i="8" s="1"/>
  <c r="F102" i="8" s="1" a="1"/>
  <c r="F102" i="8" s="1"/>
  <c r="C98" i="8" a="1"/>
  <c r="C98" i="8" s="1"/>
  <c r="F98" i="8" s="1" a="1"/>
  <c r="F98" i="8" s="1"/>
  <c r="C94" i="8" a="1"/>
  <c r="C94" i="8" s="1"/>
  <c r="F94" i="8" s="1" a="1"/>
  <c r="F94" i="8" s="1"/>
  <c r="C86" i="8" a="1"/>
  <c r="C86" i="8" s="1"/>
  <c r="F86" i="8" s="1" a="1"/>
  <c r="F86" i="8" s="1"/>
  <c r="C82" i="8" a="1"/>
  <c r="C82" i="8" s="1"/>
  <c r="F82" i="8" s="1" a="1"/>
  <c r="F82" i="8" s="1"/>
  <c r="C78" i="8" a="1"/>
  <c r="C78" i="8" s="1"/>
  <c r="F78" i="8" s="1" a="1"/>
  <c r="F78" i="8" s="1"/>
  <c r="C66" i="8" a="1"/>
  <c r="C66" i="8" s="1"/>
  <c r="F66" i="8" s="1" a="1"/>
  <c r="F66" i="8" s="1"/>
  <c r="C58" i="8" a="1"/>
  <c r="C58" i="8" s="1"/>
  <c r="F58" i="8" s="1" a="1"/>
  <c r="F58" i="8" s="1"/>
  <c r="C54" i="8" a="1"/>
  <c r="C54" i="8" s="1"/>
  <c r="F54" i="8" s="1" a="1"/>
  <c r="F54" i="8" s="1"/>
  <c r="C46" i="8" a="1"/>
  <c r="C46" i="8" s="1"/>
  <c r="F46" i="8" s="1" a="1"/>
  <c r="F46" i="8" s="1"/>
  <c r="C42" i="8" a="1"/>
  <c r="C42" i="8" s="1"/>
  <c r="F42" i="8" s="1" a="1"/>
  <c r="F42" i="8" s="1"/>
  <c r="C38" i="8" a="1"/>
  <c r="C38" i="8" s="1"/>
  <c r="F38" i="8" s="1" a="1"/>
  <c r="F38" i="8" s="1"/>
  <c r="C34" i="8" a="1"/>
  <c r="C34" i="8" s="1"/>
  <c r="F34" i="8" s="1" a="1"/>
  <c r="F34" i="8" s="1"/>
  <c r="C31" i="8" a="1"/>
  <c r="C31" i="8" s="1"/>
  <c r="F31" i="8" s="1" a="1"/>
  <c r="F31" i="8" s="1"/>
  <c r="C27" i="8" a="1"/>
  <c r="C27" i="8" s="1"/>
  <c r="F27" i="8" s="1" a="1"/>
  <c r="F27" i="8" s="1"/>
  <c r="C23" i="8" a="1"/>
  <c r="C23" i="8" s="1"/>
  <c r="F23" i="8" s="1" a="1"/>
  <c r="F23" i="8" s="1"/>
  <c r="C19" i="8" a="1"/>
  <c r="C19" i="8" s="1"/>
  <c r="F19" i="8" s="1" a="1"/>
  <c r="F19" i="8" s="1"/>
  <c r="C16" i="8" a="1"/>
  <c r="C16" i="8" s="1"/>
  <c r="F16" i="8" s="1" a="1"/>
  <c r="F16" i="8" s="1"/>
  <c r="C8" i="8" a="1"/>
  <c r="C8" i="8" s="1"/>
  <c r="F8" i="8" s="1" a="1"/>
  <c r="F8" i="8" s="1"/>
  <c r="I474" i="8"/>
  <c r="H474" i="8" s="1"/>
  <c r="I459" i="8"/>
  <c r="H459" i="8" s="1"/>
  <c r="I443" i="8"/>
  <c r="H443" i="8" s="1"/>
  <c r="I428" i="8"/>
  <c r="H428" i="8" s="1"/>
  <c r="I396" i="8"/>
  <c r="H396" i="8" s="1"/>
  <c r="I364" i="8"/>
  <c r="H364" i="8" s="1"/>
  <c r="I334" i="8"/>
  <c r="H334" i="8" s="1"/>
  <c r="I302" i="8"/>
  <c r="H302" i="8" s="1"/>
  <c r="I286" i="8"/>
  <c r="H286" i="8" s="1"/>
  <c r="I254" i="8"/>
  <c r="H254" i="8" s="1"/>
  <c r="I239" i="8"/>
  <c r="H239" i="8" s="1"/>
  <c r="I208" i="8"/>
  <c r="H208" i="8" s="1"/>
  <c r="I192" i="8"/>
  <c r="H192" i="8" s="1"/>
  <c r="I176" i="8"/>
  <c r="H176" i="8" s="1"/>
  <c r="I160" i="8"/>
  <c r="H160" i="8" s="1"/>
  <c r="I144" i="8"/>
  <c r="H144" i="8" s="1"/>
  <c r="I114" i="8"/>
  <c r="H114" i="8" s="1"/>
  <c r="I98" i="8"/>
  <c r="H98" i="8" s="1"/>
  <c r="I82" i="8"/>
  <c r="H82" i="8" s="1"/>
  <c r="I66" i="8"/>
  <c r="H66" i="8" s="1"/>
  <c r="I50" i="8"/>
  <c r="H50" i="8" s="1"/>
  <c r="I34" i="8"/>
  <c r="H34" i="8" s="1"/>
  <c r="I19" i="8"/>
  <c r="H19" i="8" s="1"/>
  <c r="I12" i="8"/>
  <c r="H12" i="8" s="1"/>
  <c r="I527" i="8"/>
  <c r="H527" i="8" s="1"/>
  <c r="C527" i="8" a="1"/>
  <c r="C527" i="8" s="1"/>
  <c r="F527" i="8" s="1" a="1"/>
  <c r="F527" i="8" s="1"/>
  <c r="I519" i="8"/>
  <c r="H519" i="8" s="1"/>
  <c r="C519" i="8" a="1"/>
  <c r="C519" i="8" s="1"/>
  <c r="F519" i="8" s="1" a="1"/>
  <c r="F519" i="8" s="1"/>
  <c r="I511" i="8"/>
  <c r="H511" i="8" s="1"/>
  <c r="C511" i="8" a="1"/>
  <c r="C511" i="8" s="1"/>
  <c r="F511" i="8" s="1" a="1"/>
  <c r="F511" i="8" s="1"/>
  <c r="I497" i="8"/>
  <c r="H497" i="8" s="1"/>
  <c r="C497" i="8" a="1"/>
  <c r="C497" i="8" s="1"/>
  <c r="F497" i="8" s="1" a="1"/>
  <c r="F497" i="8" s="1"/>
  <c r="I489" i="8"/>
  <c r="H489" i="8" s="1"/>
  <c r="C489" i="8" a="1"/>
  <c r="C489" i="8" s="1"/>
  <c r="F489" i="8" s="1" a="1"/>
  <c r="F489" i="8" s="1"/>
  <c r="I481" i="8"/>
  <c r="H481" i="8" s="1"/>
  <c r="C481" i="8" a="1"/>
  <c r="C481" i="8" s="1"/>
  <c r="F481" i="8" s="1" a="1"/>
  <c r="F481" i="8" s="1"/>
  <c r="I473" i="8"/>
  <c r="H473" i="8" s="1"/>
  <c r="C473" i="8" a="1"/>
  <c r="C473" i="8" s="1"/>
  <c r="F473" i="8" s="1" a="1"/>
  <c r="F473" i="8" s="1"/>
  <c r="I465" i="8"/>
  <c r="H465" i="8" s="1"/>
  <c r="C465" i="8" a="1"/>
  <c r="C465" i="8" s="1"/>
  <c r="F465" i="8" s="1" a="1"/>
  <c r="F465" i="8" s="1"/>
  <c r="I458" i="8"/>
  <c r="H458" i="8" s="1"/>
  <c r="C458" i="8" a="1"/>
  <c r="C458" i="8" s="1"/>
  <c r="F458" i="8" s="1" a="1"/>
  <c r="F458" i="8" s="1"/>
  <c r="I450" i="8"/>
  <c r="H450" i="8" s="1"/>
  <c r="C450" i="8" a="1"/>
  <c r="C450" i="8" s="1"/>
  <c r="F450" i="8" s="1" a="1"/>
  <c r="F450" i="8" s="1"/>
  <c r="I442" i="8"/>
  <c r="H442" i="8" s="1"/>
  <c r="C442" i="8" a="1"/>
  <c r="C442" i="8" s="1"/>
  <c r="F442" i="8" s="1" a="1"/>
  <c r="F442" i="8" s="1"/>
  <c r="I435" i="8"/>
  <c r="H435" i="8" s="1"/>
  <c r="C435" i="8" a="1"/>
  <c r="C435" i="8" s="1"/>
  <c r="F435" i="8" s="1" a="1"/>
  <c r="F435" i="8" s="1"/>
  <c r="I423" i="8"/>
  <c r="H423" i="8" s="1"/>
  <c r="C423" i="8" a="1"/>
  <c r="C423" i="8" s="1"/>
  <c r="F423" i="8" s="1" a="1"/>
  <c r="F423" i="8" s="1"/>
  <c r="I419" i="8"/>
  <c r="H419" i="8" s="1"/>
  <c r="C419" i="8" a="1"/>
  <c r="C419" i="8" s="1"/>
  <c r="F419" i="8" s="1" a="1"/>
  <c r="F419" i="8" s="1"/>
  <c r="I407" i="8"/>
  <c r="H407" i="8" s="1"/>
  <c r="C407" i="8" a="1"/>
  <c r="C407" i="8" s="1"/>
  <c r="F407" i="8" s="1" a="1"/>
  <c r="F407" i="8" s="1"/>
  <c r="I403" i="8"/>
  <c r="H403" i="8" s="1"/>
  <c r="C403" i="8" a="1"/>
  <c r="C403" i="8" s="1"/>
  <c r="F403" i="8" s="1" a="1"/>
  <c r="F403" i="8" s="1"/>
  <c r="I391" i="8"/>
  <c r="H391" i="8" s="1"/>
  <c r="C391" i="8" a="1"/>
  <c r="C391" i="8" s="1"/>
  <c r="F391" i="8" s="1" a="1"/>
  <c r="F391" i="8" s="1"/>
  <c r="I387" i="8"/>
  <c r="H387" i="8" s="1"/>
  <c r="C387" i="8" a="1"/>
  <c r="C387" i="8" s="1"/>
  <c r="F387" i="8" s="1" a="1"/>
  <c r="F387" i="8" s="1"/>
  <c r="I375" i="8"/>
  <c r="H375" i="8" s="1"/>
  <c r="C375" i="8" a="1"/>
  <c r="C375" i="8" s="1"/>
  <c r="F375" i="8" s="1" a="1"/>
  <c r="F375" i="8" s="1"/>
  <c r="I371" i="8"/>
  <c r="H371" i="8" s="1"/>
  <c r="C371" i="8" a="1"/>
  <c r="C371" i="8" s="1"/>
  <c r="F371" i="8" s="1" a="1"/>
  <c r="F371" i="8" s="1"/>
  <c r="I359" i="8"/>
  <c r="H359" i="8" s="1"/>
  <c r="C359" i="8" a="1"/>
  <c r="C359" i="8" s="1"/>
  <c r="F359" i="8" s="1" a="1"/>
  <c r="F359" i="8" s="1"/>
  <c r="I356" i="8"/>
  <c r="H356" i="8" s="1"/>
  <c r="C356" i="8" a="1"/>
  <c r="C356" i="8" s="1"/>
  <c r="F356" i="8" s="1" a="1"/>
  <c r="F356" i="8" s="1"/>
  <c r="I344" i="8"/>
  <c r="H344" i="8" s="1"/>
  <c r="C344" i="8" a="1"/>
  <c r="C344" i="8" s="1"/>
  <c r="F344" i="8" s="1" a="1"/>
  <c r="F344" i="8" s="1"/>
  <c r="I340" i="8"/>
  <c r="H340" i="8" s="1"/>
  <c r="C340" i="8" a="1"/>
  <c r="C340" i="8" s="1"/>
  <c r="F340" i="8" s="1" a="1"/>
  <c r="F340" i="8" s="1"/>
  <c r="I329" i="8"/>
  <c r="H329" i="8" s="1"/>
  <c r="C329" i="8" a="1"/>
  <c r="C329" i="8" s="1"/>
  <c r="F329" i="8" s="1" a="1"/>
  <c r="F329" i="8" s="1"/>
  <c r="I325" i="8"/>
  <c r="H325" i="8" s="1"/>
  <c r="C325" i="8" a="1"/>
  <c r="C325" i="8" s="1"/>
  <c r="F325" i="8" s="1" a="1"/>
  <c r="F325" i="8" s="1"/>
  <c r="I313" i="8"/>
  <c r="H313" i="8" s="1"/>
  <c r="C313" i="8" a="1"/>
  <c r="C313" i="8" s="1"/>
  <c r="F313" i="8" s="1" a="1"/>
  <c r="F313" i="8" s="1"/>
  <c r="I309" i="8"/>
  <c r="H309" i="8" s="1"/>
  <c r="C309" i="8" a="1"/>
  <c r="C309" i="8" s="1"/>
  <c r="F309" i="8" s="1" a="1"/>
  <c r="F309" i="8" s="1"/>
  <c r="I297" i="8"/>
  <c r="H297" i="8" s="1"/>
  <c r="C297" i="8" a="1"/>
  <c r="C297" i="8" s="1"/>
  <c r="F297" i="8" s="1" a="1"/>
  <c r="F297" i="8" s="1"/>
  <c r="I293" i="8"/>
  <c r="H293" i="8" s="1"/>
  <c r="C293" i="8" a="1"/>
  <c r="C293" i="8" s="1"/>
  <c r="F293" i="8" s="1" a="1"/>
  <c r="F293" i="8" s="1"/>
  <c r="I285" i="8"/>
  <c r="H285" i="8" s="1"/>
  <c r="C285" i="8" a="1"/>
  <c r="C285" i="8" s="1"/>
  <c r="F285" i="8" s="1" a="1"/>
  <c r="F285" i="8" s="1"/>
  <c r="I281" i="8"/>
  <c r="H281" i="8" s="1"/>
  <c r="C281" i="8" a="1"/>
  <c r="C281" i="8" s="1"/>
  <c r="F281" i="8" s="1" a="1"/>
  <c r="F281" i="8" s="1"/>
  <c r="I277" i="8"/>
  <c r="H277" i="8" s="1"/>
  <c r="C277" i="8" a="1"/>
  <c r="C277" i="8" s="1"/>
  <c r="F277" i="8" s="1" a="1"/>
  <c r="F277" i="8" s="1"/>
  <c r="I273" i="8"/>
  <c r="H273" i="8" s="1"/>
  <c r="C273" i="8" a="1"/>
  <c r="C273" i="8" s="1"/>
  <c r="F273" i="8" s="1" a="1"/>
  <c r="F273" i="8" s="1"/>
  <c r="I269" i="8"/>
  <c r="H269" i="8" s="1"/>
  <c r="C269" i="8" a="1"/>
  <c r="C269" i="8" s="1"/>
  <c r="F269" i="8" s="1" a="1"/>
  <c r="F269" i="8" s="1"/>
  <c r="I265" i="8"/>
  <c r="H265" i="8" s="1"/>
  <c r="C265" i="8" a="1"/>
  <c r="C265" i="8" s="1"/>
  <c r="F265" i="8" s="1" a="1"/>
  <c r="F265" i="8" s="1"/>
  <c r="I261" i="8"/>
  <c r="H261" i="8" s="1"/>
  <c r="C261" i="8" a="1"/>
  <c r="C261" i="8" s="1"/>
  <c r="F261" i="8" s="1" a="1"/>
  <c r="F261" i="8" s="1"/>
  <c r="I257" i="8"/>
  <c r="H257" i="8" s="1"/>
  <c r="C257" i="8" a="1"/>
  <c r="C257" i="8" s="1"/>
  <c r="F257" i="8" s="1" a="1"/>
  <c r="F257" i="8" s="1"/>
  <c r="I253" i="8"/>
  <c r="H253" i="8" s="1"/>
  <c r="C253" i="8" a="1"/>
  <c r="C253" i="8" s="1"/>
  <c r="F253" i="8" s="1" a="1"/>
  <c r="F253" i="8" s="1"/>
  <c r="I249" i="8"/>
  <c r="H249" i="8" s="1"/>
  <c r="C249" i="8" a="1"/>
  <c r="C249" i="8" s="1"/>
  <c r="F249" i="8" s="1" a="1"/>
  <c r="F249" i="8" s="1"/>
  <c r="I245" i="8"/>
  <c r="H245" i="8" s="1"/>
  <c r="C245" i="8" a="1"/>
  <c r="C245" i="8" s="1"/>
  <c r="F245" i="8" s="1" a="1"/>
  <c r="F245" i="8" s="1"/>
  <c r="I238" i="8"/>
  <c r="H238" i="8" s="1"/>
  <c r="C238" i="8" a="1"/>
  <c r="C238" i="8" s="1"/>
  <c r="F238" i="8" s="1" a="1"/>
  <c r="F238" i="8" s="1"/>
  <c r="I234" i="8"/>
  <c r="H234" i="8" s="1"/>
  <c r="C234" i="8" a="1"/>
  <c r="C234" i="8" s="1"/>
  <c r="F234" i="8" s="1" a="1"/>
  <c r="F234" i="8" s="1"/>
  <c r="I230" i="8"/>
  <c r="H230" i="8" s="1"/>
  <c r="C230" i="8" a="1"/>
  <c r="C230" i="8" s="1"/>
  <c r="F230" i="8" s="1" a="1"/>
  <c r="F230" i="8" s="1"/>
  <c r="I227" i="8"/>
  <c r="H227" i="8" s="1"/>
  <c r="C227" i="8" a="1"/>
  <c r="C227" i="8" s="1"/>
  <c r="F227" i="8" s="1" a="1"/>
  <c r="F227" i="8" s="1"/>
  <c r="I223" i="8"/>
  <c r="H223" i="8" s="1"/>
  <c r="C223" i="8" a="1"/>
  <c r="C223" i="8" s="1"/>
  <c r="F223" i="8" s="1" a="1"/>
  <c r="F223" i="8" s="1"/>
  <c r="I211" i="8"/>
  <c r="H211" i="8" s="1"/>
  <c r="C211" i="8" a="1"/>
  <c r="C211" i="8" s="1"/>
  <c r="F211" i="8" s="1" a="1"/>
  <c r="F211" i="8" s="1"/>
  <c r="I207" i="8"/>
  <c r="H207" i="8" s="1"/>
  <c r="C207" i="8" a="1"/>
  <c r="C207" i="8" s="1"/>
  <c r="F207" i="8" s="1" a="1"/>
  <c r="F207" i="8" s="1"/>
  <c r="I199" i="8"/>
  <c r="H199" i="8" s="1"/>
  <c r="C199" i="8" a="1"/>
  <c r="C199" i="8" s="1"/>
  <c r="F199" i="8" s="1" a="1"/>
  <c r="F199" i="8" s="1"/>
  <c r="I195" i="8"/>
  <c r="H195" i="8" s="1"/>
  <c r="C195" i="8" a="1"/>
  <c r="C195" i="8" s="1"/>
  <c r="F195" i="8" s="1" a="1"/>
  <c r="F195" i="8" s="1"/>
  <c r="I191" i="8"/>
  <c r="H191" i="8" s="1"/>
  <c r="C191" i="8" a="1"/>
  <c r="C191" i="8" s="1"/>
  <c r="F191" i="8" s="1" a="1"/>
  <c r="F191" i="8" s="1"/>
  <c r="I187" i="8"/>
  <c r="H187" i="8" s="1"/>
  <c r="C187" i="8" a="1"/>
  <c r="C187" i="8" s="1"/>
  <c r="F187" i="8" s="1" a="1"/>
  <c r="F187" i="8" s="1"/>
  <c r="I183" i="8"/>
  <c r="H183" i="8" s="1"/>
  <c r="C183" i="8" a="1"/>
  <c r="C183" i="8" s="1"/>
  <c r="F183" i="8" s="1" a="1"/>
  <c r="F183" i="8" s="1"/>
  <c r="I179" i="8"/>
  <c r="H179" i="8" s="1"/>
  <c r="C179" i="8" a="1"/>
  <c r="C179" i="8" s="1"/>
  <c r="F179" i="8" s="1" a="1"/>
  <c r="F179" i="8" s="1"/>
  <c r="I175" i="8"/>
  <c r="H175" i="8" s="1"/>
  <c r="C175" i="8" a="1"/>
  <c r="C175" i="8" s="1"/>
  <c r="F175" i="8" s="1" a="1"/>
  <c r="F175" i="8" s="1"/>
  <c r="I171" i="8"/>
  <c r="H171" i="8" s="1"/>
  <c r="C171" i="8" a="1"/>
  <c r="C171" i="8" s="1"/>
  <c r="F171" i="8" s="1" a="1"/>
  <c r="F171" i="8" s="1"/>
  <c r="I167" i="8"/>
  <c r="H167" i="8" s="1"/>
  <c r="C167" i="8" a="1"/>
  <c r="C167" i="8" s="1"/>
  <c r="F167" i="8" s="1" a="1"/>
  <c r="F167" i="8" s="1"/>
  <c r="I159" i="8"/>
  <c r="H159" i="8" s="1"/>
  <c r="C159" i="8" a="1"/>
  <c r="C159" i="8" s="1"/>
  <c r="F159" i="8" s="1" a="1"/>
  <c r="F159" i="8" s="1"/>
  <c r="I155" i="8"/>
  <c r="H155" i="8" s="1"/>
  <c r="C155" i="8" a="1"/>
  <c r="C155" i="8" s="1"/>
  <c r="F155" i="8" s="1" a="1"/>
  <c r="F155" i="8" s="1"/>
  <c r="I147" i="8"/>
  <c r="H147" i="8" s="1"/>
  <c r="C147" i="8" a="1"/>
  <c r="C147" i="8" s="1"/>
  <c r="F147" i="8" s="1" a="1"/>
  <c r="F147" i="8" s="1"/>
  <c r="I143" i="8"/>
  <c r="H143" i="8" s="1"/>
  <c r="C143" i="8" a="1"/>
  <c r="C143" i="8" s="1"/>
  <c r="F143" i="8" s="1" a="1"/>
  <c r="F143" i="8" s="1"/>
  <c r="I139" i="8"/>
  <c r="H139" i="8" s="1"/>
  <c r="C139" i="8" a="1"/>
  <c r="C139" i="8" s="1"/>
  <c r="F139" i="8" s="1" a="1"/>
  <c r="F139" i="8" s="1"/>
  <c r="I136" i="8"/>
  <c r="H136" i="8" s="1"/>
  <c r="C136" i="8" a="1"/>
  <c r="C136" i="8" s="1"/>
  <c r="F136" i="8" s="1" a="1"/>
  <c r="F136" i="8" s="1"/>
  <c r="I132" i="8"/>
  <c r="H132" i="8" s="1"/>
  <c r="C132" i="8" a="1"/>
  <c r="C132" i="8" s="1"/>
  <c r="F132" i="8" s="1" a="1"/>
  <c r="F132" i="8" s="1"/>
  <c r="I128" i="8"/>
  <c r="H128" i="8" s="1"/>
  <c r="C128" i="8" a="1"/>
  <c r="C128" i="8" s="1"/>
  <c r="F128" i="8" s="1" a="1"/>
  <c r="F128" i="8" s="1"/>
  <c r="I117" i="8"/>
  <c r="H117" i="8" s="1"/>
  <c r="C117" i="8" a="1"/>
  <c r="C117" i="8" s="1"/>
  <c r="F117" i="8" s="1" a="1"/>
  <c r="F117" i="8" s="1"/>
  <c r="I113" i="8"/>
  <c r="H113" i="8" s="1"/>
  <c r="C113" i="8" a="1"/>
  <c r="C113" i="8" s="1"/>
  <c r="F113" i="8" s="1" a="1"/>
  <c r="F113" i="8" s="1"/>
  <c r="I109" i="8"/>
  <c r="H109" i="8" s="1"/>
  <c r="C109" i="8" a="1"/>
  <c r="C109" i="8" s="1"/>
  <c r="F109" i="8" s="1" a="1"/>
  <c r="F109" i="8" s="1"/>
  <c r="I105" i="8"/>
  <c r="H105" i="8" s="1"/>
  <c r="C105" i="8" a="1"/>
  <c r="C105" i="8" s="1"/>
  <c r="F105" i="8" s="1" a="1"/>
  <c r="F105" i="8" s="1"/>
  <c r="I101" i="8"/>
  <c r="H101" i="8" s="1"/>
  <c r="C101" i="8" a="1"/>
  <c r="C101" i="8" s="1"/>
  <c r="F101" i="8" s="1" a="1"/>
  <c r="F101" i="8" s="1"/>
  <c r="I97" i="8"/>
  <c r="H97" i="8" s="1"/>
  <c r="C97" i="8" a="1"/>
  <c r="C97" i="8" s="1"/>
  <c r="F97" i="8" s="1" a="1"/>
  <c r="F97" i="8" s="1"/>
  <c r="I93" i="8"/>
  <c r="H93" i="8" s="1"/>
  <c r="C93" i="8" a="1"/>
  <c r="C93" i="8" s="1"/>
  <c r="F93" i="8" s="1" a="1"/>
  <c r="F93" i="8" s="1"/>
  <c r="I89" i="8"/>
  <c r="H89" i="8" s="1"/>
  <c r="C89" i="8" a="1"/>
  <c r="C89" i="8" s="1"/>
  <c r="F89" i="8" s="1" a="1"/>
  <c r="F89" i="8" s="1"/>
  <c r="I85" i="8"/>
  <c r="H85" i="8" s="1"/>
  <c r="C85" i="8" a="1"/>
  <c r="C85" i="8" s="1"/>
  <c r="F85" i="8" s="1" a="1"/>
  <c r="F85" i="8" s="1"/>
  <c r="I81" i="8"/>
  <c r="H81" i="8" s="1"/>
  <c r="C81" i="8" a="1"/>
  <c r="C81" i="8" s="1"/>
  <c r="F81" i="8" s="1" a="1"/>
  <c r="F81" i="8" s="1"/>
  <c r="I77" i="8"/>
  <c r="H77" i="8" s="1"/>
  <c r="C77" i="8" a="1"/>
  <c r="C77" i="8" s="1"/>
  <c r="F77" i="8" s="1" a="1"/>
  <c r="F77" i="8" s="1"/>
  <c r="I73" i="8"/>
  <c r="H73" i="8" s="1"/>
  <c r="C73" i="8" a="1"/>
  <c r="C73" i="8" s="1"/>
  <c r="F73" i="8" s="1" a="1"/>
  <c r="F73" i="8" s="1"/>
  <c r="I69" i="8"/>
  <c r="H69" i="8" s="1"/>
  <c r="C69" i="8" a="1"/>
  <c r="C69" i="8" s="1"/>
  <c r="F69" i="8" s="1" a="1"/>
  <c r="F69" i="8" s="1"/>
  <c r="I65" i="8"/>
  <c r="H65" i="8" s="1"/>
  <c r="C65" i="8" a="1"/>
  <c r="C65" i="8" s="1"/>
  <c r="F65" i="8" s="1" a="1"/>
  <c r="F65" i="8" s="1"/>
  <c r="I57" i="8"/>
  <c r="H57" i="8" s="1"/>
  <c r="C57" i="8" a="1"/>
  <c r="C57" i="8" s="1"/>
  <c r="F57" i="8" s="1" a="1"/>
  <c r="F57" i="8" s="1"/>
  <c r="I49" i="8"/>
  <c r="H49" i="8" s="1"/>
  <c r="C49" i="8" a="1"/>
  <c r="C49" i="8" s="1"/>
  <c r="F49" i="8" s="1" a="1"/>
  <c r="F49" i="8" s="1"/>
  <c r="I45" i="8"/>
  <c r="H45" i="8" s="1"/>
  <c r="C45" i="8" a="1"/>
  <c r="C45" i="8" s="1"/>
  <c r="F45" i="8" s="1" a="1"/>
  <c r="F45" i="8" s="1"/>
  <c r="I41" i="8"/>
  <c r="H41" i="8" s="1"/>
  <c r="C41" i="8" a="1"/>
  <c r="C41" i="8" s="1"/>
  <c r="F41" i="8" s="1" a="1"/>
  <c r="F41" i="8" s="1"/>
  <c r="I37" i="8"/>
  <c r="H37" i="8" s="1"/>
  <c r="C37" i="8" a="1"/>
  <c r="C37" i="8" s="1"/>
  <c r="F37" i="8" s="1" a="1"/>
  <c r="F37" i="8" s="1"/>
  <c r="I33" i="8"/>
  <c r="H33" i="8" s="1"/>
  <c r="C33" i="8" a="1"/>
  <c r="C33" i="8" s="1"/>
  <c r="F33" i="8" s="1" a="1"/>
  <c r="F33" i="8" s="1"/>
  <c r="I30" i="8"/>
  <c r="H30" i="8" s="1"/>
  <c r="C30" i="8" a="1"/>
  <c r="C30" i="8" s="1"/>
  <c r="F30" i="8" s="1" a="1"/>
  <c r="F30" i="8" s="1"/>
  <c r="I26" i="8"/>
  <c r="H26" i="8" s="1"/>
  <c r="C26" i="8" a="1"/>
  <c r="C26" i="8" s="1"/>
  <c r="F26" i="8" s="1" a="1"/>
  <c r="F26" i="8" s="1"/>
  <c r="I22" i="8"/>
  <c r="H22" i="8" s="1"/>
  <c r="C22" i="8" a="1"/>
  <c r="C22" i="8" s="1"/>
  <c r="F22" i="8" s="1" a="1"/>
  <c r="F22" i="8" s="1"/>
  <c r="I15" i="8"/>
  <c r="H15" i="8" s="1"/>
  <c r="C15" i="8" a="1"/>
  <c r="C15" i="8" s="1"/>
  <c r="F15" i="8" s="1" a="1"/>
  <c r="F15" i="8" s="1"/>
  <c r="I11" i="8"/>
  <c r="H11" i="8" s="1"/>
  <c r="C11" i="8" a="1"/>
  <c r="C11" i="8" s="1"/>
  <c r="F11" i="8" s="1" a="1"/>
  <c r="F11" i="8" s="1"/>
  <c r="C7" i="8" a="1"/>
  <c r="C7" i="8" s="1"/>
  <c r="F7" i="8" s="1" a="1"/>
  <c r="F7" i="8" s="1"/>
  <c r="I3" i="8"/>
  <c r="H3" i="8" s="1"/>
  <c r="C3" i="8" a="1"/>
  <c r="C3" i="8" s="1"/>
  <c r="F3" i="8" s="1" a="1"/>
  <c r="F3" i="8" s="1"/>
  <c r="C522" i="8" a="1"/>
  <c r="C522" i="8" s="1"/>
  <c r="F522" i="8" s="1" a="1"/>
  <c r="F522" i="8" s="1"/>
  <c r="C506" i="8" a="1"/>
  <c r="C506" i="8" s="1"/>
  <c r="F506" i="8" s="1" a="1"/>
  <c r="F506" i="8" s="1"/>
  <c r="C492" i="8" a="1"/>
  <c r="C492" i="8" s="1"/>
  <c r="F492" i="8" s="1" a="1"/>
  <c r="F492" i="8" s="1"/>
  <c r="C476" i="8" a="1"/>
  <c r="C476" i="8" s="1"/>
  <c r="F476" i="8" s="1" a="1"/>
  <c r="F476" i="8" s="1"/>
  <c r="C461" i="8" a="1"/>
  <c r="C461" i="8" s="1"/>
  <c r="F461" i="8" s="1" a="1"/>
  <c r="F461" i="8" s="1"/>
  <c r="C445" i="8" a="1"/>
  <c r="C445" i="8" s="1"/>
  <c r="F445" i="8" s="1" a="1"/>
  <c r="F445" i="8" s="1"/>
  <c r="C430" i="8" a="1"/>
  <c r="C430" i="8" s="1"/>
  <c r="F430" i="8" s="1" a="1"/>
  <c r="F430" i="8" s="1"/>
  <c r="C418" i="8" a="1"/>
  <c r="C418" i="8" s="1"/>
  <c r="F418" i="8" s="1" a="1"/>
  <c r="F418" i="8" s="1"/>
  <c r="C411" i="8" a="1"/>
  <c r="C411" i="8" s="1"/>
  <c r="F411" i="8" s="1" a="1"/>
  <c r="F411" i="8" s="1"/>
  <c r="C398" i="8" a="1"/>
  <c r="C398" i="8" s="1"/>
  <c r="F398" i="8" s="1" a="1"/>
  <c r="F398" i="8" s="1"/>
  <c r="C386" i="8" a="1"/>
  <c r="C386" i="8" s="1"/>
  <c r="F386" i="8" s="1" a="1"/>
  <c r="F386" i="8" s="1"/>
  <c r="C379" i="8" a="1"/>
  <c r="C379" i="8" s="1"/>
  <c r="F379" i="8" s="1" a="1"/>
  <c r="F379" i="8" s="1"/>
  <c r="C366" i="8" a="1"/>
  <c r="C366" i="8" s="1"/>
  <c r="F366" i="8" s="1" a="1"/>
  <c r="F366" i="8" s="1"/>
  <c r="C355" i="8" a="1"/>
  <c r="C355" i="8" s="1"/>
  <c r="F355" i="8" s="1" a="1"/>
  <c r="F355" i="8" s="1"/>
  <c r="C348" i="8" a="1"/>
  <c r="C348" i="8" s="1"/>
  <c r="F348" i="8" s="1" a="1"/>
  <c r="F348" i="8" s="1"/>
  <c r="C336" i="8" a="1"/>
  <c r="C336" i="8" s="1"/>
  <c r="F336" i="8" s="1" a="1"/>
  <c r="F336" i="8" s="1"/>
  <c r="C324" i="8" a="1"/>
  <c r="C324" i="8" s="1"/>
  <c r="F324" i="8" s="1" a="1"/>
  <c r="F324" i="8" s="1"/>
  <c r="C317" i="8" a="1"/>
  <c r="C317" i="8" s="1"/>
  <c r="F317" i="8" s="1" a="1"/>
  <c r="F317" i="8" s="1"/>
  <c r="C304" i="8" a="1"/>
  <c r="C304" i="8" s="1"/>
  <c r="F304" i="8" s="1" a="1"/>
  <c r="F304" i="8" s="1"/>
  <c r="C292" i="8" a="1"/>
  <c r="C292" i="8" s="1"/>
  <c r="F292" i="8" s="1" a="1"/>
  <c r="F292" i="8" s="1"/>
  <c r="C233" i="8" a="1"/>
  <c r="C233" i="8" s="1"/>
  <c r="F233" i="8" s="1" a="1"/>
  <c r="F233" i="8" s="1"/>
  <c r="C215" i="8" a="1"/>
  <c r="C215" i="8" s="1"/>
  <c r="F215" i="8" s="1" a="1"/>
  <c r="F215" i="8" s="1"/>
  <c r="C44" i="8" a="1"/>
  <c r="C44" i="8" s="1"/>
  <c r="F44" i="8" s="1" a="1"/>
  <c r="F44" i="8" s="1"/>
  <c r="C43" i="8" a="1"/>
  <c r="C43" i="8" s="1"/>
  <c r="F43" i="8" s="1" a="1"/>
  <c r="F43" i="8" s="1"/>
  <c r="C500" i="8" a="1"/>
  <c r="C500" i="8" s="1"/>
  <c r="F500" i="8" s="1" a="1"/>
  <c r="F500" i="8" s="1"/>
  <c r="C468" i="8" a="1"/>
  <c r="C468" i="8" s="1"/>
  <c r="F468" i="8" s="1" a="1"/>
  <c r="F468" i="8" s="1"/>
  <c r="C427" i="8" a="1"/>
  <c r="C427" i="8" s="1"/>
  <c r="F427" i="8" s="1" a="1"/>
  <c r="F427" i="8" s="1"/>
  <c r="C408" i="8" a="1"/>
  <c r="C408" i="8" s="1"/>
  <c r="F408" i="8" s="1" a="1"/>
  <c r="F408" i="8" s="1"/>
  <c r="C395" i="8" a="1"/>
  <c r="C395" i="8" s="1"/>
  <c r="F395" i="8" s="1" a="1"/>
  <c r="F395" i="8" s="1"/>
  <c r="C376" i="8" a="1"/>
  <c r="C376" i="8" s="1"/>
  <c r="F376" i="8" s="1" a="1"/>
  <c r="F376" i="8" s="1"/>
  <c r="C363" i="8" a="1"/>
  <c r="C363" i="8" s="1"/>
  <c r="F363" i="8" s="1" a="1"/>
  <c r="F363" i="8" s="1"/>
  <c r="C345" i="8" a="1"/>
  <c r="C345" i="8" s="1"/>
  <c r="F345" i="8" s="1" a="1"/>
  <c r="F345" i="8" s="1"/>
  <c r="C333" i="8" a="1"/>
  <c r="C333" i="8" s="1"/>
  <c r="F333" i="8" s="1" a="1"/>
  <c r="F333" i="8" s="1"/>
  <c r="C314" i="8" a="1"/>
  <c r="C314" i="8" s="1"/>
  <c r="F314" i="8" s="1" a="1"/>
  <c r="F314" i="8" s="1"/>
  <c r="C301" i="8" a="1"/>
  <c r="C301" i="8" s="1"/>
  <c r="F301" i="8" s="1" a="1"/>
  <c r="F301" i="8" s="1"/>
  <c r="C282" i="8" a="1"/>
  <c r="C282" i="8" s="1"/>
  <c r="F282" i="8" s="1" a="1"/>
  <c r="F282" i="8" s="1"/>
  <c r="C224" i="8" a="1"/>
  <c r="C224" i="8" s="1"/>
  <c r="F224" i="8" s="1" a="1"/>
  <c r="F224" i="8" s="1"/>
  <c r="C203" i="8" a="1"/>
  <c r="C203" i="8" s="1"/>
  <c r="F203" i="8" s="1" a="1"/>
  <c r="F203" i="8" s="1"/>
  <c r="C180" i="8" a="1"/>
  <c r="C180" i="8" s="1"/>
  <c r="F180" i="8" s="1" a="1"/>
  <c r="F180" i="8" s="1"/>
  <c r="C158" i="8" a="1"/>
  <c r="C158" i="8" s="1"/>
  <c r="F158" i="8" s="1" a="1"/>
  <c r="F158" i="8" s="1"/>
  <c r="C129" i="8" a="1"/>
  <c r="C129" i="8" s="1"/>
  <c r="F129" i="8" s="1" a="1"/>
  <c r="F129" i="8" s="1"/>
  <c r="C96" i="8" a="1"/>
  <c r="C96" i="8" s="1"/>
  <c r="F96" i="8" s="1" a="1"/>
  <c r="F96" i="8" s="1"/>
  <c r="C61" i="8" a="1"/>
  <c r="C61" i="8" s="1"/>
  <c r="F61" i="8" s="1" a="1"/>
  <c r="F61" i="8" s="1"/>
  <c r="C524" i="8" a="1"/>
  <c r="C524" i="8" s="1"/>
  <c r="F524" i="8" s="1" a="1"/>
  <c r="F524" i="8" s="1"/>
  <c r="I516" i="8"/>
  <c r="H516" i="8" s="1"/>
  <c r="C516" i="8" a="1"/>
  <c r="C516" i="8" s="1"/>
  <c r="F516" i="8" s="1" a="1"/>
  <c r="F516" i="8" s="1"/>
  <c r="C501" i="8" a="1"/>
  <c r="C501" i="8" s="1"/>
  <c r="F501" i="8" s="1" a="1"/>
  <c r="F501" i="8" s="1"/>
  <c r="C478" i="8" a="1"/>
  <c r="C478" i="8" s="1"/>
  <c r="F478" i="8" s="1" a="1"/>
  <c r="F478" i="8" s="1"/>
  <c r="C462" i="8" a="1"/>
  <c r="C462" i="8" s="1"/>
  <c r="F462" i="8" s="1" a="1"/>
  <c r="F462" i="8" s="1"/>
  <c r="I524" i="8"/>
  <c r="H524" i="8" s="1"/>
  <c r="I494" i="8"/>
  <c r="H494" i="8" s="1"/>
  <c r="I470" i="8"/>
  <c r="H470" i="8" s="1"/>
  <c r="I526" i="8"/>
  <c r="H526" i="8" s="1"/>
  <c r="C526" i="8" a="1"/>
  <c r="C526" i="8" s="1"/>
  <c r="F526" i="8" s="1" a="1"/>
  <c r="F526" i="8" s="1"/>
  <c r="I518" i="8"/>
  <c r="H518" i="8" s="1"/>
  <c r="C518" i="8" a="1"/>
  <c r="C518" i="8" s="1"/>
  <c r="F518" i="8" s="1" a="1"/>
  <c r="F518" i="8" s="1"/>
  <c r="I510" i="8"/>
  <c r="H510" i="8" s="1"/>
  <c r="C510" i="8" a="1"/>
  <c r="C510" i="8" s="1"/>
  <c r="F510" i="8" s="1" a="1"/>
  <c r="F510" i="8" s="1"/>
  <c r="I503" i="8"/>
  <c r="H503" i="8" s="1"/>
  <c r="C503" i="8" a="1"/>
  <c r="C503" i="8" s="1"/>
  <c r="F503" i="8" s="1" a="1"/>
  <c r="F503" i="8" s="1"/>
  <c r="I496" i="8"/>
  <c r="H496" i="8" s="1"/>
  <c r="C496" i="8" a="1"/>
  <c r="C496" i="8" s="1"/>
  <c r="F496" i="8" s="1" a="1"/>
  <c r="F496" i="8" s="1"/>
  <c r="I488" i="8"/>
  <c r="H488" i="8" s="1"/>
  <c r="C488" i="8" a="1"/>
  <c r="C488" i="8" s="1"/>
  <c r="F488" i="8" s="1" a="1"/>
  <c r="F488" i="8" s="1"/>
  <c r="I480" i="8"/>
  <c r="H480" i="8" s="1"/>
  <c r="C480" i="8" a="1"/>
  <c r="C480" i="8" s="1"/>
  <c r="F480" i="8" s="1" a="1"/>
  <c r="F480" i="8" s="1"/>
  <c r="I472" i="8"/>
  <c r="H472" i="8" s="1"/>
  <c r="C472" i="8" a="1"/>
  <c r="C472" i="8" s="1"/>
  <c r="F472" i="8" s="1" a="1"/>
  <c r="F472" i="8" s="1"/>
  <c r="I464" i="8"/>
  <c r="H464" i="8" s="1"/>
  <c r="C464" i="8" a="1"/>
  <c r="C464" i="8" s="1"/>
  <c r="F464" i="8" s="1" a="1"/>
  <c r="F464" i="8" s="1"/>
  <c r="I457" i="8"/>
  <c r="H457" i="8" s="1"/>
  <c r="C457" i="8" a="1"/>
  <c r="C457" i="8" s="1"/>
  <c r="F457" i="8" s="1" a="1"/>
  <c r="F457" i="8" s="1"/>
  <c r="I449" i="8"/>
  <c r="H449" i="8" s="1"/>
  <c r="C449" i="8" a="1"/>
  <c r="C449" i="8" s="1"/>
  <c r="F449" i="8" s="1" a="1"/>
  <c r="F449" i="8" s="1"/>
  <c r="I441" i="8"/>
  <c r="H441" i="8" s="1"/>
  <c r="C441" i="8" a="1"/>
  <c r="C441" i="8" s="1"/>
  <c r="F441" i="8" s="1" a="1"/>
  <c r="F441" i="8" s="1"/>
  <c r="I434" i="8"/>
  <c r="H434" i="8" s="1"/>
  <c r="C434" i="8" a="1"/>
  <c r="C434" i="8" s="1"/>
  <c r="F434" i="8" s="1" a="1"/>
  <c r="F434" i="8" s="1"/>
  <c r="I426" i="8"/>
  <c r="H426" i="8" s="1"/>
  <c r="C426" i="8" a="1"/>
  <c r="C426" i="8" s="1"/>
  <c r="F426" i="8" s="1" a="1"/>
  <c r="F426" i="8" s="1"/>
  <c r="I422" i="8"/>
  <c r="H422" i="8" s="1"/>
  <c r="C422" i="8" a="1"/>
  <c r="C422" i="8" s="1"/>
  <c r="F422" i="8" s="1" a="1"/>
  <c r="F422" i="8" s="1"/>
  <c r="I410" i="8"/>
  <c r="H410" i="8" s="1"/>
  <c r="C410" i="8" a="1"/>
  <c r="C410" i="8" s="1"/>
  <c r="F410" i="8" s="1" a="1"/>
  <c r="F410" i="8" s="1"/>
  <c r="I406" i="8"/>
  <c r="H406" i="8" s="1"/>
  <c r="C406" i="8" a="1"/>
  <c r="C406" i="8" s="1"/>
  <c r="F406" i="8" s="1" a="1"/>
  <c r="F406" i="8" s="1"/>
  <c r="I394" i="8"/>
  <c r="H394" i="8" s="1"/>
  <c r="C394" i="8" a="1"/>
  <c r="C394" i="8" s="1"/>
  <c r="F394" i="8" s="1" a="1"/>
  <c r="F394" i="8" s="1"/>
  <c r="I390" i="8"/>
  <c r="H390" i="8" s="1"/>
  <c r="C390" i="8" a="1"/>
  <c r="C390" i="8" s="1"/>
  <c r="F390" i="8" s="1" a="1"/>
  <c r="F390" i="8" s="1"/>
  <c r="I378" i="8"/>
  <c r="H378" i="8" s="1"/>
  <c r="C378" i="8" a="1"/>
  <c r="C378" i="8" s="1"/>
  <c r="F378" i="8" s="1" a="1"/>
  <c r="F378" i="8" s="1"/>
  <c r="I374" i="8"/>
  <c r="H374" i="8" s="1"/>
  <c r="C374" i="8" a="1"/>
  <c r="C374" i="8" s="1"/>
  <c r="F374" i="8" s="1" a="1"/>
  <c r="F374" i="8" s="1"/>
  <c r="I362" i="8"/>
  <c r="H362" i="8" s="1"/>
  <c r="C362" i="8" a="1"/>
  <c r="C362" i="8" s="1"/>
  <c r="F362" i="8" s="1" a="1"/>
  <c r="F362" i="8" s="1"/>
  <c r="I358" i="8"/>
  <c r="H358" i="8" s="1"/>
  <c r="C358" i="8" a="1"/>
  <c r="C358" i="8" s="1"/>
  <c r="F358" i="8" s="1" a="1"/>
  <c r="F358" i="8" s="1"/>
  <c r="I347" i="8"/>
  <c r="H347" i="8" s="1"/>
  <c r="C347" i="8" a="1"/>
  <c r="C347" i="8" s="1"/>
  <c r="F347" i="8" s="1" a="1"/>
  <c r="F347" i="8" s="1"/>
  <c r="I343" i="8"/>
  <c r="H343" i="8" s="1"/>
  <c r="C343" i="8" a="1"/>
  <c r="C343" i="8" s="1"/>
  <c r="F343" i="8" s="1" a="1"/>
  <c r="F343" i="8" s="1"/>
  <c r="I332" i="8"/>
  <c r="H332" i="8" s="1"/>
  <c r="C332" i="8" a="1"/>
  <c r="C332" i="8" s="1"/>
  <c r="F332" i="8" s="1" a="1"/>
  <c r="F332" i="8" s="1"/>
  <c r="I328" i="8"/>
  <c r="H328" i="8" s="1"/>
  <c r="C328" i="8" a="1"/>
  <c r="C328" i="8" s="1"/>
  <c r="F328" i="8" s="1" a="1"/>
  <c r="F328" i="8" s="1"/>
  <c r="I316" i="8"/>
  <c r="H316" i="8" s="1"/>
  <c r="C316" i="8" a="1"/>
  <c r="C316" i="8" s="1"/>
  <c r="F316" i="8" s="1" a="1"/>
  <c r="F316" i="8" s="1"/>
  <c r="I312" i="8"/>
  <c r="H312" i="8" s="1"/>
  <c r="C312" i="8" a="1"/>
  <c r="C312" i="8" s="1"/>
  <c r="F312" i="8" s="1" a="1"/>
  <c r="F312" i="8" s="1"/>
  <c r="I300" i="8"/>
  <c r="H300" i="8" s="1"/>
  <c r="C300" i="8" a="1"/>
  <c r="C300" i="8" s="1"/>
  <c r="F300" i="8" s="1" a="1"/>
  <c r="F300" i="8" s="1"/>
  <c r="I296" i="8"/>
  <c r="H296" i="8" s="1"/>
  <c r="C296" i="8" a="1"/>
  <c r="C296" i="8" s="1"/>
  <c r="F296" i="8" s="1" a="1"/>
  <c r="F296" i="8" s="1"/>
  <c r="I288" i="8"/>
  <c r="H288" i="8" s="1"/>
  <c r="C288" i="8" a="1"/>
  <c r="C288" i="8" s="1"/>
  <c r="F288" i="8" s="1" a="1"/>
  <c r="F288" i="8" s="1"/>
  <c r="I284" i="8"/>
  <c r="H284" i="8" s="1"/>
  <c r="C284" i="8" a="1"/>
  <c r="C284" i="8" s="1"/>
  <c r="F284" i="8" s="1" a="1"/>
  <c r="F284" i="8" s="1"/>
  <c r="I272" i="8"/>
  <c r="H272" i="8" s="1"/>
  <c r="C272" i="8" a="1"/>
  <c r="C272" i="8" s="1"/>
  <c r="F272" i="8" s="1" a="1"/>
  <c r="F272" i="8" s="1"/>
  <c r="I268" i="8"/>
  <c r="H268" i="8" s="1"/>
  <c r="C268" i="8" a="1"/>
  <c r="C268" i="8" s="1"/>
  <c r="F268" i="8" s="1" a="1"/>
  <c r="F268" i="8" s="1"/>
  <c r="I264" i="8"/>
  <c r="H264" i="8" s="1"/>
  <c r="C264" i="8" a="1"/>
  <c r="C264" i="8" s="1"/>
  <c r="F264" i="8" s="1" a="1"/>
  <c r="F264" i="8" s="1"/>
  <c r="I260" i="8"/>
  <c r="H260" i="8" s="1"/>
  <c r="C260" i="8" a="1"/>
  <c r="C260" i="8" s="1"/>
  <c r="F260" i="8" s="1" a="1"/>
  <c r="F260" i="8" s="1"/>
  <c r="I252" i="8"/>
  <c r="H252" i="8" s="1"/>
  <c r="C252" i="8" a="1"/>
  <c r="C252" i="8" s="1"/>
  <c r="F252" i="8" s="1" a="1"/>
  <c r="F252" i="8" s="1"/>
  <c r="I248" i="8"/>
  <c r="H248" i="8" s="1"/>
  <c r="C248" i="8" a="1"/>
  <c r="C248" i="8" s="1"/>
  <c r="F248" i="8" s="1" a="1"/>
  <c r="F248" i="8" s="1"/>
  <c r="I244" i="8"/>
  <c r="H244" i="8" s="1"/>
  <c r="C244" i="8" a="1"/>
  <c r="C244" i="8" s="1"/>
  <c r="F244" i="8" s="1" a="1"/>
  <c r="F244" i="8" s="1"/>
  <c r="I241" i="8"/>
  <c r="H241" i="8" s="1"/>
  <c r="C241" i="8" a="1"/>
  <c r="C241" i="8" s="1"/>
  <c r="F241" i="8" s="1" a="1"/>
  <c r="F241" i="8" s="1"/>
  <c r="I229" i="8"/>
  <c r="H229" i="8" s="1"/>
  <c r="C229" i="8" a="1"/>
  <c r="C229" i="8" s="1"/>
  <c r="F229" i="8" s="1" a="1"/>
  <c r="F229" i="8" s="1"/>
  <c r="I226" i="8"/>
  <c r="H226" i="8" s="1"/>
  <c r="C226" i="8" a="1"/>
  <c r="C226" i="8" s="1"/>
  <c r="F226" i="8" s="1" a="1"/>
  <c r="F226" i="8" s="1"/>
  <c r="I222" i="8"/>
  <c r="H222" i="8" s="1"/>
  <c r="C222" i="8" a="1"/>
  <c r="C222" i="8" s="1"/>
  <c r="F222" i="8" s="1" a="1"/>
  <c r="F222" i="8" s="1"/>
  <c r="I218" i="8"/>
  <c r="H218" i="8" s="1"/>
  <c r="C218" i="8" a="1"/>
  <c r="C218" i="8" s="1"/>
  <c r="F218" i="8" s="1" a="1"/>
  <c r="F218" i="8" s="1"/>
  <c r="I214" i="8"/>
  <c r="H214" i="8" s="1"/>
  <c r="C214" i="8" a="1"/>
  <c r="C214" i="8" s="1"/>
  <c r="F214" i="8" s="1" a="1"/>
  <c r="F214" i="8" s="1"/>
  <c r="I206" i="8"/>
  <c r="H206" i="8" s="1"/>
  <c r="C206" i="8" a="1"/>
  <c r="C206" i="8" s="1"/>
  <c r="F206" i="8" s="1" a="1"/>
  <c r="F206" i="8" s="1"/>
  <c r="I202" i="8"/>
  <c r="H202" i="8" s="1"/>
  <c r="C202" i="8" a="1"/>
  <c r="C202" i="8" s="1"/>
  <c r="F202" i="8" s="1" a="1"/>
  <c r="F202" i="8" s="1"/>
  <c r="I194" i="8"/>
  <c r="H194" i="8" s="1"/>
  <c r="C194" i="8" a="1"/>
  <c r="C194" i="8" s="1"/>
  <c r="F194" i="8" s="1" a="1"/>
  <c r="F194" i="8" s="1"/>
  <c r="I190" i="8"/>
  <c r="H190" i="8" s="1"/>
  <c r="C190" i="8" a="1"/>
  <c r="C190" i="8" s="1"/>
  <c r="F190" i="8" s="1" a="1"/>
  <c r="F190" i="8" s="1"/>
  <c r="I186" i="8"/>
  <c r="H186" i="8" s="1"/>
  <c r="C186" i="8" a="1"/>
  <c r="C186" i="8" s="1"/>
  <c r="F186" i="8" s="1" a="1"/>
  <c r="F186" i="8" s="1"/>
  <c r="I182" i="8"/>
  <c r="H182" i="8" s="1"/>
  <c r="C182" i="8" a="1"/>
  <c r="C182" i="8" s="1"/>
  <c r="F182" i="8" s="1" a="1"/>
  <c r="F182" i="8" s="1"/>
  <c r="I178" i="8"/>
  <c r="H178" i="8" s="1"/>
  <c r="C178" i="8" a="1"/>
  <c r="C178" i="8" s="1"/>
  <c r="F178" i="8" s="1" a="1"/>
  <c r="F178" i="8" s="1"/>
  <c r="I170" i="8"/>
  <c r="H170" i="8" s="1"/>
  <c r="C170" i="8" a="1"/>
  <c r="C170" i="8" s="1"/>
  <c r="F170" i="8" s="1" a="1"/>
  <c r="F170" i="8" s="1"/>
  <c r="I166" i="8"/>
  <c r="H166" i="8" s="1"/>
  <c r="C166" i="8" a="1"/>
  <c r="C166" i="8" s="1"/>
  <c r="F166" i="8" s="1" a="1"/>
  <c r="F166" i="8" s="1"/>
  <c r="I162" i="8"/>
  <c r="H162" i="8" s="1"/>
  <c r="C162" i="8" a="1"/>
  <c r="C162" i="8" s="1"/>
  <c r="F162" i="8" s="1" a="1"/>
  <c r="F162" i="8" s="1"/>
  <c r="I154" i="8"/>
  <c r="H154" i="8" s="1"/>
  <c r="C154" i="8" a="1"/>
  <c r="C154" i="8" s="1"/>
  <c r="F154" i="8" s="1" a="1"/>
  <c r="F154" i="8" s="1"/>
  <c r="I150" i="8"/>
  <c r="H150" i="8" s="1"/>
  <c r="C150" i="8" a="1"/>
  <c r="C150" i="8" s="1"/>
  <c r="F150" i="8" s="1" a="1"/>
  <c r="F150" i="8" s="1"/>
  <c r="I146" i="8"/>
  <c r="H146" i="8" s="1"/>
  <c r="C146" i="8" a="1"/>
  <c r="C146" i="8" s="1"/>
  <c r="F146" i="8" s="1" a="1"/>
  <c r="F146" i="8" s="1"/>
  <c r="I142" i="8"/>
  <c r="H142" i="8" s="1"/>
  <c r="C142" i="8" a="1"/>
  <c r="C142" i="8" s="1"/>
  <c r="F142" i="8" s="1" a="1"/>
  <c r="F142" i="8" s="1"/>
  <c r="I138" i="8"/>
  <c r="H138" i="8" s="1"/>
  <c r="C138" i="8" a="1"/>
  <c r="C138" i="8" s="1"/>
  <c r="F138" i="8" s="1" a="1"/>
  <c r="F138" i="8" s="1"/>
  <c r="I135" i="8"/>
  <c r="H135" i="8" s="1"/>
  <c r="C135" i="8" a="1"/>
  <c r="C135" i="8" s="1"/>
  <c r="F135" i="8" s="1" a="1"/>
  <c r="F135" i="8" s="1"/>
  <c r="I131" i="8"/>
  <c r="H131" i="8" s="1"/>
  <c r="C131" i="8" a="1"/>
  <c r="C131" i="8" s="1"/>
  <c r="F131" i="8" s="1" a="1"/>
  <c r="F131" i="8" s="1"/>
  <c r="I127" i="8"/>
  <c r="H127" i="8" s="1"/>
  <c r="C127" i="8" a="1"/>
  <c r="C127" i="8" s="1"/>
  <c r="F127" i="8" s="1" a="1"/>
  <c r="F127" i="8" s="1"/>
  <c r="I124" i="8"/>
  <c r="H124" i="8" s="1"/>
  <c r="C124" i="8" a="1"/>
  <c r="C124" i="8" s="1"/>
  <c r="F124" i="8" s="1" a="1"/>
  <c r="F124" i="8" s="1"/>
  <c r="I120" i="8"/>
  <c r="H120" i="8" s="1"/>
  <c r="C120" i="8" a="1"/>
  <c r="C120" i="8" s="1"/>
  <c r="F120" i="8" s="1" a="1"/>
  <c r="F120" i="8" s="1"/>
  <c r="I116" i="8"/>
  <c r="H116" i="8" s="1"/>
  <c r="C116" i="8" a="1"/>
  <c r="C116" i="8" s="1"/>
  <c r="F116" i="8" s="1" a="1"/>
  <c r="F116" i="8" s="1"/>
  <c r="I112" i="8"/>
  <c r="H112" i="8" s="1"/>
  <c r="C112" i="8" a="1"/>
  <c r="C112" i="8" s="1"/>
  <c r="F112" i="8" s="1" a="1"/>
  <c r="F112" i="8" s="1"/>
  <c r="I108" i="8"/>
  <c r="H108" i="8" s="1"/>
  <c r="C108" i="8" a="1"/>
  <c r="C108" i="8" s="1"/>
  <c r="F108" i="8" s="1" a="1"/>
  <c r="F108" i="8" s="1"/>
  <c r="I104" i="8"/>
  <c r="H104" i="8" s="1"/>
  <c r="C104" i="8" a="1"/>
  <c r="C104" i="8" s="1"/>
  <c r="F104" i="8" s="1" a="1"/>
  <c r="F104" i="8" s="1"/>
  <c r="I100" i="8"/>
  <c r="H100" i="8" s="1"/>
  <c r="C100" i="8" a="1"/>
  <c r="C100" i="8" s="1"/>
  <c r="F100" i="8" s="1" a="1"/>
  <c r="F100" i="8" s="1"/>
  <c r="I92" i="8"/>
  <c r="H92" i="8" s="1"/>
  <c r="C92" i="8" a="1"/>
  <c r="C92" i="8" s="1"/>
  <c r="F92" i="8" s="1" a="1"/>
  <c r="F92" i="8" s="1"/>
  <c r="I88" i="8"/>
  <c r="H88" i="8" s="1"/>
  <c r="C88" i="8" a="1"/>
  <c r="C88" i="8" s="1"/>
  <c r="F88" i="8" s="1" a="1"/>
  <c r="F88" i="8" s="1"/>
  <c r="I84" i="8"/>
  <c r="H84" i="8" s="1"/>
  <c r="C84" i="8" a="1"/>
  <c r="C84" i="8" s="1"/>
  <c r="F84" i="8" s="1" a="1"/>
  <c r="F84" i="8" s="1"/>
  <c r="I80" i="8"/>
  <c r="H80" i="8" s="1"/>
  <c r="C80" i="8" a="1"/>
  <c r="C80" i="8" s="1"/>
  <c r="F80" i="8" s="1" a="1"/>
  <c r="F80" i="8" s="1"/>
  <c r="I76" i="8"/>
  <c r="H76" i="8" s="1"/>
  <c r="C76" i="8" a="1"/>
  <c r="C76" i="8" s="1"/>
  <c r="F76" i="8" s="1" a="1"/>
  <c r="F76" i="8" s="1"/>
  <c r="I72" i="8"/>
  <c r="H72" i="8" s="1"/>
  <c r="C72" i="8" a="1"/>
  <c r="C72" i="8" s="1"/>
  <c r="F72" i="8" s="1" a="1"/>
  <c r="F72" i="8" s="1"/>
  <c r="I68" i="8"/>
  <c r="H68" i="8" s="1"/>
  <c r="C68" i="8" a="1"/>
  <c r="C68" i="8" s="1"/>
  <c r="F68" i="8" s="1" a="1"/>
  <c r="F68" i="8" s="1"/>
  <c r="I64" i="8"/>
  <c r="H64" i="8" s="1"/>
  <c r="C64" i="8" a="1"/>
  <c r="C64" i="8" s="1"/>
  <c r="F64" i="8" s="1" a="1"/>
  <c r="F64" i="8" s="1"/>
  <c r="C520" i="8" a="1"/>
  <c r="C520" i="8" s="1"/>
  <c r="F520" i="8" s="1" a="1"/>
  <c r="F520" i="8" s="1"/>
  <c r="C515" i="8" a="1"/>
  <c r="C515" i="8" s="1"/>
  <c r="F515" i="8" s="1" a="1"/>
  <c r="F515" i="8" s="1"/>
  <c r="C504" i="8" a="1"/>
  <c r="C504" i="8" s="1"/>
  <c r="F504" i="8" s="1" a="1"/>
  <c r="F504" i="8" s="1"/>
  <c r="C490" i="8" a="1"/>
  <c r="C490" i="8" s="1"/>
  <c r="F490" i="8" s="1" a="1"/>
  <c r="F490" i="8" s="1"/>
  <c r="C485" i="8" a="1"/>
  <c r="C485" i="8" s="1"/>
  <c r="F485" i="8" s="1" a="1"/>
  <c r="F485" i="8" s="1"/>
  <c r="C469" i="8" a="1"/>
  <c r="C469" i="8" s="1"/>
  <c r="F469" i="8" s="1" a="1"/>
  <c r="F469" i="8" s="1"/>
  <c r="C454" i="8" a="1"/>
  <c r="C454" i="8" s="1"/>
  <c r="F454" i="8" s="1" a="1"/>
  <c r="F454" i="8" s="1"/>
  <c r="C439" i="8" a="1"/>
  <c r="C439" i="8" s="1"/>
  <c r="F439" i="8" s="1" a="1"/>
  <c r="F439" i="8" s="1"/>
  <c r="C415" i="8" a="1"/>
  <c r="C415" i="8" s="1"/>
  <c r="F415" i="8" s="1" a="1"/>
  <c r="F415" i="8" s="1"/>
  <c r="C383" i="8" a="1"/>
  <c r="C383" i="8" s="1"/>
  <c r="F383" i="8" s="1" a="1"/>
  <c r="F383" i="8" s="1"/>
  <c r="C352" i="8" a="1"/>
  <c r="C352" i="8" s="1"/>
  <c r="F352" i="8" s="1" a="1"/>
  <c r="F352" i="8" s="1"/>
  <c r="C321" i="8" a="1"/>
  <c r="C321" i="8" s="1"/>
  <c r="F321" i="8" s="1" a="1"/>
  <c r="F321" i="8" s="1"/>
  <c r="C289" i="8" a="1"/>
  <c r="C289" i="8" s="1"/>
  <c r="F289" i="8" s="1" a="1"/>
  <c r="F289" i="8" s="1"/>
  <c r="C276" i="8" a="1"/>
  <c r="C276" i="8" s="1"/>
  <c r="F276" i="8" s="1" a="1"/>
  <c r="F276" i="8" s="1"/>
  <c r="C210" i="8" a="1"/>
  <c r="C210" i="8" s="1"/>
  <c r="F210" i="8" s="1" a="1"/>
  <c r="F210" i="8" s="1"/>
  <c r="C163" i="8" a="1"/>
  <c r="C163" i="8" s="1"/>
  <c r="F163" i="8" s="1" a="1"/>
  <c r="F163" i="8" s="1"/>
  <c r="C32" i="8" a="1"/>
  <c r="C32" i="8" s="1"/>
  <c r="F32" i="8" s="1" a="1"/>
  <c r="F32" i="8" s="1"/>
  <c r="I60" i="8"/>
  <c r="H60" i="8" s="1"/>
  <c r="C60" i="8" a="1"/>
  <c r="C60" i="8" s="1"/>
  <c r="F60" i="8" s="1" a="1"/>
  <c r="F60" i="8" s="1"/>
  <c r="I56" i="8"/>
  <c r="H56" i="8" s="1"/>
  <c r="C56" i="8" a="1"/>
  <c r="C56" i="8" s="1"/>
  <c r="F56" i="8" s="1" a="1"/>
  <c r="F56" i="8" s="1"/>
  <c r="I52" i="8"/>
  <c r="H52" i="8" s="1"/>
  <c r="C52" i="8" a="1"/>
  <c r="C52" i="8" s="1"/>
  <c r="F52" i="8" s="1" a="1"/>
  <c r="F52" i="8" s="1"/>
  <c r="I48" i="8"/>
  <c r="H48" i="8" s="1"/>
  <c r="C48" i="8" a="1"/>
  <c r="C48" i="8" s="1"/>
  <c r="F48" i="8" s="1" a="1"/>
  <c r="F48" i="8" s="1"/>
  <c r="I40" i="8"/>
  <c r="H40" i="8" s="1"/>
  <c r="C40" i="8" a="1"/>
  <c r="C40" i="8" s="1"/>
  <c r="F40" i="8" s="1" a="1"/>
  <c r="F40" i="8" s="1"/>
  <c r="I36" i="8"/>
  <c r="H36" i="8" s="1"/>
  <c r="C36" i="8" a="1"/>
  <c r="C36" i="8" s="1"/>
  <c r="F36" i="8" s="1" a="1"/>
  <c r="F36" i="8" s="1"/>
  <c r="I29" i="8"/>
  <c r="H29" i="8" s="1"/>
  <c r="C29" i="8" a="1"/>
  <c r="C29" i="8" s="1"/>
  <c r="F29" i="8" s="1" a="1"/>
  <c r="F29" i="8" s="1"/>
  <c r="I25" i="8"/>
  <c r="H25" i="8" s="1"/>
  <c r="C25" i="8" a="1"/>
  <c r="C25" i="8" s="1"/>
  <c r="F25" i="8" s="1" a="1"/>
  <c r="F25" i="8" s="1"/>
  <c r="I21" i="8"/>
  <c r="H21" i="8" s="1"/>
  <c r="C21" i="8" a="1"/>
  <c r="C21" i="8" s="1"/>
  <c r="F21" i="8" s="1" a="1"/>
  <c r="F21" i="8" s="1"/>
  <c r="I18" i="8"/>
  <c r="H18" i="8" s="1"/>
  <c r="C18" i="8" a="1"/>
  <c r="C18" i="8" s="1"/>
  <c r="F18" i="8" s="1" a="1"/>
  <c r="F18" i="8" s="1"/>
  <c r="I10" i="8"/>
  <c r="H10" i="8" s="1"/>
  <c r="C10" i="8" a="1"/>
  <c r="C10" i="8" s="1"/>
  <c r="F10" i="8" s="1" a="1"/>
  <c r="F10" i="8" s="1"/>
  <c r="I6" i="8"/>
  <c r="H6" i="8" s="1"/>
  <c r="C6" i="8" a="1"/>
  <c r="C6" i="8" s="1"/>
  <c r="F6" i="8" s="1" a="1"/>
  <c r="F6" i="8" s="1"/>
  <c r="C14" i="8" a="1"/>
  <c r="C14" i="8" s="1"/>
  <c r="F14" i="8" s="1" a="1"/>
  <c r="F14" i="8" s="1"/>
  <c r="I5" i="8"/>
  <c r="H5" i="8" s="1"/>
  <c r="I291" i="8"/>
  <c r="H291" i="8" s="1"/>
  <c r="I287" i="8"/>
  <c r="H287" i="8" s="1"/>
  <c r="I283" i="8"/>
  <c r="H283" i="8" s="1"/>
  <c r="I279" i="8"/>
  <c r="H279" i="8" s="1"/>
  <c r="I275" i="8"/>
  <c r="H275" i="8" s="1"/>
  <c r="I271" i="8"/>
  <c r="H271" i="8" s="1"/>
  <c r="I267" i="8"/>
  <c r="H267" i="8" s="1"/>
  <c r="I263" i="8"/>
  <c r="H263" i="8" s="1"/>
  <c r="I259" i="8"/>
  <c r="H259" i="8" s="1"/>
  <c r="I255" i="8"/>
  <c r="H255" i="8" s="1"/>
  <c r="I251" i="8"/>
  <c r="H251" i="8" s="1"/>
  <c r="I247" i="8"/>
  <c r="H247" i="8" s="1"/>
  <c r="I243" i="8"/>
  <c r="H243" i="8" s="1"/>
  <c r="I240" i="8"/>
  <c r="H240" i="8" s="1"/>
  <c r="I236" i="8"/>
  <c r="H236" i="8" s="1"/>
  <c r="I232" i="8"/>
  <c r="H232" i="8" s="1"/>
  <c r="I225" i="8"/>
  <c r="H225" i="8" s="1"/>
  <c r="I221" i="8"/>
  <c r="H221" i="8" s="1"/>
  <c r="I217" i="8"/>
  <c r="H217" i="8" s="1"/>
  <c r="I213" i="8"/>
  <c r="H213" i="8" s="1"/>
  <c r="I209" i="8"/>
  <c r="H209" i="8" s="1"/>
  <c r="I205" i="8"/>
  <c r="H205" i="8" s="1"/>
  <c r="I201" i="8"/>
  <c r="H201" i="8" s="1"/>
  <c r="I197" i="8"/>
  <c r="H197" i="8" s="1"/>
  <c r="I193" i="8"/>
  <c r="H193" i="8" s="1"/>
  <c r="I189" i="8"/>
  <c r="H189" i="8" s="1"/>
  <c r="I185" i="8"/>
  <c r="H185" i="8" s="1"/>
  <c r="I181" i="8"/>
  <c r="H181" i="8" s="1"/>
  <c r="I177" i="8"/>
  <c r="H177" i="8" s="1"/>
  <c r="I173" i="8"/>
  <c r="H173" i="8" s="1"/>
  <c r="I169" i="8"/>
  <c r="H169" i="8" s="1"/>
  <c r="I165" i="8"/>
  <c r="H165" i="8" s="1"/>
  <c r="I161" i="8"/>
  <c r="H161" i="8" s="1"/>
  <c r="I157" i="8"/>
  <c r="H157" i="8" s="1"/>
  <c r="I153" i="8"/>
  <c r="H153" i="8" s="1"/>
  <c r="I149" i="8"/>
  <c r="H149" i="8" s="1"/>
  <c r="I145" i="8"/>
  <c r="H145" i="8" s="1"/>
  <c r="I141" i="8"/>
  <c r="H141" i="8" s="1"/>
  <c r="I134" i="8"/>
  <c r="H134" i="8" s="1"/>
  <c r="I130" i="8"/>
  <c r="H130" i="8" s="1"/>
  <c r="I126" i="8"/>
  <c r="H126" i="8" s="1"/>
  <c r="I123" i="8"/>
  <c r="H123" i="8" s="1"/>
  <c r="I119" i="8"/>
  <c r="H119" i="8" s="1"/>
  <c r="I115" i="8"/>
  <c r="H115" i="8" s="1"/>
  <c r="I111" i="8"/>
  <c r="H111" i="8" s="1"/>
  <c r="I107" i="8"/>
  <c r="H107" i="8" s="1"/>
  <c r="I103" i="8"/>
  <c r="H103" i="8" s="1"/>
  <c r="I99" i="8"/>
  <c r="H99" i="8" s="1"/>
  <c r="I95" i="8"/>
  <c r="H95" i="8" s="1"/>
  <c r="I91" i="8"/>
  <c r="H91" i="8" s="1"/>
  <c r="I87" i="8"/>
  <c r="H87" i="8" s="1"/>
  <c r="I83" i="8"/>
  <c r="H83" i="8" s="1"/>
  <c r="I79" i="8"/>
  <c r="H79" i="8" s="1"/>
  <c r="I75" i="8"/>
  <c r="H75" i="8" s="1"/>
  <c r="I71" i="8"/>
  <c r="H71" i="8" s="1"/>
  <c r="I67" i="8"/>
  <c r="H67" i="8" s="1"/>
  <c r="I63" i="8"/>
  <c r="H63" i="8" s="1"/>
  <c r="I59" i="8"/>
  <c r="H59" i="8" s="1"/>
  <c r="I55" i="8"/>
  <c r="H55" i="8" s="1"/>
  <c r="I51" i="8"/>
  <c r="H51" i="8" s="1"/>
  <c r="I47" i="8"/>
  <c r="H47" i="8" s="1"/>
  <c r="I43" i="8"/>
  <c r="H43" i="8" s="1"/>
  <c r="I39" i="8"/>
  <c r="H39" i="8" s="1"/>
  <c r="I35" i="8"/>
  <c r="H35" i="8" s="1"/>
  <c r="I28" i="8"/>
  <c r="H28" i="8" s="1"/>
  <c r="I24" i="8"/>
  <c r="H24" i="8" s="1"/>
  <c r="I20" i="8"/>
  <c r="H20" i="8" s="1"/>
  <c r="I17" i="8"/>
  <c r="H17" i="8" s="1"/>
  <c r="I501" i="8"/>
  <c r="H501" i="8" s="1"/>
  <c r="I13" i="8"/>
  <c r="H13" i="8" s="1"/>
  <c r="I9" i="8"/>
  <c r="H9" i="8" s="1"/>
  <c r="I529" i="8"/>
  <c r="H529" i="8" s="1"/>
  <c r="I525" i="8"/>
  <c r="H525" i="8" s="1"/>
  <c r="I521" i="8"/>
  <c r="H521" i="8" s="1"/>
  <c r="I517" i="8"/>
  <c r="H517" i="8" s="1"/>
  <c r="I513" i="8"/>
  <c r="H513" i="8" s="1"/>
  <c r="I509" i="8"/>
  <c r="H509" i="8" s="1"/>
  <c r="I505" i="8"/>
  <c r="H505" i="8" s="1"/>
  <c r="I502" i="8"/>
  <c r="H502" i="8" s="1"/>
  <c r="I499" i="8"/>
  <c r="H499" i="8" s="1"/>
  <c r="I495" i="8"/>
  <c r="H495" i="8" s="1"/>
  <c r="I491" i="8"/>
  <c r="H491" i="8" s="1"/>
  <c r="I487" i="8"/>
  <c r="H487" i="8" s="1"/>
  <c r="I483" i="8"/>
  <c r="H483" i="8" s="1"/>
  <c r="I479" i="8"/>
  <c r="H479" i="8" s="1"/>
  <c r="I475" i="8"/>
  <c r="H475" i="8" s="1"/>
  <c r="I471" i="8"/>
  <c r="H471" i="8" s="1"/>
  <c r="I467" i="8"/>
  <c r="H467" i="8" s="1"/>
  <c r="I463" i="8"/>
  <c r="H463" i="8" s="1"/>
  <c r="I460" i="8"/>
  <c r="H460" i="8" s="1"/>
  <c r="I456" i="8"/>
  <c r="H456" i="8" s="1"/>
  <c r="I452" i="8"/>
  <c r="H452" i="8" s="1"/>
  <c r="I448" i="8"/>
  <c r="H448" i="8" s="1"/>
  <c r="I444" i="8"/>
  <c r="H444" i="8" s="1"/>
  <c r="I437" i="8"/>
  <c r="H437" i="8" s="1"/>
  <c r="I433" i="8"/>
  <c r="H433" i="8" s="1"/>
  <c r="I429" i="8"/>
  <c r="H429" i="8" s="1"/>
  <c r="I425" i="8"/>
  <c r="H425" i="8" s="1"/>
  <c r="I421" i="8"/>
  <c r="H421" i="8" s="1"/>
  <c r="I417" i="8"/>
  <c r="H417" i="8" s="1"/>
  <c r="I413" i="8"/>
  <c r="H413" i="8" s="1"/>
  <c r="I409" i="8"/>
  <c r="H409" i="8" s="1"/>
  <c r="I405" i="8"/>
  <c r="H405" i="8" s="1"/>
  <c r="I401" i="8"/>
  <c r="H401" i="8" s="1"/>
  <c r="I397" i="8"/>
  <c r="H397" i="8" s="1"/>
  <c r="I393" i="8"/>
  <c r="H393" i="8" s="1"/>
  <c r="I389" i="8"/>
  <c r="H389" i="8" s="1"/>
  <c r="I385" i="8"/>
  <c r="H385" i="8" s="1"/>
  <c r="I381" i="8"/>
  <c r="H381" i="8" s="1"/>
  <c r="I377" i="8"/>
  <c r="H377" i="8" s="1"/>
  <c r="I373" i="8"/>
  <c r="H373" i="8" s="1"/>
  <c r="I369" i="8"/>
  <c r="H369" i="8" s="1"/>
  <c r="I365" i="8"/>
  <c r="H365" i="8" s="1"/>
  <c r="I361" i="8"/>
  <c r="H361" i="8" s="1"/>
  <c r="I354" i="8"/>
  <c r="H354" i="8" s="1"/>
  <c r="I350" i="8"/>
  <c r="H350" i="8" s="1"/>
  <c r="I346" i="8"/>
  <c r="H346" i="8" s="1"/>
  <c r="I342" i="8"/>
  <c r="H342" i="8" s="1"/>
  <c r="I338" i="8"/>
  <c r="H338" i="8" s="1"/>
  <c r="I335" i="8"/>
  <c r="H335" i="8" s="1"/>
  <c r="I331" i="8"/>
  <c r="H331" i="8" s="1"/>
  <c r="I327" i="8"/>
  <c r="H327" i="8" s="1"/>
  <c r="I323" i="8"/>
  <c r="H323" i="8" s="1"/>
  <c r="I319" i="8"/>
  <c r="H319" i="8" s="1"/>
  <c r="I315" i="8"/>
  <c r="H315" i="8" s="1"/>
  <c r="I311" i="8"/>
  <c r="H311" i="8" s="1"/>
  <c r="I307" i="8"/>
  <c r="H307" i="8" s="1"/>
  <c r="I303" i="8"/>
  <c r="H303" i="8" s="1"/>
  <c r="I299" i="8"/>
  <c r="H299" i="8" s="1"/>
  <c r="I295" i="8"/>
  <c r="H295" i="8" s="1"/>
  <c r="A2" i="12" l="1" a="1"/>
  <c r="A2" i="12" s="1"/>
  <c r="B2" i="12" s="1" a="1"/>
  <c r="B2" i="12" s="1"/>
  <c r="D2" i="12" s="1" a="1"/>
  <c r="D2" i="12" s="1"/>
  <c r="C2" i="12" l="1" a="1"/>
  <c r="C2" i="12" s="1"/>
  <c r="B8" i="13" l="1" a="1"/>
  <c r="B8" i="13" s="1"/>
  <c r="G2" i="12" l="1"/>
  <c r="C8" i="13" a="1"/>
  <c r="C8" i="13" s="1"/>
  <c r="G3" i="12"/>
  <c r="H8" i="12" s="1"/>
  <c r="H7" i="12" l="1"/>
  <c r="G7" i="12"/>
  <c r="G8" i="12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<sst xmlns="http://schemas.openxmlformats.org/spreadsheetml/2006/main" count="589" uniqueCount="49">
  <si>
    <t>Date Time</t>
  </si>
  <si>
    <t>Michael Scott</t>
  </si>
  <si>
    <t>Dwight Schrute</t>
  </si>
  <si>
    <t>Jim Halpert</t>
  </si>
  <si>
    <t>Pam Beesly</t>
  </si>
  <si>
    <t>Andy Bernard</t>
  </si>
  <si>
    <t>Stanley Hudson</t>
  </si>
  <si>
    <t>Kevin Malone</t>
  </si>
  <si>
    <t>Meredith Palmer</t>
  </si>
  <si>
    <t>Angela Martin</t>
  </si>
  <si>
    <t>Oscar Martinez</t>
  </si>
  <si>
    <t>Phyllis Lapin</t>
  </si>
  <si>
    <t>Kelly Kapoor</t>
  </si>
  <si>
    <t>Toby Flenderson</t>
  </si>
  <si>
    <t>Creed Bratton</t>
  </si>
  <si>
    <t>Employee</t>
  </si>
  <si>
    <t>In/Out</t>
  </si>
  <si>
    <t>Dept</t>
  </si>
  <si>
    <t>Exec</t>
  </si>
  <si>
    <t>Sales</t>
  </si>
  <si>
    <t>Accounting</t>
  </si>
  <si>
    <t>Admin</t>
  </si>
  <si>
    <t>Customer Service</t>
  </si>
  <si>
    <t>HR</t>
  </si>
  <si>
    <t>All Depts</t>
  </si>
  <si>
    <t>Duration</t>
  </si>
  <si>
    <t>Unique Employees</t>
  </si>
  <si>
    <t>Sum of Time</t>
  </si>
  <si>
    <t>Sorted Emp by Time</t>
  </si>
  <si>
    <t>Avg</t>
  </si>
  <si>
    <t>Sum</t>
  </si>
  <si>
    <t>Hours</t>
  </si>
  <si>
    <t>Goal</t>
  </si>
  <si>
    <t>Total Hrs.</t>
  </si>
  <si>
    <t>Week Ending Nov 8, 2019</t>
  </si>
  <si>
    <t>Select Dept:</t>
  </si>
  <si>
    <t>Metrics</t>
  </si>
  <si>
    <t>Bad Label</t>
  </si>
  <si>
    <t>Good Label</t>
  </si>
  <si>
    <t>Depts Drop-down</t>
  </si>
  <si>
    <t>Dunder Mifflin Attendance Report</t>
  </si>
  <si>
    <t>Author:</t>
  </si>
  <si>
    <t>Source:</t>
  </si>
  <si>
    <t>Jon Acampora</t>
  </si>
  <si>
    <t>https://www.excelcampus.com/functions/xor-function-explained/</t>
  </si>
  <si>
    <t>In/Out 2</t>
  </si>
  <si>
    <t>In/Out 3</t>
  </si>
  <si>
    <t>Duration 2</t>
  </si>
  <si>
    <t>Duration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</si>
</sst>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"/>
    <numFmt numFmtId="166" formatCode="mm/dd/yyyy\ hh:mm\ AM/PM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rgb="FF000000"/>
      <name val="Segoe UI Semibold"/>
      <family val="2"/>
    </font>
    <font>
      <b/>
      <sz val="11"/>
      <color rgb="FFFA7D00"/>
      <name val="Calibri"/>
      <family val="2"/>
      <scheme val="minor"/>
    </font>
    <font>
      <b/>
      <sz val="13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2F2F2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4" fillId="5" borderId="2" applyNumberFormat="0" applyAlignment="0" applyProtection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14" fontId="0" fillId="0" borderId="0" xfId="0" applyNumberFormat="1"/>
    <xf numFmtId="0" fontId="0" fillId="2" borderId="0" xfId="0" applyFill="1"/>
    <xf numFmtId="22" fontId="0" fillId="0" borderId="0" xfId="0" applyNumberFormat="1"/>
    <xf numFmtId="0" fontId="0" fillId="0" borderId="0" xfId="0" applyNumberFormat="1"/>
    <xf numFmtId="0" fontId="0" fillId="3" borderId="0" xfId="0" applyFill="1"/>
    <xf numFmtId="2" fontId="0" fillId="0" borderId="0" xfId="0" applyNumberFormat="1"/>
    <xf numFmtId="9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0" xfId="0" applyFont="1"/>
    <xf numFmtId="0" fontId="1" fillId="0" borderId="1" xfId="0" applyFont="1" applyBorder="1"/>
    <xf numFmtId="165" fontId="1" fillId="0" borderId="1" xfId="0" applyNumberFormat="1" applyFont="1" applyBorder="1" applyAlignment="1">
      <alignment horizontal="right"/>
    </xf>
    <xf numFmtId="0" fontId="3" fillId="0" borderId="0" xfId="0" applyFont="1"/>
    <xf numFmtId="0" fontId="0" fillId="0" borderId="0" xfId="0" applyFont="1"/>
    <xf numFmtId="165" fontId="4" fillId="5" borderId="2" xfId="1" applyNumberFormat="1"/>
    <xf numFmtId="0" fontId="4" fillId="5" borderId="2" xfId="1"/>
    <xf numFmtId="0" fontId="0" fillId="6" borderId="0" xfId="0" applyFill="1"/>
    <xf numFmtId="0" fontId="0" fillId="0" borderId="0" xfId="0" quotePrefix="1"/>
    <xf numFmtId="0" fontId="0" fillId="0" borderId="0" xfId="0" applyFill="1"/>
    <xf numFmtId="0" fontId="5" fillId="4" borderId="0" xfId="0" applyFont="1" applyFill="1" applyAlignment="1">
      <alignment horizontal="left"/>
    </xf>
    <xf numFmtId="0" fontId="6" fillId="0" borderId="0" xfId="2"/>
  </cellXfs>
  <cellStyles count="3">
    <cellStyle name="Calculation" xfId="1" builtinId="22"/>
    <cellStyle name="Hyperlink" xfId="2" builtinId="8"/>
    <cellStyle name="Normal" xfId="0" builtinId="0"/>
  </cellStyles>
  <dxfs count="11">
    <dxf>
      <fill>
        <gradientFill type="path" left="0.5" right="0.5" top="0.5" bottom="0.5">
          <stop position="0">
            <color theme="5"/>
          </stop>
          <stop position="1">
            <color theme="7"/>
          </stop>
        </gradientFill>
      </fill>
    </dxf>
    <dxf>
      <fill>
        <gradientFill degree="90">
          <stop position="0">
            <color theme="3" tint="-0.25098422193060094"/>
          </stop>
          <stop position="1">
            <color theme="4"/>
          </stop>
        </gradientFill>
      </fill>
    </dxf>
    <dxf>
      <numFmt numFmtId="27" formatCode="m/d/yyyy\ h:mm"/>
    </dxf>
    <dxf>
      <numFmt numFmtId="0" formatCode="General"/>
    </dxf>
    <dxf>
      <numFmt numFmtId="2" formatCode="0.00"/>
    </dxf>
    <dxf>
      <numFmt numFmtId="0" formatCode="General"/>
    </dxf>
    <dxf>
      <numFmt numFmtId="0" formatCode="General"/>
    </dxf>
    <dxf>
      <numFmt numFmtId="2" formatCode="0.00"/>
    </dxf>
    <dxf>
      <numFmt numFmtId="0" formatCode="General"/>
    </dxf>
    <dxf>
      <numFmt numFmtId="166" formatCode="mm/dd/yyyy\ hh:mm\ AM/PM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hyperlink" Target="#Dashboard!B5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7" Type="http://schemas.openxmlformats.org/officeDocument/2006/relationships/image" Target="../media/image10.png"/><Relationship Id="rId2" Type="http://schemas.openxmlformats.org/officeDocument/2006/relationships/image" Target="../media/image5.sv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sv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3</xdr:row>
          <xdr:rowOff>9525</xdr:rowOff>
        </xdr:from>
        <xdr:to>
          <xdr:col>7</xdr:col>
          <xdr:colOff>200025</xdr:colOff>
          <xdr:row>7</xdr:row>
          <xdr:rowOff>152400</xdr:rowOff>
        </xdr:to>
        <xdr:pic>
          <xdr:nvPicPr>
            <xdr:cNvPr id="2" name="Picture 1">
              <a:extLst>
                <a:ext uri="{FF2B5EF4-FFF2-40B4-BE49-F238E27FC236}">
                  <a16:creationId xmlns:a16="http://schemas.microsoft.com/office/drawing/2014/main" id="{5AA68FF2-4768-4294-8EAF-3B5B5AB4A8F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Shapes!$A$1:$B$1" spid="_x0000_s1655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2800350" y="828675"/>
              <a:ext cx="183832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5</xdr:col>
      <xdr:colOff>157163</xdr:colOff>
      <xdr:row>11</xdr:row>
      <xdr:rowOff>161925</xdr:rowOff>
    </xdr:from>
    <xdr:to>
      <xdr:col>6</xdr:col>
      <xdr:colOff>119063</xdr:colOff>
      <xdr:row>13</xdr:row>
      <xdr:rowOff>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165602FB-4A47-48D7-864B-4529C1A1C67A}"/>
            </a:ext>
          </a:extLst>
        </xdr:cNvPr>
        <xdr:cNvSpPr txBox="1"/>
      </xdr:nvSpPr>
      <xdr:spPr>
        <a:xfrm>
          <a:off x="3376613" y="2533650"/>
          <a:ext cx="57150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0" i="0">
              <a:solidFill>
                <a:schemeClr val="tx1">
                  <a:lumMod val="50000"/>
                  <a:lumOff val="50000"/>
                </a:schemeClr>
              </a:solidFill>
            </a:rPr>
            <a:t>Goal</a:t>
          </a:r>
        </a:p>
      </xdr:txBody>
    </xdr:sp>
    <xdr:clientData/>
  </xdr:twoCellAnchor>
  <xdr:twoCellAnchor>
    <xdr:from>
      <xdr:col>5</xdr:col>
      <xdr:colOff>123825</xdr:colOff>
      <xdr:row>10</xdr:row>
      <xdr:rowOff>123824</xdr:rowOff>
    </xdr:from>
    <xdr:to>
      <xdr:col>6</xdr:col>
      <xdr:colOff>152401</xdr:colOff>
      <xdr:row>12</xdr:row>
      <xdr:rowOff>9525</xdr:rowOff>
    </xdr:to>
    <xdr:sp macro="" textlink="Calc!G5">
      <xdr:nvSpPr>
        <xdr:cNvPr id="17" name="TextBox 16">
          <a:extLst>
            <a:ext uri="{FF2B5EF4-FFF2-40B4-BE49-F238E27FC236}">
              <a16:creationId xmlns:a16="http://schemas.microsoft.com/office/drawing/2014/main" id="{C146E46B-A4D2-4C30-9F31-CE27D04B78B7}"/>
            </a:ext>
          </a:extLst>
        </xdr:cNvPr>
        <xdr:cNvSpPr txBox="1"/>
      </xdr:nvSpPr>
      <xdr:spPr>
        <a:xfrm>
          <a:off x="3343275" y="2305049"/>
          <a:ext cx="638176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2206D79F-1649-4E62-84A3-20C933F5B313}" type="TxLink">
            <a:rPr lang="en-US" sz="14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Calibri"/>
              <a:cs typeface="Calibri"/>
            </a:rPr>
            <a:pPr algn="ctr"/>
            <a:t>35.0</a:t>
          </a:fld>
          <a:endParaRPr lang="en-US" sz="2800" b="0" i="0">
            <a:solidFill>
              <a:schemeClr val="tx1">
                <a:lumMod val="50000"/>
                <a:lumOff val="50000"/>
              </a:schemeClr>
            </a:solidFill>
          </a:endParaRPr>
        </a:p>
      </xdr:txBody>
    </xdr:sp>
    <xdr:clientData/>
  </xdr:twoCellAnchor>
  <xdr:twoCellAnchor>
    <xdr:from>
      <xdr:col>5</xdr:col>
      <xdr:colOff>423863</xdr:colOff>
      <xdr:row>3</xdr:row>
      <xdr:rowOff>142875</xdr:rowOff>
    </xdr:from>
    <xdr:to>
      <xdr:col>5</xdr:col>
      <xdr:colOff>423863</xdr:colOff>
      <xdr:row>10</xdr:row>
      <xdr:rowOff>85725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3D296836-3C11-4B1B-ABD6-44201998C09D}"/>
            </a:ext>
          </a:extLst>
        </xdr:cNvPr>
        <xdr:cNvCxnSpPr>
          <a:cxnSpLocks/>
        </xdr:cNvCxnSpPr>
      </xdr:nvCxnSpPr>
      <xdr:spPr>
        <a:xfrm>
          <a:off x="3643313" y="962025"/>
          <a:ext cx="0" cy="1276350"/>
        </a:xfrm>
        <a:prstGeom prst="line">
          <a:avLst/>
        </a:prstGeom>
        <a:ln w="12700">
          <a:solidFill>
            <a:schemeClr val="bg1">
              <a:lumMod val="95000"/>
            </a:schemeClr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366713</xdr:colOff>
      <xdr:row>9</xdr:row>
      <xdr:rowOff>57150</xdr:rowOff>
    </xdr:from>
    <xdr:to>
      <xdr:col>5</xdr:col>
      <xdr:colOff>328613</xdr:colOff>
      <xdr:row>10</xdr:row>
      <xdr:rowOff>85725</xdr:rowOff>
    </xdr:to>
    <xdr:sp macro="" textlink="Calc!H8">
      <xdr:nvSpPr>
        <xdr:cNvPr id="25" name="TextBox 24">
          <a:extLst>
            <a:ext uri="{FF2B5EF4-FFF2-40B4-BE49-F238E27FC236}">
              <a16:creationId xmlns:a16="http://schemas.microsoft.com/office/drawing/2014/main" id="{BFC640A2-12D4-481D-A687-7B1F5016405E}"/>
            </a:ext>
          </a:extLst>
        </xdr:cNvPr>
        <xdr:cNvSpPr txBox="1"/>
      </xdr:nvSpPr>
      <xdr:spPr>
        <a:xfrm>
          <a:off x="2976563" y="2019300"/>
          <a:ext cx="57150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0BB0E46D-F8B0-4A7B-AB29-1D8B45AA8EFC}" type="TxLink">
            <a:rPr lang="en-US" sz="1400" b="1">
              <a:solidFill>
                <a:schemeClr val="tx2"/>
              </a:solidFill>
              <a:latin typeface="+mn-lt"/>
              <a:ea typeface="+mn-ea"/>
              <a:cs typeface="+mn-cs"/>
            </a:rPr>
            <a:pPr marL="0" indent="0" algn="ctr"/>
            <a:t> </a:t>
          </a:fld>
          <a:endParaRPr lang="en-US" sz="1400" b="1">
            <a:solidFill>
              <a:schemeClr val="tx2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333375</xdr:colOff>
      <xdr:row>7</xdr:row>
      <xdr:rowOff>180974</xdr:rowOff>
    </xdr:from>
    <xdr:to>
      <xdr:col>5</xdr:col>
      <xdr:colOff>361951</xdr:colOff>
      <xdr:row>9</xdr:row>
      <xdr:rowOff>66675</xdr:rowOff>
    </xdr:to>
    <xdr:sp macro="" textlink="Calc!G8">
      <xdr:nvSpPr>
        <xdr:cNvPr id="26" name="TextBox 25">
          <a:extLst>
            <a:ext uri="{FF2B5EF4-FFF2-40B4-BE49-F238E27FC236}">
              <a16:creationId xmlns:a16="http://schemas.microsoft.com/office/drawing/2014/main" id="{53BA9D49-9284-4DD5-BCF8-227A09CABEC3}"/>
            </a:ext>
          </a:extLst>
        </xdr:cNvPr>
        <xdr:cNvSpPr txBox="1"/>
      </xdr:nvSpPr>
      <xdr:spPr>
        <a:xfrm>
          <a:off x="2943225" y="1762124"/>
          <a:ext cx="638176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612E007F-E84D-43D2-BC29-163B99B6E4A1}" type="TxLink">
            <a:rPr lang="en-US" sz="2000" b="1" i="0" u="none" strike="noStrike">
              <a:solidFill>
                <a:schemeClr val="tx2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en-US" sz="2000" b="1" i="0" u="none" strike="noStrike">
            <a:solidFill>
              <a:schemeClr val="tx2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33338</xdr:colOff>
      <xdr:row>9</xdr:row>
      <xdr:rowOff>57150</xdr:rowOff>
    </xdr:from>
    <xdr:to>
      <xdr:col>6</xdr:col>
      <xdr:colOff>604838</xdr:colOff>
      <xdr:row>10</xdr:row>
      <xdr:rowOff>85725</xdr:rowOff>
    </xdr:to>
    <xdr:sp macro="" textlink="Calc!H7">
      <xdr:nvSpPr>
        <xdr:cNvPr id="27" name="TextBox 26">
          <a:extLst>
            <a:ext uri="{FF2B5EF4-FFF2-40B4-BE49-F238E27FC236}">
              <a16:creationId xmlns:a16="http://schemas.microsoft.com/office/drawing/2014/main" id="{5B2F181B-2457-4703-BDC2-FEF05493FE7A}"/>
            </a:ext>
          </a:extLst>
        </xdr:cNvPr>
        <xdr:cNvSpPr txBox="1"/>
      </xdr:nvSpPr>
      <xdr:spPr>
        <a:xfrm>
          <a:off x="3862388" y="2019300"/>
          <a:ext cx="57150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E9B7C80F-2241-4DA4-8CA8-F5D98F4726F3}" type="TxLink">
            <a:rPr lang="en-US" sz="1400" b="1">
              <a:solidFill>
                <a:schemeClr val="accent2"/>
              </a:solidFill>
              <a:latin typeface="+mn-lt"/>
              <a:ea typeface="+mn-ea"/>
              <a:cs typeface="+mn-cs"/>
            </a:rPr>
            <a:pPr marL="0" indent="0" algn="ctr"/>
            <a:t>Avg</a:t>
          </a:fld>
          <a:endParaRPr lang="en-US" sz="1400" b="1">
            <a:solidFill>
              <a:schemeClr val="accent2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0</xdr:colOff>
      <xdr:row>7</xdr:row>
      <xdr:rowOff>180974</xdr:rowOff>
    </xdr:from>
    <xdr:to>
      <xdr:col>7</xdr:col>
      <xdr:colOff>28576</xdr:colOff>
      <xdr:row>9</xdr:row>
      <xdr:rowOff>66675</xdr:rowOff>
    </xdr:to>
    <xdr:sp macro="" textlink="Calc!G7">
      <xdr:nvSpPr>
        <xdr:cNvPr id="28" name="TextBox 27">
          <a:extLst>
            <a:ext uri="{FF2B5EF4-FFF2-40B4-BE49-F238E27FC236}">
              <a16:creationId xmlns:a16="http://schemas.microsoft.com/office/drawing/2014/main" id="{6293A9B1-1791-433C-AA84-D76855497CA6}"/>
            </a:ext>
          </a:extLst>
        </xdr:cNvPr>
        <xdr:cNvSpPr txBox="1"/>
      </xdr:nvSpPr>
      <xdr:spPr>
        <a:xfrm>
          <a:off x="3829050" y="1762124"/>
          <a:ext cx="638176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927D14A0-7EC5-4893-9DB4-3AA490ACEEEA}" type="TxLink">
            <a:rPr lang="en-US" sz="2000" b="1" i="0" u="none" strike="noStrike">
              <a:solidFill>
                <a:schemeClr val="accent2"/>
              </a:solidFill>
              <a:latin typeface="Calibri"/>
              <a:ea typeface="+mn-ea"/>
              <a:cs typeface="Calibri"/>
            </a:rPr>
            <a:pPr marL="0" indent="0" algn="ctr"/>
            <a:t>35.1</a:t>
          </a:fld>
          <a:endParaRPr lang="en-US" sz="2000" b="1" i="0" u="none" strike="noStrike">
            <a:solidFill>
              <a:schemeClr val="accent2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3</xdr:col>
      <xdr:colOff>9525</xdr:colOff>
      <xdr:row>4</xdr:row>
      <xdr:rowOff>47625</xdr:rowOff>
    </xdr:from>
    <xdr:to>
      <xdr:col>3</xdr:col>
      <xdr:colOff>180975</xdr:colOff>
      <xdr:row>5</xdr:row>
      <xdr:rowOff>0</xdr:rowOff>
    </xdr:to>
    <xdr:pic>
      <xdr:nvPicPr>
        <xdr:cNvPr id="30" name="Picture 29">
          <a:hlinkClick xmlns:r="http://schemas.openxmlformats.org/officeDocument/2006/relationships" r:id="rId2" tooltip="Click to active drop down"/>
          <a:extLst>
            <a:ext uri="{FF2B5EF4-FFF2-40B4-BE49-F238E27FC236}">
              <a16:creationId xmlns:a16="http://schemas.microsoft.com/office/drawing/2014/main" id="{1D1E325B-137F-49CA-B984-0964C458D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057275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104775</xdr:colOff>
      <xdr:row>4</xdr:row>
      <xdr:rowOff>171450</xdr:rowOff>
    </xdr:from>
    <xdr:to>
      <xdr:col>3</xdr:col>
      <xdr:colOff>419100</xdr:colOff>
      <xdr:row>9</xdr:row>
      <xdr:rowOff>161925</xdr:rowOff>
    </xdr:to>
    <xdr:grpSp>
      <xdr:nvGrpSpPr>
        <xdr:cNvPr id="80" name="Group 79">
          <a:extLst>
            <a:ext uri="{FF2B5EF4-FFF2-40B4-BE49-F238E27FC236}">
              <a16:creationId xmlns:a16="http://schemas.microsoft.com/office/drawing/2014/main" id="{BE550B3F-50D4-4E24-9779-0B7D032491CD}"/>
            </a:ext>
          </a:extLst>
        </xdr:cNvPr>
        <xdr:cNvGrpSpPr/>
      </xdr:nvGrpSpPr>
      <xdr:grpSpPr>
        <a:xfrm>
          <a:off x="1943100" y="1666875"/>
          <a:ext cx="923925" cy="942975"/>
          <a:chOff x="7543800" y="1943100"/>
          <a:chExt cx="923925" cy="942975"/>
        </a:xfrm>
      </xdr:grpSpPr>
      <xdr:sp macro="" textlink="">
        <xdr:nvSpPr>
          <xdr:cNvPr id="76" name="Rectangle 75">
            <a:extLst>
              <a:ext uri="{FF2B5EF4-FFF2-40B4-BE49-F238E27FC236}">
                <a16:creationId xmlns:a16="http://schemas.microsoft.com/office/drawing/2014/main" id="{BB7273D1-B2EF-459E-8DAF-A07707C44AE3}"/>
              </a:ext>
            </a:extLst>
          </xdr:cNvPr>
          <xdr:cNvSpPr/>
        </xdr:nvSpPr>
        <xdr:spPr>
          <a:xfrm>
            <a:off x="7543800" y="1943100"/>
            <a:ext cx="923925" cy="942975"/>
          </a:xfrm>
          <a:prstGeom prst="rect">
            <a:avLst/>
          </a:prstGeom>
          <a:solidFill>
            <a:sysClr val="window" lastClr="FFFFF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pic>
        <xdr:nvPicPr>
          <xdr:cNvPr id="49" name="Graphic 48" descr="Fireworks">
            <a:extLst>
              <a:ext uri="{FF2B5EF4-FFF2-40B4-BE49-F238E27FC236}">
                <a16:creationId xmlns:a16="http://schemas.microsoft.com/office/drawing/2014/main" id="{BA7C124C-B46C-4B1D-AECB-573CD871D49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rcRect/>
          <a:stretch/>
        </xdr:blipFill>
        <xdr:spPr>
          <a:xfrm>
            <a:off x="7553325" y="1971675"/>
            <a:ext cx="914400" cy="914400"/>
          </a:xfrm>
          <a:prstGeom prst="rect">
            <a:avLst/>
          </a:prstGeom>
        </xdr:spPr>
      </xdr:pic>
    </xdr:grpSp>
    <xdr:clientData/>
  </xdr:twoCellAnchor>
  <xdr:twoCellAnchor>
    <xdr:from>
      <xdr:col>4</xdr:col>
      <xdr:colOff>152400</xdr:colOff>
      <xdr:row>4</xdr:row>
      <xdr:rowOff>161925</xdr:rowOff>
    </xdr:from>
    <xdr:to>
      <xdr:col>5</xdr:col>
      <xdr:colOff>466725</xdr:colOff>
      <xdr:row>9</xdr:row>
      <xdr:rowOff>152400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33B824A5-7AAD-46B8-B39F-D70D631E00FC}"/>
            </a:ext>
          </a:extLst>
        </xdr:cNvPr>
        <xdr:cNvGrpSpPr/>
      </xdr:nvGrpSpPr>
      <xdr:grpSpPr>
        <a:xfrm>
          <a:off x="3209925" y="1657350"/>
          <a:ext cx="923925" cy="942975"/>
          <a:chOff x="7543800" y="1943100"/>
          <a:chExt cx="923925" cy="942975"/>
        </a:xfrm>
      </xdr:grpSpPr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E7138D41-0701-4C5B-9417-92AD5C15808B}"/>
              </a:ext>
            </a:extLst>
          </xdr:cNvPr>
          <xdr:cNvSpPr/>
        </xdr:nvSpPr>
        <xdr:spPr>
          <a:xfrm>
            <a:off x="7543800" y="1943100"/>
            <a:ext cx="923925" cy="942975"/>
          </a:xfrm>
          <a:prstGeom prst="rect">
            <a:avLst/>
          </a:prstGeom>
          <a:solidFill>
            <a:sysClr val="window" lastClr="FFFFF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pic>
        <xdr:nvPicPr>
          <xdr:cNvPr id="10" name="Graphic 9" descr="Rain">
            <a:extLst>
              <a:ext uri="{FF2B5EF4-FFF2-40B4-BE49-F238E27FC236}">
                <a16:creationId xmlns:a16="http://schemas.microsoft.com/office/drawing/2014/main" id="{4BC501C7-A542-48AA-859A-BCBF2B3B976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rcRect/>
          <a:stretch/>
        </xdr:blipFill>
        <xdr:spPr>
          <a:xfrm>
            <a:off x="7553325" y="1971675"/>
            <a:ext cx="914400" cy="914400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914400</xdr:colOff>
      <xdr:row>0</xdr:row>
      <xdr:rowOff>9524</xdr:rowOff>
    </xdr:from>
    <xdr:to>
      <xdr:col>2</xdr:col>
      <xdr:colOff>19050</xdr:colOff>
      <xdr:row>1</xdr:row>
      <xdr:rowOff>53554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3D0B48E-4CD3-4618-A9CB-B4C84A46E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clrChange>
            <a:clrFrom>
              <a:srgbClr val="F2F2F2"/>
            </a:clrFrom>
            <a:clrTo>
              <a:srgbClr val="F2F2F2">
                <a:alpha val="0"/>
              </a:srgbClr>
            </a:clrTo>
          </a:clrChange>
        </a:blip>
        <a:stretch>
          <a:fillRect/>
        </a:stretch>
      </xdr:blipFill>
      <xdr:spPr>
        <a:xfrm>
          <a:off x="914400" y="9524"/>
          <a:ext cx="942975" cy="9679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2747</xdr:colOff>
      <xdr:row>1</xdr:row>
      <xdr:rowOff>14940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0D6D9D1-D332-4323-B4D9-95BECE13C9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clrChange>
            <a:clrFrom>
              <a:srgbClr val="F2F2F2"/>
            </a:clrFrom>
            <a:clrTo>
              <a:srgbClr val="F2F2F2">
                <a:alpha val="0"/>
              </a:srgbClr>
            </a:clrTo>
          </a:clrChange>
        </a:blip>
        <a:stretch>
          <a:fillRect/>
        </a:stretch>
      </xdr:blipFill>
      <xdr:spPr>
        <a:xfrm>
          <a:off x="0" y="0"/>
          <a:ext cx="926672" cy="938865"/>
        </a:xfrm>
        <a:prstGeom prst="rect">
          <a:avLst/>
        </a:prstGeom>
      </xdr:spPr>
    </xdr:pic>
    <xdr:clientData/>
  </xdr:twoCellAnchor>
  <xdr:twoCellAnchor editAs="oneCell">
    <xdr:from>
      <xdr:col>6</xdr:col>
      <xdr:colOff>323850</xdr:colOff>
      <xdr:row>4</xdr:row>
      <xdr:rowOff>171450</xdr:rowOff>
    </xdr:from>
    <xdr:to>
      <xdr:col>7</xdr:col>
      <xdr:colOff>634826</xdr:colOff>
      <xdr:row>9</xdr:row>
      <xdr:rowOff>163912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F3B0324D-6B61-4508-BF02-08A235F6F8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clrChange>
            <a:clrFrom>
              <a:srgbClr val="F2F2F2"/>
            </a:clrFrom>
            <a:clrTo>
              <a:srgbClr val="F2F2F2">
                <a:alpha val="0"/>
              </a:srgbClr>
            </a:clrTo>
          </a:clrChange>
        </a:blip>
        <a:stretch>
          <a:fillRect/>
        </a:stretch>
      </xdr:blipFill>
      <xdr:spPr>
        <a:xfrm>
          <a:off x="4600575" y="1666875"/>
          <a:ext cx="920576" cy="94496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1129FD-F86A-436C-B455-0BD2F21CC841}" name="tblData" displayName="tblData" ref="A1:I529" totalsRowShown="0">
  <autoFilter ref="A1:I529" xr:uid="{C40DFB33-2E02-484B-817B-152C25D381F6}"/>
  <sortState xmlns:xlrd2="http://schemas.microsoft.com/office/spreadsheetml/2017/richdata2" ref="A2:F529">
    <sortCondition ref="B1:B529"/>
  </sortState>
  <tableColumns count="9">
    <tableColumn id="1" xr3:uid="{0DF461F8-FB29-489D-B7E5-39DC9564EABC}" name="Employee" dataDxfId="10"/>
    <tableColumn id="7" xr3:uid="{4E65B677-1E32-4CF6-9AA2-BB3C648FA0BB}" name="Date Time" dataDxfId="9"/>
    <tableColumn id="8" xr3:uid="{3F220080-E5D6-4374-907B-17CAC29B9D10}" name="In/Out" dataDxfId="8">
      <calculatedColumnFormula array="1">IF(_xlfn.XOR(tblData[[#This Row],[Employee]]=INDEX(tblData[Employee],1):tblData[[#This Row],[Employee]]),"In","Out")</calculatedColumnFormula>
    </tableColumn>
    <tableColumn id="6" xr3:uid="{4296A225-628F-4247-96B7-81D4EFA46581}" name="In/Out 2" dataDxfId="6">
      <calculatedColumnFormula array="1">IF(_xlfn.XOR(A2=A$2:A2),"In","Out")</calculatedColumnFormula>
    </tableColumn>
    <tableColumn id="5" xr3:uid="{C8903A71-9654-4CFE-B1B3-B465619EA903}" name="In/Out 3" dataDxfId="5">
      <calculatedColumnFormula>IF(ISODD(COUNTIF(A$2:A2,A2)),"In","Out")</calculatedColumnFormula>
    </tableColumn>
    <tableColumn id="9" xr3:uid="{7DC4A00C-4B55-4508-A13A-B823E5D6C3AF}" name="Duration" dataDxfId="7">
      <calculatedColumnFormula array="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calculatedColumnFormula>
    </tableColumn>
    <tableColumn id="11" xr3:uid="{373AA1B9-492F-4F73-B0C8-CC927767A91B}" name="Duration 2" dataDxfId="4">
      <calculatedColumnFormula array="1">_xlfn.XLOOKUP(A2,A$1:A1,B$1:B1,"Not Found",0,-1)</calculatedColumnFormula>
    </tableColumn>
    <tableColumn id="10" xr3:uid="{94B80E8C-36A1-4013-83EB-0D3D2ACF02B2}" name="Duration 3" dataDxfId="3">
      <calculatedColumnFormula>IF(I2="Out",(B2-F2)*24,0)</calculatedColumnFormula>
    </tableColumn>
    <tableColumn id="4" xr3:uid="{E4BD92BD-64B6-40BF-97BD-3F5C7ECF3413}" name="Dept" dataDxfId="2">
      <calculatedColumnFormula>_xlfn.XLOOKUP(tblData[[#This Row],[Employee]],tblDepts[Employee],tblDepts[All Depts])</calculatedColumnFormula>
    </tableColumn>
  </tableColumns>
  <tableStyleInfo name="TableStyleMedium7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F787471-01A9-4402-8FF0-6DAB0E7D0D59}" name="tblDepts" displayName="tblDepts" ref="A1:B15" totalsRowShown="0">
  <autoFilter ref="A1:B15" xr:uid="{37F061DD-135E-495D-A0D8-75CFA78D47A6}"/>
  <sortState xmlns:xlrd2="http://schemas.microsoft.com/office/spreadsheetml/2017/richdata2" ref="A2:B15">
    <sortCondition ref="B1:B15"/>
  </sortState>
  <tableColumns count="2">
    <tableColumn id="1" xr3:uid="{EDE742C1-D391-4479-844A-7D135445282F}" name="Employee"/>
    <tableColumn id="4" xr3:uid="{095CCE37-0BDF-48CF-A99A-639265DF3555}" name="All Depts"/>
  </tableColumns>
  <tableStyleInfo name="TableStyleMedium3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excelcampus.com/functions/xor-function-explaine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9427D-B2DF-4A37-AF70-FF8C7EBD9244}">
  <sheetPr codeName="Sheet4"/>
  <dimension ref="B1:D22"/>
  <sheetViews>
    <sheetView showGridLines="0" tabSelected="1" workbookViewId="0">
      <selection activeCell="B5" sqref="B5:C5"/>
    </sheetView>
  </sheetViews>
  <sheetFormatPr defaultRowHeight="15" x14ac:dyDescent="0.25"/>
  <cols>
    <col min="1" max="1" width="3.7109375" customWidth="1"/>
    <col min="2" max="2" width="16.140625" bestFit="1" customWidth="1"/>
  </cols>
  <sheetData>
    <row r="1" spans="2:4" ht="29.25" customHeight="1" x14ac:dyDescent="0.5">
      <c r="B1" s="13" t="s">
        <v>40</v>
      </c>
    </row>
    <row r="2" spans="2:4" x14ac:dyDescent="0.25">
      <c r="B2" t="s">
        <v>34</v>
      </c>
    </row>
    <row r="3" spans="2:4" ht="8.25" customHeight="1" x14ac:dyDescent="0.25"/>
    <row r="4" spans="2:4" x14ac:dyDescent="0.25">
      <c r="B4" s="14" t="s">
        <v>35</v>
      </c>
    </row>
    <row r="5" spans="2:4" ht="17.25" x14ac:dyDescent="0.3">
      <c r="B5" s="20" t="s">
        <v>24</v>
      </c>
      <c r="C5" s="20"/>
    </row>
    <row r="7" spans="2:4" x14ac:dyDescent="0.25">
      <c r="B7" s="11" t="s">
        <v>15</v>
      </c>
      <c r="C7" s="12" t="s">
        <v>31</v>
      </c>
    </row>
    <row r="8" spans="2:4" x14ac:dyDescent="0.25">
      <c r="B8" t="str" cm="1">
        <f t="array" ref="B8:B21">_xlfn.ANCHORARRAY(Calc!C2)</f>
        <v>Dwight Schrute</v>
      </c>
      <c r="C8" s="8" cm="1">
        <f t="array" ref="C8:C21">_xlfn.ANCHORARRAY(Calc!D2)</f>
        <v>40.083333333896007</v>
      </c>
    </row>
    <row r="9" spans="2:4" x14ac:dyDescent="0.25">
      <c r="B9" t="str">
        <v>Angela Martin</v>
      </c>
      <c r="C9" s="8">
        <v>39.233333333395422</v>
      </c>
      <c r="D9" s="8"/>
    </row>
    <row r="10" spans="2:4" x14ac:dyDescent="0.25">
      <c r="B10" t="str">
        <v>Oscar Martinez</v>
      </c>
      <c r="C10" s="8">
        <v>36.599999999860302</v>
      </c>
    </row>
    <row r="11" spans="2:4" x14ac:dyDescent="0.25">
      <c r="B11" t="str">
        <v>Stanley Hudson</v>
      </c>
      <c r="C11" s="8">
        <v>36.233333333220799</v>
      </c>
    </row>
    <row r="12" spans="2:4" x14ac:dyDescent="0.25">
      <c r="B12" t="str">
        <v>Kevin Malone</v>
      </c>
      <c r="C12" s="8">
        <v>36.066666667058598</v>
      </c>
    </row>
    <row r="13" spans="2:4" x14ac:dyDescent="0.25">
      <c r="B13" t="str">
        <v>Phyllis Lapin</v>
      </c>
      <c r="C13" s="8">
        <v>35.599999999569263</v>
      </c>
    </row>
    <row r="14" spans="2:4" x14ac:dyDescent="0.25">
      <c r="B14" t="str">
        <v>Andy Bernard</v>
      </c>
      <c r="C14" s="8">
        <v>35.333333332557231</v>
      </c>
    </row>
    <row r="15" spans="2:4" x14ac:dyDescent="0.25">
      <c r="B15" t="str">
        <v>Toby Flenderson</v>
      </c>
      <c r="C15" s="8">
        <v>35.133333332953043</v>
      </c>
    </row>
    <row r="16" spans="2:4" x14ac:dyDescent="0.25">
      <c r="B16" t="str">
        <v>Kelly Kapoor</v>
      </c>
      <c r="C16" s="8">
        <v>34.68333333323244</v>
      </c>
    </row>
    <row r="17" spans="2:3" x14ac:dyDescent="0.25">
      <c r="B17" t="str">
        <v>Pam Beesly</v>
      </c>
      <c r="C17" s="8">
        <v>34.299999999871943</v>
      </c>
    </row>
    <row r="18" spans="2:3" x14ac:dyDescent="0.25">
      <c r="B18" t="str">
        <v>Michael Scott</v>
      </c>
      <c r="C18" s="8">
        <v>34.249999999883585</v>
      </c>
    </row>
    <row r="19" spans="2:3" x14ac:dyDescent="0.25">
      <c r="B19" t="str">
        <v>Creed Bratton</v>
      </c>
      <c r="C19" s="8">
        <v>33.54999999969732</v>
      </c>
    </row>
    <row r="20" spans="2:3" x14ac:dyDescent="0.25">
      <c r="B20" t="str">
        <v>Jim Halpert</v>
      </c>
      <c r="C20" s="8">
        <v>32.183333332941402</v>
      </c>
    </row>
    <row r="21" spans="2:3" x14ac:dyDescent="0.25">
      <c r="B21" t="str">
        <v>Meredith Palmer</v>
      </c>
      <c r="C21" s="8">
        <v>27.899999999441206</v>
      </c>
    </row>
    <row r="22" spans="2:3" x14ac:dyDescent="0.25">
      <c r="C22" s="8"/>
    </row>
  </sheetData>
  <mergeCells count="1">
    <mergeCell ref="B5:C5"/>
  </mergeCells>
  <pageMargins left="0.7" right="0.7" top="0.75" bottom="0.75" header="0.3" footer="0.3"/>
  <pageSetup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A8FEA4B-F246-4260-ABE5-4BE63865B917}">
          <x14:formula1>
            <xm:f>_xlfn.ANCHORARRAY(Calc!$J$2)</xm:f>
          </x14:formula1>
          <xm:sqref>B5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ADD84-5BC0-41BD-88EB-14013F39C191}">
  <sheetPr codeName="Sheet5"/>
  <dimension ref="A1:J15"/>
  <sheetViews>
    <sheetView workbookViewId="0">
      <selection activeCell="A2" sqref="A2"/>
    </sheetView>
  </sheetViews>
  <sheetFormatPr defaultRowHeight="15" x14ac:dyDescent="0.25"/>
  <cols>
    <col min="1" max="1" width="18" bestFit="1" customWidth="1"/>
    <col min="2" max="2" width="12" bestFit="1" customWidth="1"/>
    <col min="3" max="3" width="18.85546875" bestFit="1" customWidth="1"/>
    <col min="4" max="4" width="12" bestFit="1" customWidth="1"/>
    <col min="5" max="5" width="13.42578125" customWidth="1"/>
    <col min="6" max="6" width="12" customWidth="1"/>
    <col min="10" max="10" width="16.5703125" bestFit="1" customWidth="1"/>
  </cols>
  <sheetData>
    <row r="1" spans="1:10" x14ac:dyDescent="0.25">
      <c r="A1" s="10" t="s">
        <v>26</v>
      </c>
      <c r="B1" s="10" t="s">
        <v>27</v>
      </c>
      <c r="C1" s="10" t="s">
        <v>28</v>
      </c>
      <c r="D1" s="10" t="s">
        <v>27</v>
      </c>
      <c r="E1" s="10"/>
      <c r="F1" s="10" t="s">
        <v>36</v>
      </c>
      <c r="I1" s="10"/>
      <c r="J1" s="10" t="s">
        <v>39</v>
      </c>
    </row>
    <row r="2" spans="1:10" x14ac:dyDescent="0.25">
      <c r="A2" t="str" cm="1">
        <f t="array" ref="A2:A15">IF(Dashboard!B5=Calc!J2,_xlfn.UNIQUE(tblData[Employee]),_xlfn.UNIQUE(_xlfn._xlws.FILTER(tblData[Employee],tblData[Dept]=Dashboard!$B$5,"Error")))</f>
        <v>Dwight Schrute</v>
      </c>
      <c r="B2" s="6" cm="1">
        <f t="array" ref="B2:B15">SUMIF(tblData[Employee],_xlfn.ANCHORARRAY(A2),tblData[Duration])</f>
        <v>40.083333333896007</v>
      </c>
      <c r="C2" t="str" cm="1">
        <f t="array" ref="C2:C15">_xlfn.SORTBY(_xlfn.ANCHORARRAY(A2),_xlfn.ANCHORARRAY(B2),-1)</f>
        <v>Dwight Schrute</v>
      </c>
      <c r="D2" s="6" cm="1">
        <f t="array" ref="D2:D15">_xlfn._xlws.SORT(_xlfn.ANCHORARRAY(B2),,-1)</f>
        <v>40.083333333896007</v>
      </c>
      <c r="E2" s="6"/>
      <c r="F2" s="14" t="s">
        <v>30</v>
      </c>
      <c r="G2" s="15">
        <f>SUM(_xlfn.ANCHORARRAY(D2))</f>
        <v>491.14999999757856</v>
      </c>
      <c r="I2" s="8"/>
      <c r="J2" t="str" cm="1">
        <f t="array" ref="J2:J8">_xlfn.UNIQUE(tblDepts[[#All],[All Depts]])</f>
        <v>All Depts</v>
      </c>
    </row>
    <row r="3" spans="1:10" x14ac:dyDescent="0.25">
      <c r="A3" t="str">
        <v>Oscar Martinez</v>
      </c>
      <c r="B3" s="6">
        <v>36.599999999860302</v>
      </c>
      <c r="C3" t="str">
        <v>Angela Martin</v>
      </c>
      <c r="D3" s="6">
        <v>39.233333333395422</v>
      </c>
      <c r="E3" s="6"/>
      <c r="F3" s="14" t="s">
        <v>29</v>
      </c>
      <c r="G3" s="15">
        <f>ROUND(AVERAGE(_xlfn.ANCHORARRAY(D2)),1)</f>
        <v>35.1</v>
      </c>
      <c r="J3" t="str">
        <v>Accounting</v>
      </c>
    </row>
    <row r="4" spans="1:10" x14ac:dyDescent="0.25">
      <c r="A4" t="str">
        <v>Stanley Hudson</v>
      </c>
      <c r="B4" s="6">
        <v>36.233333333220799</v>
      </c>
      <c r="C4" t="str">
        <v>Oscar Martinez</v>
      </c>
      <c r="D4" s="6">
        <v>36.599999999860302</v>
      </c>
      <c r="E4" s="6"/>
      <c r="F4" s="14" t="s">
        <v>33</v>
      </c>
      <c r="G4" s="15">
        <f>COUNT(_xlfn.UNIQUE(#REF!))*8</f>
        <v>0</v>
      </c>
      <c r="J4" t="str">
        <v>Admin</v>
      </c>
    </row>
    <row r="5" spans="1:10" x14ac:dyDescent="0.25">
      <c r="A5" t="str">
        <v>Phyllis Lapin</v>
      </c>
      <c r="B5" s="6">
        <v>35.599999999569263</v>
      </c>
      <c r="C5" t="str">
        <v>Stanley Hudson</v>
      </c>
      <c r="D5" s="6">
        <v>36.233333333220799</v>
      </c>
      <c r="E5" s="6"/>
      <c r="F5" s="14" t="s">
        <v>32</v>
      </c>
      <c r="G5" s="15">
        <v>35</v>
      </c>
      <c r="J5" t="str">
        <v>Customer Service</v>
      </c>
    </row>
    <row r="6" spans="1:10" x14ac:dyDescent="0.25">
      <c r="A6" t="str">
        <v>Andy Bernard</v>
      </c>
      <c r="B6" s="6">
        <v>35.333333332557231</v>
      </c>
      <c r="C6" t="str">
        <v>Kevin Malone</v>
      </c>
      <c r="D6" s="6">
        <v>36.066666667058598</v>
      </c>
      <c r="E6" s="6"/>
      <c r="F6" s="6"/>
      <c r="J6" t="str">
        <v>Exec</v>
      </c>
    </row>
    <row r="7" spans="1:10" x14ac:dyDescent="0.25">
      <c r="A7" t="str">
        <v>Michael Scott</v>
      </c>
      <c r="B7" s="6">
        <v>34.249999999883585</v>
      </c>
      <c r="C7" t="str">
        <v>Phyllis Lapin</v>
      </c>
      <c r="D7" s="6">
        <v>35.599999999569263</v>
      </c>
      <c r="E7" s="6"/>
      <c r="F7" s="14" t="s">
        <v>37</v>
      </c>
      <c r="G7" s="15">
        <f>IF($G$3&gt;=$G$5,$G$3,"")</f>
        <v>35.1</v>
      </c>
      <c r="H7" s="16" t="str">
        <f>IF($G$3&gt;=$G$5,"Avg","")</f>
        <v>Avg</v>
      </c>
      <c r="J7" t="str">
        <v>HR</v>
      </c>
    </row>
    <row r="8" spans="1:10" x14ac:dyDescent="0.25">
      <c r="A8" t="str">
        <v>Toby Flenderson</v>
      </c>
      <c r="B8" s="6">
        <v>35.133333332953043</v>
      </c>
      <c r="C8" t="str">
        <v>Andy Bernard</v>
      </c>
      <c r="D8" s="6">
        <v>35.333333332557231</v>
      </c>
      <c r="E8" s="6"/>
      <c r="F8" s="14" t="s">
        <v>38</v>
      </c>
      <c r="G8" s="15" t="str">
        <f>IF($G$3&lt;$G$5,$G$3,"")</f>
        <v/>
      </c>
      <c r="H8" s="16" t="str">
        <f>IF($G$3&lt;$G$5,"Avg","")</f>
        <v/>
      </c>
      <c r="J8" t="str">
        <v>Sales</v>
      </c>
    </row>
    <row r="9" spans="1:10" x14ac:dyDescent="0.25">
      <c r="A9" t="str">
        <v>Angela Martin</v>
      </c>
      <c r="B9" s="6">
        <v>39.233333333395422</v>
      </c>
      <c r="C9" t="str">
        <v>Toby Flenderson</v>
      </c>
      <c r="D9" s="6">
        <v>35.133333332953043</v>
      </c>
      <c r="E9" s="6"/>
      <c r="F9" s="6"/>
    </row>
    <row r="10" spans="1:10" x14ac:dyDescent="0.25">
      <c r="A10" t="str">
        <v>Kelly Kapoor</v>
      </c>
      <c r="B10" s="6">
        <v>34.68333333323244</v>
      </c>
      <c r="C10" t="str">
        <v>Kelly Kapoor</v>
      </c>
      <c r="D10" s="6">
        <v>34.68333333323244</v>
      </c>
      <c r="E10" s="6"/>
      <c r="F10" s="6"/>
    </row>
    <row r="11" spans="1:10" x14ac:dyDescent="0.25">
      <c r="A11" t="str">
        <v>Pam Beesly</v>
      </c>
      <c r="B11" s="6">
        <v>34.299999999871943</v>
      </c>
      <c r="C11" t="str">
        <v>Pam Beesly</v>
      </c>
      <c r="D11" s="6">
        <v>34.299999999871943</v>
      </c>
      <c r="E11" s="6"/>
      <c r="F11" s="6"/>
    </row>
    <row r="12" spans="1:10" x14ac:dyDescent="0.25">
      <c r="A12" t="str">
        <v>Kevin Malone</v>
      </c>
      <c r="B12" s="6">
        <v>36.066666667058598</v>
      </c>
      <c r="C12" t="str">
        <v>Michael Scott</v>
      </c>
      <c r="D12" s="6">
        <v>34.249999999883585</v>
      </c>
      <c r="E12" s="6"/>
      <c r="F12" s="6"/>
    </row>
    <row r="13" spans="1:10" x14ac:dyDescent="0.25">
      <c r="A13" t="str">
        <v>Creed Bratton</v>
      </c>
      <c r="B13" s="6">
        <v>33.54999999969732</v>
      </c>
      <c r="C13" t="str">
        <v>Creed Bratton</v>
      </c>
      <c r="D13" s="6">
        <v>33.54999999969732</v>
      </c>
      <c r="E13" s="6"/>
      <c r="F13" s="6"/>
    </row>
    <row r="14" spans="1:10" x14ac:dyDescent="0.25">
      <c r="A14" t="str">
        <v>Jim Halpert</v>
      </c>
      <c r="B14" s="6">
        <v>32.183333332941402</v>
      </c>
      <c r="C14" t="str">
        <v>Jim Halpert</v>
      </c>
      <c r="D14" s="6">
        <v>32.183333332941402</v>
      </c>
      <c r="E14" s="6"/>
      <c r="F14" s="6"/>
    </row>
    <row r="15" spans="1:10" x14ac:dyDescent="0.25">
      <c r="A15" t="str">
        <v>Meredith Palmer</v>
      </c>
      <c r="B15" s="6">
        <v>27.899999999441206</v>
      </c>
      <c r="C15" t="str">
        <v>Meredith Palmer</v>
      </c>
      <c r="D15" s="6">
        <v>27.899999999441206</v>
      </c>
      <c r="E15" s="6"/>
      <c r="F15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6D3AF-5A09-42F1-84BC-552563C7AAD1}">
  <sheetPr codeName="Sheet6"/>
  <dimension ref="A1:H11"/>
  <sheetViews>
    <sheetView showGridLines="0" workbookViewId="0">
      <selection activeCell="B1" sqref="A1:B1"/>
    </sheetView>
  </sheetViews>
  <sheetFormatPr defaultRowHeight="15" x14ac:dyDescent="0.25"/>
  <cols>
    <col min="1" max="1" width="13.85546875" customWidth="1"/>
    <col min="2" max="2" width="13.7109375" customWidth="1"/>
    <col min="8" max="8" width="14.28515625" customWidth="1"/>
  </cols>
  <sheetData>
    <row r="1" spans="1:8" ht="72.75" customHeight="1" x14ac:dyDescent="0.25">
      <c r="A1" s="5"/>
      <c r="B1" s="5"/>
      <c r="C1" s="2"/>
      <c r="E1" s="7"/>
      <c r="H1" s="19"/>
    </row>
    <row r="2" spans="1:8" x14ac:dyDescent="0.25">
      <c r="A2" s="2"/>
      <c r="B2" s="2"/>
      <c r="C2" s="2"/>
    </row>
    <row r="3" spans="1:8" x14ac:dyDescent="0.25">
      <c r="B3" s="2"/>
      <c r="C3" s="2"/>
    </row>
    <row r="5" spans="1:8" s="17" customFormat="1" x14ac:dyDescent="0.25"/>
    <row r="6" spans="1:8" s="17" customFormat="1" x14ac:dyDescent="0.25"/>
    <row r="7" spans="1:8" s="17" customFormat="1" x14ac:dyDescent="0.25"/>
    <row r="8" spans="1:8" s="17" customFormat="1" x14ac:dyDescent="0.25"/>
    <row r="9" spans="1:8" s="17" customFormat="1" x14ac:dyDescent="0.25"/>
    <row r="10" spans="1:8" s="17" customFormat="1" x14ac:dyDescent="0.25"/>
    <row r="11" spans="1:8" s="17" customFormat="1" x14ac:dyDescent="0.25"/>
  </sheetData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8" id="{00000000-000E-0000-0200-000003000000}">
            <xm:f>Calc!$G$3&lt;Calc!$G$5</xm:f>
            <x14:dxf>
              <fill>
                <gradientFill degree="90">
                  <stop position="0">
                    <color theme="3" tint="-0.25098422193060094"/>
                  </stop>
                  <stop position="1">
                    <color theme="4"/>
                  </stop>
                </gradientFill>
              </fill>
            </x14:dxf>
          </x14:cfRule>
          <xm:sqref>A1</xm:sqref>
        </x14:conditionalFormatting>
        <x14:conditionalFormatting xmlns:xm="http://schemas.microsoft.com/office/excel/2006/main">
          <x14:cfRule type="expression" priority="9" id="{00000000-000E-0000-0200-000001000000}">
            <xm:f>Calc!$G$3&gt;=Calc!$G$5</xm:f>
            <x14:dxf>
              <fill>
                <gradientFill type="path" left="0.5" right="0.5" top="0.5" bottom="0.5">
                  <stop position="0">
                    <color theme="5"/>
                  </stop>
                  <stop position="1">
                    <color theme="7"/>
                  </stop>
                </gradientFill>
              </fill>
            </x14:dxf>
          </x14:cfRule>
          <xm:sqref>B1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DA1A4-A70E-48E0-B057-676E16EB1239}">
  <sheetPr codeName="Sheet2"/>
  <dimension ref="A1:K529"/>
  <sheetViews>
    <sheetView workbookViewId="0">
      <selection activeCell="A2" sqref="A2"/>
    </sheetView>
  </sheetViews>
  <sheetFormatPr defaultRowHeight="15" x14ac:dyDescent="0.25"/>
  <cols>
    <col min="1" max="2" width="19.42578125" bestFit="1" customWidth="1"/>
    <col min="3" max="3" width="9.140625" bestFit="1" customWidth="1"/>
    <col min="4" max="5" width="10.5703125" bestFit="1" customWidth="1"/>
    <col min="6" max="6" width="11" bestFit="1" customWidth="1"/>
    <col min="7" max="8" width="12.42578125" bestFit="1" customWidth="1"/>
    <col min="9" max="9" width="16.5703125" bestFit="1" customWidth="1"/>
    <col min="10" max="10" width="10.140625" customWidth="1"/>
  </cols>
  <sheetData>
    <row r="1" spans="1:11" x14ac:dyDescent="0.25">
      <c r="A1" t="s">
        <v>15</v>
      </c>
      <c r="B1" t="s">
        <v>0</v>
      </c>
      <c r="C1" t="s">
        <v>16</v>
      </c>
      <c r="D1" t="s">
        <v>45</v>
      </c>
      <c r="E1" t="s">
        <v>46</v>
      </c>
      <c r="F1" s="6" t="s">
        <v>25</v>
      </c>
      <c r="G1" s="6" t="s">
        <v>47</v>
      </c>
      <c r="H1" s="6" t="s">
        <v>48</v>
      </c>
      <c r="I1" t="s">
        <v>17</v>
      </c>
    </row>
    <row r="2" spans="1:11" x14ac:dyDescent="0.25">
      <c r="A2" s="4" t="s">
        <v>2</v>
      </c>
      <c r="B2" s="9">
        <v>43773.331944444442</v>
      </c>
      <c r="C2" t="str" cm="1">
        <f t="array" ref="C2">IF(_xlfn.XOR(tblData[[#This Row],[Employee]]=INDEX(tblData[Employee],1):tblData[[#This Row],[Employee]]),"In","Out")</f>
        <v>In</v>
      </c>
      <c r="D2" t="str" cm="1">
        <f t="array" ref="D2">IF(_xlfn.XOR(A2=A$2:A2),"In","Out")</f>
        <v>In</v>
      </c>
      <c r="E2" t="str">
        <f>IF(ISODD(COUNTIF(A$2:A2,A2)),"In","Out")</f>
        <v>In</v>
      </c>
      <c r="F2" s="6" cm="1">
        <f t="array" ref="F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" s="6" t="str" cm="1">
        <f t="array" ref="G2">_xlfn.XLOOKUP(A2,A$1:A1,B$1:B1,"Not Found",0,-1)</f>
        <v>Not Found</v>
      </c>
      <c r="H2" s="4">
        <f>IF(I2="Out",(B2-F2)*24,0)</f>
        <v>0</v>
      </c>
      <c r="I2" s="3" t="str">
        <f>_xlfn.XLOOKUP(tblData[[#This Row],[Employee]],tblDepts[Employee],tblDepts[All Depts])</f>
        <v>Sales</v>
      </c>
    </row>
    <row r="3" spans="1:11" x14ac:dyDescent="0.25">
      <c r="A3" s="4" t="s">
        <v>10</v>
      </c>
      <c r="B3" s="9">
        <v>43773.334027777775</v>
      </c>
      <c r="C3" t="str" cm="1">
        <f t="array" ref="C3">IF(_xlfn.XOR(tblData[[#This Row],[Employee]]=INDEX(tblData[Employee],1):tblData[[#This Row],[Employee]]),"In","Out")</f>
        <v>In</v>
      </c>
      <c r="D3" t="str" cm="1">
        <f t="array" ref="D3">IF(_xlfn.XOR(A3=A$2:A3),"In","Out")</f>
        <v>In</v>
      </c>
      <c r="E3" t="str">
        <f>IF(ISODD(COUNTIF(A$2:A3,A3)),"In","Out")</f>
        <v>In</v>
      </c>
      <c r="F3" s="6" cm="1">
        <f t="array" ref="F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" s="6" t="str" cm="1">
        <f t="array" ref="G3">_xlfn.XLOOKUP(A3,A$1:A2,B$1:B2,"Not Found",0,-1)</f>
        <v>Not Found</v>
      </c>
      <c r="H3" s="4">
        <f>IF(I3="Out",(B3-F3)*24,0)</f>
        <v>0</v>
      </c>
      <c r="I3" s="3" t="str">
        <f>_xlfn.XLOOKUP(tblData[[#This Row],[Employee]],tblDepts[Employee],tblDepts[All Depts])</f>
        <v>Accounting</v>
      </c>
    </row>
    <row r="4" spans="1:11" x14ac:dyDescent="0.25">
      <c r="A4" s="4" t="s">
        <v>6</v>
      </c>
      <c r="B4" s="9">
        <v>43773.336805555555</v>
      </c>
      <c r="C4" t="str" cm="1">
        <f t="array" ref="C4">IF(_xlfn.XOR(tblData[[#This Row],[Employee]]=INDEX(tblData[Employee],1):tblData[[#This Row],[Employee]]),"In","Out")</f>
        <v>In</v>
      </c>
      <c r="D4" t="str" cm="1">
        <f t="array" ref="D4">IF(_xlfn.XOR(A4=A$2:A4),"In","Out")</f>
        <v>In</v>
      </c>
      <c r="E4" t="str">
        <f>IF(ISODD(COUNTIF(A$2:A4,A4)),"In","Out")</f>
        <v>In</v>
      </c>
      <c r="F4" s="6" cm="1">
        <f t="array" ref="F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" s="6" t="str" cm="1">
        <f t="array" ref="G4">_xlfn.XLOOKUP(A4,A$1:A3,B$1:B3,"Not Found",0,-1)</f>
        <v>Not Found</v>
      </c>
      <c r="H4" s="4">
        <f>IF(I4="Out",(B4-F4)*24,0)</f>
        <v>0</v>
      </c>
      <c r="I4" s="3" t="str">
        <f>_xlfn.XLOOKUP(tblData[[#This Row],[Employee]],tblDepts[Employee],tblDepts[All Depts])</f>
        <v>Sales</v>
      </c>
    </row>
    <row r="5" spans="1:11" x14ac:dyDescent="0.25">
      <c r="A5" s="4" t="s">
        <v>11</v>
      </c>
      <c r="B5" s="9">
        <v>43773.338888888888</v>
      </c>
      <c r="C5" t="str" cm="1">
        <f t="array" ref="C5">IF(_xlfn.XOR(tblData[[#This Row],[Employee]]=INDEX(tblData[Employee],1):tblData[[#This Row],[Employee]]),"In","Out")</f>
        <v>In</v>
      </c>
      <c r="D5" t="str" cm="1">
        <f t="array" ref="D5">IF(_xlfn.XOR(A5=A$2:A5),"In","Out")</f>
        <v>In</v>
      </c>
      <c r="E5" t="str">
        <f>IF(ISODD(COUNTIF(A$2:A5,A5)),"In","Out")</f>
        <v>In</v>
      </c>
      <c r="F5" s="6" cm="1">
        <f t="array" ref="F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5" s="6" t="str" cm="1">
        <f t="array" ref="G5">_xlfn.XLOOKUP(A5,A$1:A4,B$1:B4,"Not Found",0,-1)</f>
        <v>Not Found</v>
      </c>
      <c r="H5" s="4">
        <f>IF(I5="Out",(B5-F5)*24,0)</f>
        <v>0</v>
      </c>
      <c r="I5" s="3" t="str">
        <f>_xlfn.XLOOKUP(tblData[[#This Row],[Employee]],tblDepts[Employee],tblDepts[All Depts])</f>
        <v>Sales</v>
      </c>
    </row>
    <row r="6" spans="1:11" x14ac:dyDescent="0.25">
      <c r="A6" s="4" t="s">
        <v>5</v>
      </c>
      <c r="B6" s="9">
        <v>43773.338888888888</v>
      </c>
      <c r="C6" t="str" cm="1">
        <f t="array" ref="C6">IF(_xlfn.XOR(tblData[[#This Row],[Employee]]=INDEX(tblData[Employee],1):tblData[[#This Row],[Employee]]),"In","Out")</f>
        <v>In</v>
      </c>
      <c r="D6" t="str" cm="1">
        <f t="array" ref="D6">IF(_xlfn.XOR(A6=A$2:A6),"In","Out")</f>
        <v>In</v>
      </c>
      <c r="E6" t="str">
        <f>IF(ISODD(COUNTIF(A$2:A6,A6)),"In","Out")</f>
        <v>In</v>
      </c>
      <c r="F6" s="6" cm="1">
        <f t="array" ref="F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6" s="6" t="str" cm="1">
        <f t="array" ref="G6">_xlfn.XLOOKUP(A6,A$1:A5,B$1:B5,"Not Found",0,-1)</f>
        <v>Not Found</v>
      </c>
      <c r="H6" s="4">
        <f>IF(I6="Out",(B6-F6)*24,0)</f>
        <v>0</v>
      </c>
      <c r="I6" s="3" t="str">
        <f>_xlfn.XLOOKUP(tblData[[#This Row],[Employee]],tblDepts[Employee],tblDepts[All Depts])</f>
        <v>Sales</v>
      </c>
    </row>
    <row r="7" spans="1:11" x14ac:dyDescent="0.25">
      <c r="A7" s="4" t="s">
        <v>1</v>
      </c>
      <c r="B7" s="9">
        <v>43773.338888888888</v>
      </c>
      <c r="C7" t="str" cm="1">
        <f t="array" ref="C7">IF(_xlfn.XOR(tblData[[#This Row],[Employee]]=INDEX(tblData[Employee],1):tblData[[#This Row],[Employee]]),"In","Out")</f>
        <v>In</v>
      </c>
      <c r="D7" t="str" cm="1">
        <f t="array" ref="D7">IF(_xlfn.XOR(A7=A$2:A7),"In","Out")</f>
        <v>In</v>
      </c>
      <c r="E7" t="str">
        <f>IF(ISODD(COUNTIF(A$2:A7,A7)),"In","Out")</f>
        <v>In</v>
      </c>
      <c r="F7" s="6" cm="1">
        <f t="array" ref="F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7" s="6" t="str" cm="1">
        <f t="array" ref="G7">_xlfn.XLOOKUP(A7,A$1:A6,B$1:B6,"Not Found",0,-1)</f>
        <v>Not Found</v>
      </c>
      <c r="H7" s="4">
        <f>IF(I7="Out",(B7-F7)*24,0)</f>
        <v>0</v>
      </c>
      <c r="I7" s="3" t="str">
        <f>_xlfn.XLOOKUP(tblData[[#This Row],[Employee]],tblDepts[Employee],tblDepts[All Depts])</f>
        <v>Exec</v>
      </c>
    </row>
    <row r="8" spans="1:11" x14ac:dyDescent="0.25">
      <c r="A8" s="4" t="s">
        <v>13</v>
      </c>
      <c r="B8" s="9">
        <v>43773.339583333334</v>
      </c>
      <c r="C8" t="str" cm="1">
        <f t="array" ref="C8">IF(_xlfn.XOR(tblData[[#This Row],[Employee]]=INDEX(tblData[Employee],1):tblData[[#This Row],[Employee]]),"In","Out")</f>
        <v>In</v>
      </c>
      <c r="D8" t="str" cm="1">
        <f t="array" ref="D8">IF(_xlfn.XOR(A8=A$2:A8),"In","Out")</f>
        <v>In</v>
      </c>
      <c r="E8" t="str">
        <f>IF(ISODD(COUNTIF(A$2:A8,A8)),"In","Out")</f>
        <v>In</v>
      </c>
      <c r="F8" s="6" cm="1">
        <f t="array" ref="F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8" s="6" t="str" cm="1">
        <f t="array" ref="G8">_xlfn.XLOOKUP(A8,A$1:A7,B$1:B7,"Not Found",0,-1)</f>
        <v>Not Found</v>
      </c>
      <c r="H8" s="4">
        <f>IF(I8="Out",(B8-F8)*24,0)</f>
        <v>0</v>
      </c>
      <c r="I8" s="3" t="str">
        <f>_xlfn.XLOOKUP(tblData[[#This Row],[Employee]],tblDepts[Employee],tblDepts[All Depts])</f>
        <v>HR</v>
      </c>
    </row>
    <row r="9" spans="1:11" x14ac:dyDescent="0.25">
      <c r="A9" s="4" t="s">
        <v>9</v>
      </c>
      <c r="B9" s="9">
        <v>43773.333333333336</v>
      </c>
      <c r="C9" t="str" cm="1">
        <f t="array" ref="C9">IF(_xlfn.XOR(tblData[[#This Row],[Employee]]=INDEX(tblData[Employee],1):tblData[[#This Row],[Employee]]),"In","Out")</f>
        <v>In</v>
      </c>
      <c r="D9" t="str" cm="1">
        <f t="array" ref="D9">IF(_xlfn.XOR(A9=A$2:A9),"In","Out")</f>
        <v>In</v>
      </c>
      <c r="E9" t="str">
        <f>IF(ISODD(COUNTIF(A$2:A9,A9)),"In","Out")</f>
        <v>In</v>
      </c>
      <c r="F9" s="6" cm="1">
        <f t="array" ref="F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9" s="6" t="str" cm="1">
        <f t="array" ref="G9">_xlfn.XLOOKUP(A9,A$1:A8,B$1:B8,"Not Found",0,-1)</f>
        <v>Not Found</v>
      </c>
      <c r="H9" s="4">
        <f>IF(I9="Out",(B9-F9)*24,0)</f>
        <v>0</v>
      </c>
      <c r="I9" s="3" t="str">
        <f>_xlfn.XLOOKUP(tblData[[#This Row],[Employee]],tblDepts[Employee],tblDepts[All Depts])</f>
        <v>Accounting</v>
      </c>
    </row>
    <row r="10" spans="1:11" x14ac:dyDescent="0.25">
      <c r="A10" s="4" t="s">
        <v>12</v>
      </c>
      <c r="B10" s="9">
        <v>43773.342361111114</v>
      </c>
      <c r="C10" t="str" cm="1">
        <f t="array" ref="C10">IF(_xlfn.XOR(tblData[[#This Row],[Employee]]=INDEX(tblData[Employee],1):tblData[[#This Row],[Employee]]),"In","Out")</f>
        <v>In</v>
      </c>
      <c r="D10" t="str" cm="1">
        <f t="array" ref="D10">IF(_xlfn.XOR(A10=A$2:A10),"In","Out")</f>
        <v>In</v>
      </c>
      <c r="E10" t="str">
        <f>IF(ISODD(COUNTIF(A$2:A10,A10)),"In","Out")</f>
        <v>In</v>
      </c>
      <c r="F10" s="6" cm="1">
        <f t="array" ref="F1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0" s="6" t="str" cm="1">
        <f t="array" ref="G10">_xlfn.XLOOKUP(A10,A$1:A9,B$1:B9,"Not Found",0,-1)</f>
        <v>Not Found</v>
      </c>
      <c r="H10" s="4">
        <f>IF(I10="Out",(B10-F10)*24,0)</f>
        <v>0</v>
      </c>
      <c r="I10" s="3" t="str">
        <f>_xlfn.XLOOKUP(tblData[[#This Row],[Employee]],tblDepts[Employee],tblDepts[All Depts])</f>
        <v>Customer Service</v>
      </c>
    </row>
    <row r="11" spans="1:11" x14ac:dyDescent="0.25">
      <c r="A11" s="4" t="s">
        <v>4</v>
      </c>
      <c r="B11" s="9">
        <v>43773.343055555553</v>
      </c>
      <c r="C11" t="str" cm="1">
        <f t="array" ref="C11">IF(_xlfn.XOR(tblData[[#This Row],[Employee]]=INDEX(tblData[Employee],1):tblData[[#This Row],[Employee]]),"In","Out")</f>
        <v>In</v>
      </c>
      <c r="D11" t="str" cm="1">
        <f t="array" ref="D11">IF(_xlfn.XOR(A11=A$2:A11),"In","Out")</f>
        <v>In</v>
      </c>
      <c r="E11" t="str">
        <f>IF(ISODD(COUNTIF(A$2:A11,A11)),"In","Out")</f>
        <v>In</v>
      </c>
      <c r="F11" s="6" cm="1">
        <f t="array" ref="F1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1" s="6" t="str" cm="1">
        <f t="array" ref="G11">_xlfn.XLOOKUP(A11,A$1:A10,B$1:B10,"Not Found",0,-1)</f>
        <v>Not Found</v>
      </c>
      <c r="H11" s="4">
        <f>IF(I11="Out",(B11-F11)*24,0)</f>
        <v>0</v>
      </c>
      <c r="I11" s="3" t="str">
        <f>_xlfn.XLOOKUP(tblData[[#This Row],[Employee]],tblDepts[Employee],tblDepts[All Depts])</f>
        <v>Admin</v>
      </c>
    </row>
    <row r="12" spans="1:11" x14ac:dyDescent="0.25">
      <c r="A12" s="4" t="s">
        <v>7</v>
      </c>
      <c r="B12" s="9">
        <v>43773.34375</v>
      </c>
      <c r="C12" t="str" cm="1">
        <f t="array" ref="C12">IF(_xlfn.XOR(tblData[[#This Row],[Employee]]=INDEX(tblData[Employee],1):tblData[[#This Row],[Employee]]),"In","Out")</f>
        <v>In</v>
      </c>
      <c r="D12" t="str" cm="1">
        <f t="array" ref="D12">IF(_xlfn.XOR(A12=A$2:A12),"In","Out")</f>
        <v>In</v>
      </c>
      <c r="E12" t="str">
        <f>IF(ISODD(COUNTIF(A$2:A12,A12)),"In","Out")</f>
        <v>In</v>
      </c>
      <c r="F12" s="6" cm="1">
        <f t="array" ref="F1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2" s="6" t="str" cm="1">
        <f t="array" ref="G12">_xlfn.XLOOKUP(A12,A$1:A11,B$1:B11,"Not Found",0,-1)</f>
        <v>Not Found</v>
      </c>
      <c r="H12" s="4">
        <f>IF(I12="Out",(B12-F12)*24,0)</f>
        <v>0</v>
      </c>
      <c r="I12" s="3" t="str">
        <f>_xlfn.XLOOKUP(tblData[[#This Row],[Employee]],tblDepts[Employee],tblDepts[All Depts])</f>
        <v>Accounting</v>
      </c>
    </row>
    <row r="13" spans="1:11" x14ac:dyDescent="0.25">
      <c r="A13" s="4" t="s">
        <v>14</v>
      </c>
      <c r="B13" s="9">
        <v>43773.349305555559</v>
      </c>
      <c r="C13" t="str" cm="1">
        <f t="array" ref="C13">IF(_xlfn.XOR(tblData[[#This Row],[Employee]]=INDEX(tblData[Employee],1):tblData[[#This Row],[Employee]]),"In","Out")</f>
        <v>In</v>
      </c>
      <c r="D13" t="str" cm="1">
        <f t="array" ref="D13">IF(_xlfn.XOR(A13=A$2:A13),"In","Out")</f>
        <v>In</v>
      </c>
      <c r="E13" t="str">
        <f>IF(ISODD(COUNTIF(A$2:A13,A13)),"In","Out")</f>
        <v>In</v>
      </c>
      <c r="F13" s="6" cm="1">
        <f t="array" ref="F1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3" s="6" t="str" cm="1">
        <f t="array" ref="G13">_xlfn.XLOOKUP(A13,A$1:A12,B$1:B12,"Not Found",0,-1)</f>
        <v>Not Found</v>
      </c>
      <c r="H13" s="4">
        <f>IF(I13="Out",(B13-F13)*24,0)</f>
        <v>0</v>
      </c>
      <c r="I13" s="3" t="str">
        <f>_xlfn.XLOOKUP(tblData[[#This Row],[Employee]],tblDepts[Employee],tblDepts[All Depts])</f>
        <v>Admin</v>
      </c>
    </row>
    <row r="14" spans="1:11" x14ac:dyDescent="0.25">
      <c r="A14" s="4" t="s">
        <v>3</v>
      </c>
      <c r="B14" s="9">
        <v>43773.354166666664</v>
      </c>
      <c r="C14" t="str" cm="1">
        <f t="array" ref="C14">IF(_xlfn.XOR(tblData[[#This Row],[Employee]]=INDEX(tblData[Employee],1):tblData[[#This Row],[Employee]]),"In","Out")</f>
        <v>In</v>
      </c>
      <c r="D14" t="str" cm="1">
        <f t="array" ref="D14">IF(_xlfn.XOR(A14=A$2:A14),"In","Out")</f>
        <v>In</v>
      </c>
      <c r="E14" t="str">
        <f>IF(ISODD(COUNTIF(A$2:A14,A14)),"In","Out")</f>
        <v>In</v>
      </c>
      <c r="F14" s="6" cm="1">
        <f t="array" ref="F1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4" s="6" t="str" cm="1">
        <f t="array" ref="G14">_xlfn.XLOOKUP(A14,A$1:A13,B$1:B13,"Not Found",0,-1)</f>
        <v>Not Found</v>
      </c>
      <c r="H14" s="4">
        <f>IF(I14="Out",(B14-F14)*24,0)</f>
        <v>0</v>
      </c>
      <c r="I14" s="3" t="str">
        <f>_xlfn.XLOOKUP(tblData[[#This Row],[Employee]],tblDepts[Employee],tblDepts[All Depts])</f>
        <v>Sales</v>
      </c>
    </row>
    <row r="15" spans="1:11" x14ac:dyDescent="0.25">
      <c r="A15" s="4" t="s">
        <v>8</v>
      </c>
      <c r="B15" s="9">
        <v>43773.374305555553</v>
      </c>
      <c r="C15" t="str" cm="1">
        <f t="array" ref="C15">IF(_xlfn.XOR(tblData[[#This Row],[Employee]]=INDEX(tblData[Employee],1):tblData[[#This Row],[Employee]]),"In","Out")</f>
        <v>In</v>
      </c>
      <c r="D15" t="str" cm="1">
        <f t="array" ref="D15">IF(_xlfn.XOR(A15=A$2:A15),"In","Out")</f>
        <v>In</v>
      </c>
      <c r="E15" t="str">
        <f>IF(ISODD(COUNTIF(A$2:A15,A15)),"In","Out")</f>
        <v>In</v>
      </c>
      <c r="F15" s="6" cm="1">
        <f t="array" ref="F1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5" s="6" t="str" cm="1">
        <f t="array" ref="G15">_xlfn.XLOOKUP(A15,A$1:A14,B$1:B14,"Not Found",0,-1)</f>
        <v>Not Found</v>
      </c>
      <c r="H15" s="4">
        <f>IF(I15="Out",(B15-F15)*24,0)</f>
        <v>0</v>
      </c>
      <c r="I15" s="3" t="str">
        <f>_xlfn.XLOOKUP(tblData[[#This Row],[Employee]],tblDepts[Employee],tblDepts[All Depts])</f>
        <v>Admin</v>
      </c>
    </row>
    <row r="16" spans="1:11" x14ac:dyDescent="0.25">
      <c r="A16" s="4" t="s">
        <v>3</v>
      </c>
      <c r="B16" s="9">
        <v>43773.413888888892</v>
      </c>
      <c r="C16" t="str" cm="1">
        <f t="array" ref="C16">IF(_xlfn.XOR(tblData[[#This Row],[Employee]]=INDEX(tblData[Employee],1):tblData[[#This Row],[Employee]]),"In","Out")</f>
        <v>Out</v>
      </c>
      <c r="D16" t="str" cm="1">
        <f t="array" ref="D16">IF(_xlfn.XOR(A16=A$2:A16),"In","Out")</f>
        <v>Out</v>
      </c>
      <c r="E16" t="str">
        <f>IF(ISODD(COUNTIF(A$2:A16,A16)),"In","Out")</f>
        <v>Out</v>
      </c>
      <c r="F16" s="6" cm="1">
        <f t="array" ref="F1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1.4333333334652707</v>
      </c>
      <c r="G16" s="6" cm="1">
        <f t="array" ref="G16">_xlfn.XLOOKUP(A16,A$1:A15,B$1:B15,"Not Found",0,-1)</f>
        <v>43773.354166666664</v>
      </c>
      <c r="H16" s="4">
        <f>IF(I16="Out",(B16-F16)*24,0)</f>
        <v>0</v>
      </c>
      <c r="I16" s="3" t="str">
        <f>_xlfn.XLOOKUP(tblData[[#This Row],[Employee]],tblDepts[Employee],tblDepts[All Depts])</f>
        <v>Sales</v>
      </c>
      <c r="K16" s="18"/>
    </row>
    <row r="17" spans="1:9" x14ac:dyDescent="0.25">
      <c r="A17" s="4" t="s">
        <v>8</v>
      </c>
      <c r="B17" s="9">
        <v>43773.414583333331</v>
      </c>
      <c r="C17" t="str" cm="1">
        <f t="array" ref="C17">IF(_xlfn.XOR(tblData[[#This Row],[Employee]]=INDEX(tblData[Employee],1):tblData[[#This Row],[Employee]]),"In","Out")</f>
        <v>Out</v>
      </c>
      <c r="D17" t="str" cm="1">
        <f t="array" ref="D17">IF(_xlfn.XOR(A17=A$2:A17),"In","Out")</f>
        <v>Out</v>
      </c>
      <c r="E17" t="str">
        <f>IF(ISODD(COUNTIF(A$2:A17,A17)),"In","Out")</f>
        <v>Out</v>
      </c>
      <c r="F17" s="6" cm="1">
        <f t="array" ref="F1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0.96666666667442769</v>
      </c>
      <c r="G17" s="6" cm="1">
        <f t="array" ref="G17">_xlfn.XLOOKUP(A17,A$1:A16,B$1:B16,"Not Found",0,-1)</f>
        <v>43773.374305555553</v>
      </c>
      <c r="H17" s="4">
        <f>IF(I17="Out",(B17-F17)*24,0)</f>
        <v>0</v>
      </c>
      <c r="I17" s="3" t="str">
        <f>_xlfn.XLOOKUP(tblData[[#This Row],[Employee]],tblDepts[Employee],tblDepts[All Depts])</f>
        <v>Admin</v>
      </c>
    </row>
    <row r="18" spans="1:9" x14ac:dyDescent="0.25">
      <c r="A18" s="4" t="s">
        <v>1</v>
      </c>
      <c r="B18" s="9">
        <v>43773.415277777778</v>
      </c>
      <c r="C18" t="str" cm="1">
        <f t="array" ref="C18">IF(_xlfn.XOR(tblData[[#This Row],[Employee]]=INDEX(tblData[Employee],1):tblData[[#This Row],[Employee]]),"In","Out")</f>
        <v>Out</v>
      </c>
      <c r="D18" t="str" cm="1">
        <f t="array" ref="D18">IF(_xlfn.XOR(A18=A$2:A18),"In","Out")</f>
        <v>Out</v>
      </c>
      <c r="E18" t="str">
        <f>IF(ISODD(COUNTIF(A$2:A18,A18)),"In","Out")</f>
        <v>Out</v>
      </c>
      <c r="F18" s="6" cm="1">
        <f t="array" ref="F1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1.8333333333721384</v>
      </c>
      <c r="G18" s="6" cm="1">
        <f t="array" ref="G18">_xlfn.XLOOKUP(A18,A$1:A17,B$1:B17,"Not Found",0,-1)</f>
        <v>43773.338888888888</v>
      </c>
      <c r="H18" s="4">
        <f>IF(I18="Out",(B18-F18)*24,0)</f>
        <v>0</v>
      </c>
      <c r="I18" s="3" t="str">
        <f>_xlfn.XLOOKUP(tblData[[#This Row],[Employee]],tblDepts[Employee],tblDepts[All Depts])</f>
        <v>Exec</v>
      </c>
    </row>
    <row r="19" spans="1:9" x14ac:dyDescent="0.25">
      <c r="A19" s="4" t="s">
        <v>12</v>
      </c>
      <c r="B19" s="9">
        <v>43773.415277777778</v>
      </c>
      <c r="C19" t="str" cm="1">
        <f t="array" ref="C19">IF(_xlfn.XOR(tblData[[#This Row],[Employee]]=INDEX(tblData[Employee],1):tblData[[#This Row],[Employee]]),"In","Out")</f>
        <v>Out</v>
      </c>
      <c r="D19" t="str" cm="1">
        <f t="array" ref="D19">IF(_xlfn.XOR(A19=A$2:A19),"In","Out")</f>
        <v>Out</v>
      </c>
      <c r="E19" t="str">
        <f>IF(ISODD(COUNTIF(A$2:A19,A19)),"In","Out")</f>
        <v>Out</v>
      </c>
      <c r="F19" s="6" cm="1">
        <f t="array" ref="F1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1.7499999999417923</v>
      </c>
      <c r="G19" s="6" cm="1">
        <f t="array" ref="G19">_xlfn.XLOOKUP(A19,A$1:A18,B$1:B18,"Not Found",0,-1)</f>
        <v>43773.342361111114</v>
      </c>
      <c r="H19" s="4">
        <f>IF(I19="Out",(B19-F19)*24,0)</f>
        <v>0</v>
      </c>
      <c r="I19" s="3" t="str">
        <f>_xlfn.XLOOKUP(tblData[[#This Row],[Employee]],tblDepts[Employee],tblDepts[All Depts])</f>
        <v>Customer Service</v>
      </c>
    </row>
    <row r="20" spans="1:9" x14ac:dyDescent="0.25">
      <c r="A20" s="4" t="s">
        <v>4</v>
      </c>
      <c r="B20" s="9">
        <v>43773.415972222225</v>
      </c>
      <c r="C20" t="str" cm="1">
        <f t="array" ref="C20">IF(_xlfn.XOR(tblData[[#This Row],[Employee]]=INDEX(tblData[Employee],1):tblData[[#This Row],[Employee]]),"In","Out")</f>
        <v>Out</v>
      </c>
      <c r="D20" t="str" cm="1">
        <f t="array" ref="D20">IF(_xlfn.XOR(A20=A$2:A20),"In","Out")</f>
        <v>Out</v>
      </c>
      <c r="E20" t="str">
        <f>IF(ISODD(COUNTIF(A$2:A20,A20)),"In","Out")</f>
        <v>Out</v>
      </c>
      <c r="F20" s="6" cm="1">
        <f t="array" ref="F2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1.7500000001164153</v>
      </c>
      <c r="G20" s="6" cm="1">
        <f t="array" ref="G20">_xlfn.XLOOKUP(A20,A$1:A19,B$1:B19,"Not Found",0,-1)</f>
        <v>43773.343055555553</v>
      </c>
      <c r="H20" s="4">
        <f>IF(I20="Out",(B20-F20)*24,0)</f>
        <v>0</v>
      </c>
      <c r="I20" s="3" t="str">
        <f>_xlfn.XLOOKUP(tblData[[#This Row],[Employee]],tblDepts[Employee],tblDepts[All Depts])</f>
        <v>Admin</v>
      </c>
    </row>
    <row r="21" spans="1:9" x14ac:dyDescent="0.25">
      <c r="A21" s="4" t="s">
        <v>10</v>
      </c>
      <c r="B21" s="9">
        <v>43773.415972222225</v>
      </c>
      <c r="C21" t="str" cm="1">
        <f t="array" ref="C21">IF(_xlfn.XOR(tblData[[#This Row],[Employee]]=INDEX(tblData[Employee],1):tblData[[#This Row],[Employee]]),"In","Out")</f>
        <v>Out</v>
      </c>
      <c r="D21" t="str" cm="1">
        <f t="array" ref="D21">IF(_xlfn.XOR(A21=A$2:A21),"In","Out")</f>
        <v>Out</v>
      </c>
      <c r="E21" t="str">
        <f>IF(ISODD(COUNTIF(A$2:A21,A21)),"In","Out")</f>
        <v>Out</v>
      </c>
      <c r="F21" s="6" cm="1">
        <f t="array" ref="F2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1.966666666790843</v>
      </c>
      <c r="G21" s="6" cm="1">
        <f t="array" ref="G21">_xlfn.XLOOKUP(A21,A$1:A20,B$1:B20,"Not Found",0,-1)</f>
        <v>43773.334027777775</v>
      </c>
      <c r="H21" s="4">
        <f>IF(I21="Out",(B21-F21)*24,0)</f>
        <v>0</v>
      </c>
      <c r="I21" s="3" t="str">
        <f>_xlfn.XLOOKUP(tblData[[#This Row],[Employee]],tblDepts[Employee],tblDepts[All Depts])</f>
        <v>Accounting</v>
      </c>
    </row>
    <row r="22" spans="1:9" x14ac:dyDescent="0.25">
      <c r="A22" s="4" t="s">
        <v>13</v>
      </c>
      <c r="B22" s="9">
        <v>43773.415972222225</v>
      </c>
      <c r="C22" t="str" cm="1">
        <f t="array" ref="C22">IF(_xlfn.XOR(tblData[[#This Row],[Employee]]=INDEX(tblData[Employee],1):tblData[[#This Row],[Employee]]),"In","Out")</f>
        <v>Out</v>
      </c>
      <c r="D22" t="str" cm="1">
        <f t="array" ref="D22">IF(_xlfn.XOR(A22=A$2:A22),"In","Out")</f>
        <v>Out</v>
      </c>
      <c r="E22" t="str">
        <f>IF(ISODD(COUNTIF(A$2:A22,A22)),"In","Out")</f>
        <v>Out</v>
      </c>
      <c r="F22" s="6" cm="1">
        <f t="array" ref="F2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1.8333333333721384</v>
      </c>
      <c r="G22" s="6" cm="1">
        <f t="array" ref="G22">_xlfn.XLOOKUP(A22,A$1:A21,B$1:B21,"Not Found",0,-1)</f>
        <v>43773.339583333334</v>
      </c>
      <c r="H22" s="4">
        <f>IF(I22="Out",(B22-F22)*24,0)</f>
        <v>0</v>
      </c>
      <c r="I22" s="3" t="str">
        <f>_xlfn.XLOOKUP(tblData[[#This Row],[Employee]],tblDepts[Employee],tblDepts[All Depts])</f>
        <v>HR</v>
      </c>
    </row>
    <row r="23" spans="1:9" x14ac:dyDescent="0.25">
      <c r="A23" s="4" t="s">
        <v>14</v>
      </c>
      <c r="B23" s="9">
        <v>43773.415972222225</v>
      </c>
      <c r="C23" t="str" cm="1">
        <f t="array" ref="C23">IF(_xlfn.XOR(tblData[[#This Row],[Employee]]=INDEX(tblData[Employee],1):tblData[[#This Row],[Employee]]),"In","Out")</f>
        <v>Out</v>
      </c>
      <c r="D23" t="str" cm="1">
        <f t="array" ref="D23">IF(_xlfn.XOR(A23=A$2:A23),"In","Out")</f>
        <v>Out</v>
      </c>
      <c r="E23" t="str">
        <f>IF(ISODD(COUNTIF(A$2:A23,A23)),"In","Out")</f>
        <v>Out</v>
      </c>
      <c r="F23" s="6" cm="1">
        <f t="array" ref="F2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1.5999999999767169</v>
      </c>
      <c r="G23" s="6" cm="1">
        <f t="array" ref="G23">_xlfn.XLOOKUP(A23,A$1:A22,B$1:B22,"Not Found",0,-1)</f>
        <v>43773.349305555559</v>
      </c>
      <c r="H23" s="4">
        <f>IF(I23="Out",(B23-F23)*24,0)</f>
        <v>0</v>
      </c>
      <c r="I23" s="3" t="str">
        <f>_xlfn.XLOOKUP(tblData[[#This Row],[Employee]],tblDepts[Employee],tblDepts[All Depts])</f>
        <v>Admin</v>
      </c>
    </row>
    <row r="24" spans="1:9" x14ac:dyDescent="0.25">
      <c r="A24" s="4" t="s">
        <v>5</v>
      </c>
      <c r="B24" s="9">
        <v>43773.415972222225</v>
      </c>
      <c r="C24" t="str" cm="1">
        <f t="array" ref="C24">IF(_xlfn.XOR(tblData[[#This Row],[Employee]]=INDEX(tblData[Employee],1):tblData[[#This Row],[Employee]]),"In","Out")</f>
        <v>Out</v>
      </c>
      <c r="D24" t="str" cm="1">
        <f t="array" ref="D24">IF(_xlfn.XOR(A24=A$2:A24),"In","Out")</f>
        <v>Out</v>
      </c>
      <c r="E24" t="str">
        <f>IF(ISODD(COUNTIF(A$2:A24,A24)),"In","Out")</f>
        <v>Out</v>
      </c>
      <c r="F24" s="6" cm="1">
        <f t="array" ref="F2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1.8500000000931323</v>
      </c>
      <c r="G24" s="6" cm="1">
        <f t="array" ref="G24">_xlfn.XLOOKUP(A24,A$1:A23,B$1:B23,"Not Found",0,-1)</f>
        <v>43773.338888888888</v>
      </c>
      <c r="H24" s="4">
        <f>IF(I24="Out",(B24-F24)*24,0)</f>
        <v>0</v>
      </c>
      <c r="I24" s="3" t="str">
        <f>_xlfn.XLOOKUP(tblData[[#This Row],[Employee]],tblDepts[Employee],tblDepts[All Depts])</f>
        <v>Sales</v>
      </c>
    </row>
    <row r="25" spans="1:9" x14ac:dyDescent="0.25">
      <c r="A25" s="4" t="s">
        <v>6</v>
      </c>
      <c r="B25" s="9">
        <v>43773.416666666664</v>
      </c>
      <c r="C25" t="str" cm="1">
        <f t="array" ref="C25">IF(_xlfn.XOR(tblData[[#This Row],[Employee]]=INDEX(tblData[Employee],1):tblData[[#This Row],[Employee]]),"In","Out")</f>
        <v>Out</v>
      </c>
      <c r="D25" t="str" cm="1">
        <f t="array" ref="D25">IF(_xlfn.XOR(A25=A$2:A25),"In","Out")</f>
        <v>Out</v>
      </c>
      <c r="E25" t="str">
        <f>IF(ISODD(COUNTIF(A$2:A25,A25)),"In","Out")</f>
        <v>Out</v>
      </c>
      <c r="F25" s="6" cm="1">
        <f t="array" ref="F2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1.9166666666278616</v>
      </c>
      <c r="G25" s="6" cm="1">
        <f t="array" ref="G25">_xlfn.XLOOKUP(A25,A$1:A24,B$1:B24,"Not Found",0,-1)</f>
        <v>43773.336805555555</v>
      </c>
      <c r="H25" s="4">
        <f>IF(I25="Out",(B25-F25)*24,0)</f>
        <v>0</v>
      </c>
      <c r="I25" s="3" t="str">
        <f>_xlfn.XLOOKUP(tblData[[#This Row],[Employee]],tblDepts[Employee],tblDepts[All Depts])</f>
        <v>Sales</v>
      </c>
    </row>
    <row r="26" spans="1:9" x14ac:dyDescent="0.25">
      <c r="A26" s="4" t="s">
        <v>7</v>
      </c>
      <c r="B26" s="9">
        <v>43773.416666666664</v>
      </c>
      <c r="C26" t="str" cm="1">
        <f t="array" ref="C26">IF(_xlfn.XOR(tblData[[#This Row],[Employee]]=INDEX(tblData[Employee],1):tblData[[#This Row],[Employee]]),"In","Out")</f>
        <v>Out</v>
      </c>
      <c r="D26" t="str" cm="1">
        <f t="array" ref="D26">IF(_xlfn.XOR(A26=A$2:A26),"In","Out")</f>
        <v>Out</v>
      </c>
      <c r="E26" t="str">
        <f>IF(ISODD(COUNTIF(A$2:A26,A26)),"In","Out")</f>
        <v>Out</v>
      </c>
      <c r="F26" s="6" cm="1">
        <f t="array" ref="F2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1.7499999999417923</v>
      </c>
      <c r="G26" s="6" cm="1">
        <f t="array" ref="G26">_xlfn.XLOOKUP(A26,A$1:A25,B$1:B25,"Not Found",0,-1)</f>
        <v>43773.34375</v>
      </c>
      <c r="H26" s="4">
        <f>IF(I26="Out",(B26-F26)*24,0)</f>
        <v>0</v>
      </c>
      <c r="I26" s="3" t="str">
        <f>_xlfn.XLOOKUP(tblData[[#This Row],[Employee]],tblDepts[Employee],tblDepts[All Depts])</f>
        <v>Accounting</v>
      </c>
    </row>
    <row r="27" spans="1:9" x14ac:dyDescent="0.25">
      <c r="A27" s="4" t="s">
        <v>11</v>
      </c>
      <c r="B27" s="9">
        <v>43773.416666666664</v>
      </c>
      <c r="C27" t="str" cm="1">
        <f t="array" ref="C27">IF(_xlfn.XOR(tblData[[#This Row],[Employee]]=INDEX(tblData[Employee],1):tblData[[#This Row],[Employee]]),"In","Out")</f>
        <v>Out</v>
      </c>
      <c r="D27" t="str" cm="1">
        <f t="array" ref="D27">IF(_xlfn.XOR(A27=A$2:A27),"In","Out")</f>
        <v>Out</v>
      </c>
      <c r="E27" t="str">
        <f>IF(ISODD(COUNTIF(A$2:A27,A27)),"In","Out")</f>
        <v>Out</v>
      </c>
      <c r="F27" s="6" cm="1">
        <f t="array" ref="F2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1.8666666666395031</v>
      </c>
      <c r="G27" s="6" cm="1">
        <f t="array" ref="G27">_xlfn.XLOOKUP(A27,A$1:A26,B$1:B26,"Not Found",0,-1)</f>
        <v>43773.338888888888</v>
      </c>
      <c r="H27" s="4">
        <f>IF(I27="Out",(B27-F27)*24,0)</f>
        <v>0</v>
      </c>
      <c r="I27" s="3" t="str">
        <f>_xlfn.XLOOKUP(tblData[[#This Row],[Employee]],tblDepts[Employee],tblDepts[All Depts])</f>
        <v>Sales</v>
      </c>
    </row>
    <row r="28" spans="1:9" x14ac:dyDescent="0.25">
      <c r="A28" s="4" t="s">
        <v>7</v>
      </c>
      <c r="B28" s="9">
        <v>43773.422222222223</v>
      </c>
      <c r="C28" t="str" cm="1">
        <f t="array" ref="C28">IF(_xlfn.XOR(tblData[[#This Row],[Employee]]=INDEX(tblData[Employee],1):tblData[[#This Row],[Employee]]),"In","Out")</f>
        <v>In</v>
      </c>
      <c r="D28" t="str" cm="1">
        <f t="array" ref="D28">IF(_xlfn.XOR(A28=A$2:A28),"In","Out")</f>
        <v>In</v>
      </c>
      <c r="E28" t="str">
        <f>IF(ISODD(COUNTIF(A$2:A28,A28)),"In","Out")</f>
        <v>In</v>
      </c>
      <c r="F28" s="6" cm="1">
        <f t="array" ref="F2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8" s="6" cm="1">
        <f t="array" ref="G28">_xlfn.XLOOKUP(A28,A$1:A27,B$1:B27,"Not Found",0,-1)</f>
        <v>43773.416666666664</v>
      </c>
      <c r="H28" s="4">
        <f>IF(I28="Out",(B28-F28)*24,0)</f>
        <v>0</v>
      </c>
      <c r="I28" s="3" t="str">
        <f>_xlfn.XLOOKUP(tblData[[#This Row],[Employee]],tblDepts[Employee],tblDepts[All Depts])</f>
        <v>Accounting</v>
      </c>
    </row>
    <row r="29" spans="1:9" x14ac:dyDescent="0.25">
      <c r="A29" s="4" t="s">
        <v>8</v>
      </c>
      <c r="B29" s="9">
        <v>43773.422222222223</v>
      </c>
      <c r="C29" t="str" cm="1">
        <f t="array" ref="C29">IF(_xlfn.XOR(tblData[[#This Row],[Employee]]=INDEX(tblData[Employee],1):tblData[[#This Row],[Employee]]),"In","Out")</f>
        <v>In</v>
      </c>
      <c r="D29" t="str" cm="1">
        <f t="array" ref="D29">IF(_xlfn.XOR(A29=A$2:A29),"In","Out")</f>
        <v>In</v>
      </c>
      <c r="E29" t="str">
        <f>IF(ISODD(COUNTIF(A$2:A29,A29)),"In","Out")</f>
        <v>In</v>
      </c>
      <c r="F29" s="6" cm="1">
        <f t="array" ref="F2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9" s="6" cm="1">
        <f t="array" ref="G29">_xlfn.XLOOKUP(A29,A$1:A28,B$1:B28,"Not Found",0,-1)</f>
        <v>43773.414583333331</v>
      </c>
      <c r="H29" s="4">
        <f>IF(I29="Out",(B29-F29)*24,0)</f>
        <v>0</v>
      </c>
      <c r="I29" s="3" t="str">
        <f>_xlfn.XLOOKUP(tblData[[#This Row],[Employee]],tblDepts[Employee],tblDepts[All Depts])</f>
        <v>Admin</v>
      </c>
    </row>
    <row r="30" spans="1:9" x14ac:dyDescent="0.25">
      <c r="A30" s="4" t="s">
        <v>13</v>
      </c>
      <c r="B30" s="9">
        <v>43773.422222222223</v>
      </c>
      <c r="C30" t="str" cm="1">
        <f t="array" ref="C30">IF(_xlfn.XOR(tblData[[#This Row],[Employee]]=INDEX(tblData[Employee],1):tblData[[#This Row],[Employee]]),"In","Out")</f>
        <v>In</v>
      </c>
      <c r="D30" t="str" cm="1">
        <f t="array" ref="D30">IF(_xlfn.XOR(A30=A$2:A30),"In","Out")</f>
        <v>In</v>
      </c>
      <c r="E30" t="str">
        <f>IF(ISODD(COUNTIF(A$2:A30,A30)),"In","Out")</f>
        <v>In</v>
      </c>
      <c r="F30" s="6" cm="1">
        <f t="array" ref="F3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0" s="6" cm="1">
        <f t="array" ref="G30">_xlfn.XLOOKUP(A30,A$1:A29,B$1:B29,"Not Found",0,-1)</f>
        <v>43773.415972222225</v>
      </c>
      <c r="H30" s="4">
        <f>IF(I30="Out",(B30-F30)*24,0)</f>
        <v>0</v>
      </c>
      <c r="I30" s="3" t="str">
        <f>_xlfn.XLOOKUP(tblData[[#This Row],[Employee]],tblDepts[Employee],tblDepts[All Depts])</f>
        <v>HR</v>
      </c>
    </row>
    <row r="31" spans="1:9" x14ac:dyDescent="0.25">
      <c r="A31" s="4" t="s">
        <v>1</v>
      </c>
      <c r="B31" s="9">
        <v>43773.42291666667</v>
      </c>
      <c r="C31" t="str" cm="1">
        <f t="array" ref="C31">IF(_xlfn.XOR(tblData[[#This Row],[Employee]]=INDEX(tblData[Employee],1):tblData[[#This Row],[Employee]]),"In","Out")</f>
        <v>In</v>
      </c>
      <c r="D31" t="str" cm="1">
        <f t="array" ref="D31">IF(_xlfn.XOR(A31=A$2:A31),"In","Out")</f>
        <v>In</v>
      </c>
      <c r="E31" t="str">
        <f>IF(ISODD(COUNTIF(A$2:A31,A31)),"In","Out")</f>
        <v>In</v>
      </c>
      <c r="F31" s="6" cm="1">
        <f t="array" ref="F3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1" s="6" cm="1">
        <f t="array" ref="G31">_xlfn.XLOOKUP(A31,A$1:A30,B$1:B30,"Not Found",0,-1)</f>
        <v>43773.415277777778</v>
      </c>
      <c r="H31" s="4">
        <f>IF(I31="Out",(B31-F31)*24,0)</f>
        <v>0</v>
      </c>
      <c r="I31" s="3" t="str">
        <f>_xlfn.XLOOKUP(tblData[[#This Row],[Employee]],tblDepts[Employee],tblDepts[All Depts])</f>
        <v>Exec</v>
      </c>
    </row>
    <row r="32" spans="1:9" x14ac:dyDescent="0.25">
      <c r="A32" s="4" t="s">
        <v>10</v>
      </c>
      <c r="B32" s="9">
        <v>43773.42291666667</v>
      </c>
      <c r="C32" t="str" cm="1">
        <f t="array" ref="C32">IF(_xlfn.XOR(tblData[[#This Row],[Employee]]=INDEX(tblData[Employee],1):tblData[[#This Row],[Employee]]),"In","Out")</f>
        <v>In</v>
      </c>
      <c r="D32" t="str" cm="1">
        <f t="array" ref="D32">IF(_xlfn.XOR(A32=A$2:A32),"In","Out")</f>
        <v>In</v>
      </c>
      <c r="E32" t="str">
        <f>IF(ISODD(COUNTIF(A$2:A32,A32)),"In","Out")</f>
        <v>In</v>
      </c>
      <c r="F32" s="6" cm="1">
        <f t="array" ref="F3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2" s="6" cm="1">
        <f t="array" ref="G32">_xlfn.XLOOKUP(A32,A$1:A31,B$1:B31,"Not Found",0,-1)</f>
        <v>43773.415972222225</v>
      </c>
      <c r="H32" s="4">
        <f>IF(I32="Out",(B32-F32)*24,0)</f>
        <v>0</v>
      </c>
      <c r="I32" s="3" t="str">
        <f>_xlfn.XLOOKUP(tblData[[#This Row],[Employee]],tblDepts[Employee],tblDepts[All Depts])</f>
        <v>Accounting</v>
      </c>
    </row>
    <row r="33" spans="1:9" x14ac:dyDescent="0.25">
      <c r="A33" s="4" t="s">
        <v>11</v>
      </c>
      <c r="B33" s="9">
        <v>43773.42291666667</v>
      </c>
      <c r="C33" t="str" cm="1">
        <f t="array" ref="C33">IF(_xlfn.XOR(tblData[[#This Row],[Employee]]=INDEX(tblData[Employee],1):tblData[[#This Row],[Employee]]),"In","Out")</f>
        <v>In</v>
      </c>
      <c r="D33" t="str" cm="1">
        <f t="array" ref="D33">IF(_xlfn.XOR(A33=A$2:A33),"In","Out")</f>
        <v>In</v>
      </c>
      <c r="E33" t="str">
        <f>IF(ISODD(COUNTIF(A$2:A33,A33)),"In","Out")</f>
        <v>In</v>
      </c>
      <c r="F33" s="6" cm="1">
        <f t="array" ref="F3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3" s="6" cm="1">
        <f t="array" ref="G33">_xlfn.XLOOKUP(A33,A$1:A32,B$1:B32,"Not Found",0,-1)</f>
        <v>43773.416666666664</v>
      </c>
      <c r="H33" s="4">
        <f>IF(I33="Out",(B33-F33)*24,0)</f>
        <v>0</v>
      </c>
      <c r="I33" s="3" t="str">
        <f>_xlfn.XLOOKUP(tblData[[#This Row],[Employee]],tblDepts[Employee],tblDepts[All Depts])</f>
        <v>Sales</v>
      </c>
    </row>
    <row r="34" spans="1:9" x14ac:dyDescent="0.25">
      <c r="A34" s="4" t="s">
        <v>14</v>
      </c>
      <c r="B34" s="9">
        <v>43773.423611111109</v>
      </c>
      <c r="C34" t="str" cm="1">
        <f t="array" ref="C34">IF(_xlfn.XOR(tblData[[#This Row],[Employee]]=INDEX(tblData[Employee],1):tblData[[#This Row],[Employee]]),"In","Out")</f>
        <v>In</v>
      </c>
      <c r="D34" t="str" cm="1">
        <f t="array" ref="D34">IF(_xlfn.XOR(A34=A$2:A34),"In","Out")</f>
        <v>In</v>
      </c>
      <c r="E34" t="str">
        <f>IF(ISODD(COUNTIF(A$2:A34,A34)),"In","Out")</f>
        <v>In</v>
      </c>
      <c r="F34" s="6" cm="1">
        <f t="array" ref="F3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4" s="6" cm="1">
        <f t="array" ref="G34">_xlfn.XLOOKUP(A34,A$1:A33,B$1:B33,"Not Found",0,-1)</f>
        <v>43773.415972222225</v>
      </c>
      <c r="H34" s="4">
        <f>IF(I34="Out",(B34-F34)*24,0)</f>
        <v>0</v>
      </c>
      <c r="I34" s="3" t="str">
        <f>_xlfn.XLOOKUP(tblData[[#This Row],[Employee]],tblDepts[Employee],tblDepts[All Depts])</f>
        <v>Admin</v>
      </c>
    </row>
    <row r="35" spans="1:9" x14ac:dyDescent="0.25">
      <c r="A35" s="4" t="s">
        <v>3</v>
      </c>
      <c r="B35" s="9">
        <v>43773.425000000003</v>
      </c>
      <c r="C35" t="str" cm="1">
        <f t="array" ref="C35">IF(_xlfn.XOR(tblData[[#This Row],[Employee]]=INDEX(tblData[Employee],1):tblData[[#This Row],[Employee]]),"In","Out")</f>
        <v>In</v>
      </c>
      <c r="D35" t="str" cm="1">
        <f t="array" ref="D35">IF(_xlfn.XOR(A35=A$2:A35),"In","Out")</f>
        <v>In</v>
      </c>
      <c r="E35" t="str">
        <f>IF(ISODD(COUNTIF(A$2:A35,A35)),"In","Out")</f>
        <v>In</v>
      </c>
      <c r="F35" s="6" cm="1">
        <f t="array" ref="F3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5" s="6" cm="1">
        <f t="array" ref="G35">_xlfn.XLOOKUP(A35,A$1:A34,B$1:B34,"Not Found",0,-1)</f>
        <v>43773.413888888892</v>
      </c>
      <c r="H35" s="4">
        <f>IF(I35="Out",(B35-F35)*24,0)</f>
        <v>0</v>
      </c>
      <c r="I35" s="3" t="str">
        <f>_xlfn.XLOOKUP(tblData[[#This Row],[Employee]],tblDepts[Employee],tblDepts[All Depts])</f>
        <v>Sales</v>
      </c>
    </row>
    <row r="36" spans="1:9" x14ac:dyDescent="0.25">
      <c r="A36" s="4" t="s">
        <v>4</v>
      </c>
      <c r="B36" s="9">
        <v>43773.425000000003</v>
      </c>
      <c r="C36" t="str" cm="1">
        <f t="array" ref="C36">IF(_xlfn.XOR(tblData[[#This Row],[Employee]]=INDEX(tblData[Employee],1):tblData[[#This Row],[Employee]]),"In","Out")</f>
        <v>In</v>
      </c>
      <c r="D36" t="str" cm="1">
        <f t="array" ref="D36">IF(_xlfn.XOR(A36=A$2:A36),"In","Out")</f>
        <v>In</v>
      </c>
      <c r="E36" t="str">
        <f>IF(ISODD(COUNTIF(A$2:A36,A36)),"In","Out")</f>
        <v>In</v>
      </c>
      <c r="F36" s="6" cm="1">
        <f t="array" ref="F3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6" s="6" cm="1">
        <f t="array" ref="G36">_xlfn.XLOOKUP(A36,A$1:A35,B$1:B35,"Not Found",0,-1)</f>
        <v>43773.415972222225</v>
      </c>
      <c r="H36" s="4">
        <f>IF(I36="Out",(B36-F36)*24,0)</f>
        <v>0</v>
      </c>
      <c r="I36" s="3" t="str">
        <f>_xlfn.XLOOKUP(tblData[[#This Row],[Employee]],tblDepts[Employee],tblDepts[All Depts])</f>
        <v>Admin</v>
      </c>
    </row>
    <row r="37" spans="1:9" x14ac:dyDescent="0.25">
      <c r="A37" s="4" t="s">
        <v>6</v>
      </c>
      <c r="B37" s="9">
        <v>43773.425000000003</v>
      </c>
      <c r="C37" t="str" cm="1">
        <f t="array" ref="C37">IF(_xlfn.XOR(tblData[[#This Row],[Employee]]=INDEX(tblData[Employee],1):tblData[[#This Row],[Employee]]),"In","Out")</f>
        <v>In</v>
      </c>
      <c r="D37" t="str" cm="1">
        <f t="array" ref="D37">IF(_xlfn.XOR(A37=A$2:A37),"In","Out")</f>
        <v>In</v>
      </c>
      <c r="E37" t="str">
        <f>IF(ISODD(COUNTIF(A$2:A37,A37)),"In","Out")</f>
        <v>In</v>
      </c>
      <c r="F37" s="6" cm="1">
        <f t="array" ref="F3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7" s="6" cm="1">
        <f t="array" ref="G37">_xlfn.XLOOKUP(A37,A$1:A36,B$1:B36,"Not Found",0,-1)</f>
        <v>43773.416666666664</v>
      </c>
      <c r="H37" s="4">
        <f>IF(I37="Out",(B37-F37)*24,0)</f>
        <v>0</v>
      </c>
      <c r="I37" s="3" t="str">
        <f>_xlfn.XLOOKUP(tblData[[#This Row],[Employee]],tblDepts[Employee],tblDepts[All Depts])</f>
        <v>Sales</v>
      </c>
    </row>
    <row r="38" spans="1:9" x14ac:dyDescent="0.25">
      <c r="A38" s="4" t="s">
        <v>12</v>
      </c>
      <c r="B38" s="9">
        <v>43773.425000000003</v>
      </c>
      <c r="C38" t="str" cm="1">
        <f t="array" ref="C38">IF(_xlfn.XOR(tblData[[#This Row],[Employee]]=INDEX(tblData[Employee],1):tblData[[#This Row],[Employee]]),"In","Out")</f>
        <v>In</v>
      </c>
      <c r="D38" t="str" cm="1">
        <f t="array" ref="D38">IF(_xlfn.XOR(A38=A$2:A38),"In","Out")</f>
        <v>In</v>
      </c>
      <c r="E38" t="str">
        <f>IF(ISODD(COUNTIF(A$2:A38,A38)),"In","Out")</f>
        <v>In</v>
      </c>
      <c r="F38" s="6" cm="1">
        <f t="array" ref="F3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8" s="6" cm="1">
        <f t="array" ref="G38">_xlfn.XLOOKUP(A38,A$1:A37,B$1:B37,"Not Found",0,-1)</f>
        <v>43773.415277777778</v>
      </c>
      <c r="H38" s="4">
        <f>IF(I38="Out",(B38-F38)*24,0)</f>
        <v>0</v>
      </c>
      <c r="I38" s="3" t="str">
        <f>_xlfn.XLOOKUP(tblData[[#This Row],[Employee]],tblDepts[Employee],tblDepts[All Depts])</f>
        <v>Customer Service</v>
      </c>
    </row>
    <row r="39" spans="1:9" x14ac:dyDescent="0.25">
      <c r="A39" s="4" t="s">
        <v>5</v>
      </c>
      <c r="B39" s="9">
        <v>43773.425694444442</v>
      </c>
      <c r="C39" t="str" cm="1">
        <f t="array" ref="C39">IF(_xlfn.XOR(tblData[[#This Row],[Employee]]=INDEX(tblData[Employee],1):tblData[[#This Row],[Employee]]),"In","Out")</f>
        <v>In</v>
      </c>
      <c r="D39" t="str" cm="1">
        <f t="array" ref="D39">IF(_xlfn.XOR(A39=A$2:A39),"In","Out")</f>
        <v>In</v>
      </c>
      <c r="E39" t="str">
        <f>IF(ISODD(COUNTIF(A$2:A39,A39)),"In","Out")</f>
        <v>In</v>
      </c>
      <c r="F39" s="6" cm="1">
        <f t="array" ref="F3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9" s="6" cm="1">
        <f t="array" ref="G39">_xlfn.XLOOKUP(A39,A$1:A38,B$1:B38,"Not Found",0,-1)</f>
        <v>43773.415972222225</v>
      </c>
      <c r="H39" s="4">
        <f>IF(I39="Out",(B39-F39)*24,0)</f>
        <v>0</v>
      </c>
      <c r="I39" s="3" t="str">
        <f>_xlfn.XLOOKUP(tblData[[#This Row],[Employee]],tblDepts[Employee],tblDepts[All Depts])</f>
        <v>Sales</v>
      </c>
    </row>
    <row r="40" spans="1:9" x14ac:dyDescent="0.25">
      <c r="A40" s="4" t="s">
        <v>8</v>
      </c>
      <c r="B40" s="9">
        <v>43773.459722222222</v>
      </c>
      <c r="C40" t="str" cm="1">
        <f t="array" ref="C40">IF(_xlfn.XOR(tblData[[#This Row],[Employee]]=INDEX(tblData[Employee],1):tblData[[#This Row],[Employee]]),"In","Out")</f>
        <v>Out</v>
      </c>
      <c r="D40" t="str" cm="1">
        <f t="array" ref="D40">IF(_xlfn.XOR(A40=A$2:A40),"In","Out")</f>
        <v>Out</v>
      </c>
      <c r="E40" t="str">
        <f>IF(ISODD(COUNTIF(A$2:A40,A40)),"In","Out")</f>
        <v>Out</v>
      </c>
      <c r="F40" s="6" cm="1">
        <f t="array" ref="F4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0.8999999999650754</v>
      </c>
      <c r="G40" s="6" cm="1">
        <f t="array" ref="G40">_xlfn.XLOOKUP(A40,A$1:A39,B$1:B39,"Not Found",0,-1)</f>
        <v>43773.422222222223</v>
      </c>
      <c r="H40" s="4">
        <f>IF(I40="Out",(B40-F40)*24,0)</f>
        <v>0</v>
      </c>
      <c r="I40" s="3" t="str">
        <f>_xlfn.XLOOKUP(tblData[[#This Row],[Employee]],tblDepts[Employee],tblDepts[All Depts])</f>
        <v>Admin</v>
      </c>
    </row>
    <row r="41" spans="1:9" x14ac:dyDescent="0.25">
      <c r="A41" s="4" t="s">
        <v>1</v>
      </c>
      <c r="B41" s="9">
        <v>43773.486111111109</v>
      </c>
      <c r="C41" t="str" cm="1">
        <f t="array" ref="C41">IF(_xlfn.XOR(tblData[[#This Row],[Employee]]=INDEX(tblData[Employee],1):tblData[[#This Row],[Employee]]),"In","Out")</f>
        <v>Out</v>
      </c>
      <c r="D41" t="str" cm="1">
        <f t="array" ref="D41">IF(_xlfn.XOR(A41=A$2:A41),"In","Out")</f>
        <v>Out</v>
      </c>
      <c r="E41" t="str">
        <f>IF(ISODD(COUNTIF(A$2:A41,A41)),"In","Out")</f>
        <v>Out</v>
      </c>
      <c r="F41" s="6" cm="1">
        <f t="array" ref="F4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1.5166666665463708</v>
      </c>
      <c r="G41" s="6" cm="1">
        <f t="array" ref="G41">_xlfn.XLOOKUP(A41,A$1:A40,B$1:B40,"Not Found",0,-1)</f>
        <v>43773.42291666667</v>
      </c>
      <c r="H41" s="4">
        <f>IF(I41="Out",(B41-F41)*24,0)</f>
        <v>0</v>
      </c>
      <c r="I41" s="3" t="str">
        <f>_xlfn.XLOOKUP(tblData[[#This Row],[Employee]],tblDepts[Employee],tblDepts[All Depts])</f>
        <v>Exec</v>
      </c>
    </row>
    <row r="42" spans="1:9" x14ac:dyDescent="0.25">
      <c r="A42" s="4" t="s">
        <v>3</v>
      </c>
      <c r="B42" s="9">
        <v>43773.486805555556</v>
      </c>
      <c r="C42" t="str" cm="1">
        <f t="array" ref="C42">IF(_xlfn.XOR(tblData[[#This Row],[Employee]]=INDEX(tblData[Employee],1):tblData[[#This Row],[Employee]]),"In","Out")</f>
        <v>Out</v>
      </c>
      <c r="D42" t="str" cm="1">
        <f t="array" ref="D42">IF(_xlfn.XOR(A42=A$2:A42),"In","Out")</f>
        <v>Out</v>
      </c>
      <c r="E42" t="str">
        <f>IF(ISODD(COUNTIF(A$2:A42,A42)),"In","Out")</f>
        <v>Out</v>
      </c>
      <c r="F42" s="6" cm="1">
        <f t="array" ref="F4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1.4833333332790062</v>
      </c>
      <c r="G42" s="6" cm="1">
        <f t="array" ref="G42">_xlfn.XLOOKUP(A42,A$1:A41,B$1:B41,"Not Found",0,-1)</f>
        <v>43773.425000000003</v>
      </c>
      <c r="H42" s="4">
        <f>IF(I42="Out",(B42-F42)*24,0)</f>
        <v>0</v>
      </c>
      <c r="I42" s="3" t="str">
        <f>_xlfn.XLOOKUP(tblData[[#This Row],[Employee]],tblDepts[Employee],tblDepts[All Depts])</f>
        <v>Sales</v>
      </c>
    </row>
    <row r="43" spans="1:9" x14ac:dyDescent="0.25">
      <c r="A43" s="4" t="s">
        <v>14</v>
      </c>
      <c r="B43" s="9">
        <v>43773.488194444442</v>
      </c>
      <c r="C43" t="str" cm="1">
        <f t="array" ref="C43">IF(_xlfn.XOR(tblData[[#This Row],[Employee]]=INDEX(tblData[Employee],1):tblData[[#This Row],[Employee]]),"In","Out")</f>
        <v>Out</v>
      </c>
      <c r="D43" t="str" cm="1">
        <f t="array" ref="D43">IF(_xlfn.XOR(A43=A$2:A43),"In","Out")</f>
        <v>Out</v>
      </c>
      <c r="E43" t="str">
        <f>IF(ISODD(COUNTIF(A$2:A43,A43)),"In","Out")</f>
        <v>Out</v>
      </c>
      <c r="F43" s="6" cm="1">
        <f t="array" ref="F4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1.5499999999883585</v>
      </c>
      <c r="G43" s="6" cm="1">
        <f t="array" ref="G43">_xlfn.XLOOKUP(A43,A$1:A42,B$1:B42,"Not Found",0,-1)</f>
        <v>43773.423611111109</v>
      </c>
      <c r="H43" s="4">
        <f>IF(I43="Out",(B43-F43)*24,0)</f>
        <v>0</v>
      </c>
      <c r="I43" s="3" t="str">
        <f>_xlfn.XLOOKUP(tblData[[#This Row],[Employee]],tblDepts[Employee],tblDepts[All Depts])</f>
        <v>Admin</v>
      </c>
    </row>
    <row r="44" spans="1:9" x14ac:dyDescent="0.25">
      <c r="A44" s="4" t="s">
        <v>12</v>
      </c>
      <c r="B44" s="9">
        <v>43773.489583333336</v>
      </c>
      <c r="C44" t="str" cm="1">
        <f t="array" ref="C44">IF(_xlfn.XOR(tblData[[#This Row],[Employee]]=INDEX(tblData[Employee],1):tblData[[#This Row],[Employee]]),"In","Out")</f>
        <v>Out</v>
      </c>
      <c r="D44" t="str" cm="1">
        <f t="array" ref="D44">IF(_xlfn.XOR(A44=A$2:A44),"In","Out")</f>
        <v>Out</v>
      </c>
      <c r="E44" t="str">
        <f>IF(ISODD(COUNTIF(A$2:A44,A44)),"In","Out")</f>
        <v>Out</v>
      </c>
      <c r="F44" s="6" cm="1">
        <f t="array" ref="F4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1.5499999999883585</v>
      </c>
      <c r="G44" s="6" cm="1">
        <f t="array" ref="G44">_xlfn.XLOOKUP(A44,A$1:A43,B$1:B43,"Not Found",0,-1)</f>
        <v>43773.425000000003</v>
      </c>
      <c r="H44" s="4">
        <f>IF(I44="Out",(B44-F44)*24,0)</f>
        <v>0</v>
      </c>
      <c r="I44" s="3" t="str">
        <f>_xlfn.XLOOKUP(tblData[[#This Row],[Employee]],tblDepts[Employee],tblDepts[All Depts])</f>
        <v>Customer Service</v>
      </c>
    </row>
    <row r="45" spans="1:9" x14ac:dyDescent="0.25">
      <c r="A45" s="4" t="s">
        <v>4</v>
      </c>
      <c r="B45" s="9">
        <v>43773.490277777775</v>
      </c>
      <c r="C45" t="str" cm="1">
        <f t="array" ref="C45">IF(_xlfn.XOR(tblData[[#This Row],[Employee]]=INDEX(tblData[Employee],1):tblData[[#This Row],[Employee]]),"In","Out")</f>
        <v>Out</v>
      </c>
      <c r="D45" t="str" cm="1">
        <f t="array" ref="D45">IF(_xlfn.XOR(A45=A$2:A45),"In","Out")</f>
        <v>Out</v>
      </c>
      <c r="E45" t="str">
        <f>IF(ISODD(COUNTIF(A$2:A45,A45)),"In","Out")</f>
        <v>Out</v>
      </c>
      <c r="F45" s="6" cm="1">
        <f t="array" ref="F4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1.5666666665347293</v>
      </c>
      <c r="G45" s="6" cm="1">
        <f t="array" ref="G45">_xlfn.XLOOKUP(A45,A$1:A44,B$1:B44,"Not Found",0,-1)</f>
        <v>43773.425000000003</v>
      </c>
      <c r="H45" s="4">
        <f>IF(I45="Out",(B45-F45)*24,0)</f>
        <v>0</v>
      </c>
      <c r="I45" s="3" t="str">
        <f>_xlfn.XLOOKUP(tblData[[#This Row],[Employee]],tblDepts[Employee],tblDepts[All Depts])</f>
        <v>Admin</v>
      </c>
    </row>
    <row r="46" spans="1:9" x14ac:dyDescent="0.25">
      <c r="A46" s="4" t="s">
        <v>11</v>
      </c>
      <c r="B46" s="9">
        <v>43773.495833333334</v>
      </c>
      <c r="C46" t="str" cm="1">
        <f t="array" ref="C46">IF(_xlfn.XOR(tblData[[#This Row],[Employee]]=INDEX(tblData[Employee],1):tblData[[#This Row],[Employee]]),"In","Out")</f>
        <v>Out</v>
      </c>
      <c r="D46" t="str" cm="1">
        <f t="array" ref="D46">IF(_xlfn.XOR(A46=A$2:A46),"In","Out")</f>
        <v>Out</v>
      </c>
      <c r="E46" t="str">
        <f>IF(ISODD(COUNTIF(A$2:A46,A46)),"In","Out")</f>
        <v>Out</v>
      </c>
      <c r="F46" s="6" cm="1">
        <f t="array" ref="F4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1.7499999999417923</v>
      </c>
      <c r="G46" s="6" cm="1">
        <f t="array" ref="G46">_xlfn.XLOOKUP(A46,A$1:A45,B$1:B45,"Not Found",0,-1)</f>
        <v>43773.42291666667</v>
      </c>
      <c r="H46" s="4">
        <f>IF(I46="Out",(B46-F46)*24,0)</f>
        <v>0</v>
      </c>
      <c r="I46" s="3" t="str">
        <f>_xlfn.XLOOKUP(tblData[[#This Row],[Employee]],tblDepts[Employee],tblDepts[All Depts])</f>
        <v>Sales</v>
      </c>
    </row>
    <row r="47" spans="1:9" x14ac:dyDescent="0.25">
      <c r="A47" s="4" t="s">
        <v>13</v>
      </c>
      <c r="B47" s="9">
        <v>43773.49722222222</v>
      </c>
      <c r="C47" t="str" cm="1">
        <f t="array" ref="C47">IF(_xlfn.XOR(tblData[[#This Row],[Employee]]=INDEX(tblData[Employee],1):tblData[[#This Row],[Employee]]),"In","Out")</f>
        <v>Out</v>
      </c>
      <c r="D47" t="str" cm="1">
        <f t="array" ref="D47">IF(_xlfn.XOR(A47=A$2:A47),"In","Out")</f>
        <v>Out</v>
      </c>
      <c r="E47" t="str">
        <f>IF(ISODD(COUNTIF(A$2:A47,A47)),"In","Out")</f>
        <v>Out</v>
      </c>
      <c r="F47" s="6" cm="1">
        <f t="array" ref="F4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1.7999999999301508</v>
      </c>
      <c r="G47" s="6" cm="1">
        <f t="array" ref="G47">_xlfn.XLOOKUP(A47,A$1:A46,B$1:B46,"Not Found",0,-1)</f>
        <v>43773.422222222223</v>
      </c>
      <c r="H47" s="4">
        <f>IF(I47="Out",(B47-F47)*24,0)</f>
        <v>0</v>
      </c>
      <c r="I47" s="3" t="str">
        <f>_xlfn.XLOOKUP(tblData[[#This Row],[Employee]],tblDepts[Employee],tblDepts[All Depts])</f>
        <v>HR</v>
      </c>
    </row>
    <row r="48" spans="1:9" x14ac:dyDescent="0.25">
      <c r="A48" s="4" t="s">
        <v>6</v>
      </c>
      <c r="B48" s="9">
        <v>43773.497916666667</v>
      </c>
      <c r="C48" t="str" cm="1">
        <f t="array" ref="C48">IF(_xlfn.XOR(tblData[[#This Row],[Employee]]=INDEX(tblData[Employee],1):tblData[[#This Row],[Employee]]),"In","Out")</f>
        <v>Out</v>
      </c>
      <c r="D48" t="str" cm="1">
        <f t="array" ref="D48">IF(_xlfn.XOR(A48=A$2:A48),"In","Out")</f>
        <v>Out</v>
      </c>
      <c r="E48" t="str">
        <f>IF(ISODD(COUNTIF(A$2:A48,A48)),"In","Out")</f>
        <v>Out</v>
      </c>
      <c r="F48" s="6" cm="1">
        <f t="array" ref="F4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1.7499999999417923</v>
      </c>
      <c r="G48" s="6" cm="1">
        <f t="array" ref="G48">_xlfn.XLOOKUP(A48,A$1:A47,B$1:B47,"Not Found",0,-1)</f>
        <v>43773.425000000003</v>
      </c>
      <c r="H48" s="4">
        <f>IF(I48="Out",(B48-F48)*24,0)</f>
        <v>0</v>
      </c>
      <c r="I48" s="3" t="str">
        <f>_xlfn.XLOOKUP(tblData[[#This Row],[Employee]],tblDepts[Employee],tblDepts[All Depts])</f>
        <v>Sales</v>
      </c>
    </row>
    <row r="49" spans="1:9" x14ac:dyDescent="0.25">
      <c r="A49" s="4" t="s">
        <v>7</v>
      </c>
      <c r="B49" s="9">
        <v>43773.497916666667</v>
      </c>
      <c r="C49" t="str" cm="1">
        <f t="array" ref="C49">IF(_xlfn.XOR(tblData[[#This Row],[Employee]]=INDEX(tblData[Employee],1):tblData[[#This Row],[Employee]]),"In","Out")</f>
        <v>Out</v>
      </c>
      <c r="D49" t="str" cm="1">
        <f t="array" ref="D49">IF(_xlfn.XOR(A49=A$2:A49),"In","Out")</f>
        <v>Out</v>
      </c>
      <c r="E49" t="str">
        <f>IF(ISODD(COUNTIF(A$2:A49,A49)),"In","Out")</f>
        <v>Out</v>
      </c>
      <c r="F49" s="6" cm="1">
        <f t="array" ref="F4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1.8166666666511446</v>
      </c>
      <c r="G49" s="6" cm="1">
        <f t="array" ref="G49">_xlfn.XLOOKUP(A49,A$1:A48,B$1:B48,"Not Found",0,-1)</f>
        <v>43773.422222222223</v>
      </c>
      <c r="H49" s="4">
        <f>IF(I49="Out",(B49-F49)*24,0)</f>
        <v>0</v>
      </c>
      <c r="I49" s="3" t="str">
        <f>_xlfn.XLOOKUP(tblData[[#This Row],[Employee]],tblDepts[Employee],tblDepts[All Depts])</f>
        <v>Accounting</v>
      </c>
    </row>
    <row r="50" spans="1:9" x14ac:dyDescent="0.25">
      <c r="A50" s="4" t="s">
        <v>5</v>
      </c>
      <c r="B50" s="9">
        <v>43773.498611111114</v>
      </c>
      <c r="C50" t="str" cm="1">
        <f t="array" ref="C50">IF(_xlfn.XOR(tblData[[#This Row],[Employee]]=INDEX(tblData[Employee],1):tblData[[#This Row],[Employee]]),"In","Out")</f>
        <v>Out</v>
      </c>
      <c r="D50" t="str" cm="1">
        <f t="array" ref="D50">IF(_xlfn.XOR(A50=A$2:A50),"In","Out")</f>
        <v>Out</v>
      </c>
      <c r="E50" t="str">
        <f>IF(ISODD(COUNTIF(A$2:A50,A50)),"In","Out")</f>
        <v>Out</v>
      </c>
      <c r="F50" s="6" cm="1">
        <f t="array" ref="F5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1.7500000001164153</v>
      </c>
      <c r="G50" s="6" cm="1">
        <f t="array" ref="G50">_xlfn.XLOOKUP(A50,A$1:A49,B$1:B49,"Not Found",0,-1)</f>
        <v>43773.425694444442</v>
      </c>
      <c r="H50" s="4">
        <f>IF(I50="Out",(B50-F50)*24,0)</f>
        <v>0</v>
      </c>
      <c r="I50" s="3" t="str">
        <f>_xlfn.XLOOKUP(tblData[[#This Row],[Employee]],tblDepts[Employee],tblDepts[All Depts])</f>
        <v>Sales</v>
      </c>
    </row>
    <row r="51" spans="1:9" x14ac:dyDescent="0.25">
      <c r="A51" s="4" t="s">
        <v>2</v>
      </c>
      <c r="B51" s="9">
        <v>43773.5</v>
      </c>
      <c r="C51" t="str" cm="1">
        <f t="array" ref="C51">IF(_xlfn.XOR(tblData[[#This Row],[Employee]]=INDEX(tblData[Employee],1):tblData[[#This Row],[Employee]]),"In","Out")</f>
        <v>Out</v>
      </c>
      <c r="D51" t="str" cm="1">
        <f t="array" ref="D51">IF(_xlfn.XOR(A51=A$2:A51),"In","Out")</f>
        <v>Out</v>
      </c>
      <c r="E51" t="str">
        <f>IF(ISODD(COUNTIF(A$2:A51,A51)),"In","Out")</f>
        <v>Out</v>
      </c>
      <c r="F51" s="6" cm="1">
        <f t="array" ref="F5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4.03333333338378</v>
      </c>
      <c r="G51" s="6" cm="1">
        <f t="array" ref="G51">_xlfn.XLOOKUP(A51,A$1:A50,B$1:B50,"Not Found",0,-1)</f>
        <v>43773.331944444442</v>
      </c>
      <c r="H51" s="4">
        <f>IF(I51="Out",(B51-F51)*24,0)</f>
        <v>0</v>
      </c>
      <c r="I51" s="3" t="str">
        <f>_xlfn.XLOOKUP(tblData[[#This Row],[Employee]],tblDepts[Employee],tblDepts[All Depts])</f>
        <v>Sales</v>
      </c>
    </row>
    <row r="52" spans="1:9" x14ac:dyDescent="0.25">
      <c r="A52" s="4" t="s">
        <v>9</v>
      </c>
      <c r="B52" s="9">
        <v>43773.5</v>
      </c>
      <c r="C52" t="str" cm="1">
        <f t="array" ref="C52">IF(_xlfn.XOR(tblData[[#This Row],[Employee]]=INDEX(tblData[Employee],1):tblData[[#This Row],[Employee]]),"In","Out")</f>
        <v>Out</v>
      </c>
      <c r="D52" t="str" cm="1">
        <f t="array" ref="D52">IF(_xlfn.XOR(A52=A$2:A52),"In","Out")</f>
        <v>Out</v>
      </c>
      <c r="E52" t="str">
        <f>IF(ISODD(COUNTIF(A$2:A52,A52)),"In","Out")</f>
        <v>Out</v>
      </c>
      <c r="F52" s="6" cm="1">
        <f t="array" ref="F5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3.9999999999417923</v>
      </c>
      <c r="G52" s="6" cm="1">
        <f t="array" ref="G52">_xlfn.XLOOKUP(A52,A$1:A51,B$1:B51,"Not Found",0,-1)</f>
        <v>43773.333333333336</v>
      </c>
      <c r="H52" s="4">
        <f>IF(I52="Out",(B52-F52)*24,0)</f>
        <v>0</v>
      </c>
      <c r="I52" s="3" t="str">
        <f>_xlfn.XLOOKUP(tblData[[#This Row],[Employee]],tblDepts[Employee],tblDepts[All Depts])</f>
        <v>Accounting</v>
      </c>
    </row>
    <row r="53" spans="1:9" x14ac:dyDescent="0.25">
      <c r="A53" s="4" t="s">
        <v>10</v>
      </c>
      <c r="B53" s="9">
        <v>43773.5</v>
      </c>
      <c r="C53" t="str" cm="1">
        <f t="array" ref="C53">IF(_xlfn.XOR(tblData[[#This Row],[Employee]]=INDEX(tblData[Employee],1):tblData[[#This Row],[Employee]]),"In","Out")</f>
        <v>Out</v>
      </c>
      <c r="D53" t="str" cm="1">
        <f t="array" ref="D53">IF(_xlfn.XOR(A53=A$2:A53),"In","Out")</f>
        <v>Out</v>
      </c>
      <c r="E53" t="str">
        <f>IF(ISODD(COUNTIF(A$2:A53,A53)),"In","Out")</f>
        <v>Out</v>
      </c>
      <c r="F53" s="6" cm="1">
        <f t="array" ref="F5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1.8499999999185093</v>
      </c>
      <c r="G53" s="6" cm="1">
        <f t="array" ref="G53">_xlfn.XLOOKUP(A53,A$1:A52,B$1:B52,"Not Found",0,-1)</f>
        <v>43773.42291666667</v>
      </c>
      <c r="H53" s="4">
        <f>IF(I53="Out",(B53-F53)*24,0)</f>
        <v>0</v>
      </c>
      <c r="I53" s="3" t="str">
        <f>_xlfn.XLOOKUP(tblData[[#This Row],[Employee]],tblDepts[Employee],tblDepts[All Depts])</f>
        <v>Accounting</v>
      </c>
    </row>
    <row r="54" spans="1:9" x14ac:dyDescent="0.25">
      <c r="A54" s="4" t="s">
        <v>9</v>
      </c>
      <c r="B54" s="9">
        <v>43773.534722222219</v>
      </c>
      <c r="C54" t="str" cm="1">
        <f t="array" ref="C54">IF(_xlfn.XOR(tblData[[#This Row],[Employee]]=INDEX(tblData[Employee],1):tblData[[#This Row],[Employee]]),"In","Out")</f>
        <v>In</v>
      </c>
      <c r="D54" t="str" cm="1">
        <f t="array" ref="D54">IF(_xlfn.XOR(A54=A$2:A54),"In","Out")</f>
        <v>In</v>
      </c>
      <c r="E54" t="str">
        <f>IF(ISODD(COUNTIF(A$2:A54,A54)),"In","Out")</f>
        <v>In</v>
      </c>
      <c r="F54" s="6" cm="1">
        <f t="array" ref="F5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54" s="6" cm="1">
        <f t="array" ref="G54">_xlfn.XLOOKUP(A54,A$1:A53,B$1:B53,"Not Found",0,-1)</f>
        <v>43773.5</v>
      </c>
      <c r="H54" s="4">
        <f>IF(I54="Out",(B54-F54)*24,0)</f>
        <v>0</v>
      </c>
      <c r="I54" s="3" t="str">
        <f>_xlfn.XLOOKUP(tblData[[#This Row],[Employee]],tblDepts[Employee],tblDepts[All Depts])</f>
        <v>Accounting</v>
      </c>
    </row>
    <row r="55" spans="1:9" x14ac:dyDescent="0.25">
      <c r="A55" s="4" t="s">
        <v>5</v>
      </c>
      <c r="B55" s="9">
        <v>43773.536111111112</v>
      </c>
      <c r="C55" t="str" cm="1">
        <f t="array" ref="C55">IF(_xlfn.XOR(tblData[[#This Row],[Employee]]=INDEX(tblData[Employee],1):tblData[[#This Row],[Employee]]),"In","Out")</f>
        <v>In</v>
      </c>
      <c r="D55" t="str" cm="1">
        <f t="array" ref="D55">IF(_xlfn.XOR(A55=A$2:A55),"In","Out")</f>
        <v>In</v>
      </c>
      <c r="E55" t="str">
        <f>IF(ISODD(COUNTIF(A$2:A55,A55)),"In","Out")</f>
        <v>In</v>
      </c>
      <c r="F55" s="6" cm="1">
        <f t="array" ref="F5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55" s="6" cm="1">
        <f t="array" ref="G55">_xlfn.XLOOKUP(A55,A$1:A54,B$1:B54,"Not Found",0,-1)</f>
        <v>43773.498611111114</v>
      </c>
      <c r="H55" s="4">
        <f>IF(I55="Out",(B55-F55)*24,0)</f>
        <v>0</v>
      </c>
      <c r="I55" s="3" t="str">
        <f>_xlfn.XLOOKUP(tblData[[#This Row],[Employee]],tblDepts[Employee],tblDepts[All Depts])</f>
        <v>Sales</v>
      </c>
    </row>
    <row r="56" spans="1:9" x14ac:dyDescent="0.25">
      <c r="A56" s="4" t="s">
        <v>1</v>
      </c>
      <c r="B56" s="9">
        <v>43773.538888888892</v>
      </c>
      <c r="C56" t="str" cm="1">
        <f t="array" ref="C56">IF(_xlfn.XOR(tblData[[#This Row],[Employee]]=INDEX(tblData[Employee],1):tblData[[#This Row],[Employee]]),"In","Out")</f>
        <v>In</v>
      </c>
      <c r="D56" t="str" cm="1">
        <f t="array" ref="D56">IF(_xlfn.XOR(A56=A$2:A56),"In","Out")</f>
        <v>In</v>
      </c>
      <c r="E56" t="str">
        <f>IF(ISODD(COUNTIF(A$2:A56,A56)),"In","Out")</f>
        <v>In</v>
      </c>
      <c r="F56" s="6" cm="1">
        <f t="array" ref="F5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56" s="6" cm="1">
        <f t="array" ref="G56">_xlfn.XLOOKUP(A56,A$1:A55,B$1:B55,"Not Found",0,-1)</f>
        <v>43773.486111111109</v>
      </c>
      <c r="H56" s="4">
        <f>IF(I56="Out",(B56-F56)*24,0)</f>
        <v>0</v>
      </c>
      <c r="I56" s="3" t="str">
        <f>_xlfn.XLOOKUP(tblData[[#This Row],[Employee]],tblDepts[Employee],tblDepts[All Depts])</f>
        <v>Exec</v>
      </c>
    </row>
    <row r="57" spans="1:9" x14ac:dyDescent="0.25">
      <c r="A57" s="4" t="s">
        <v>11</v>
      </c>
      <c r="B57" s="9">
        <v>43773.538888888892</v>
      </c>
      <c r="C57" t="str" cm="1">
        <f t="array" ref="C57">IF(_xlfn.XOR(tblData[[#This Row],[Employee]]=INDEX(tblData[Employee],1):tblData[[#This Row],[Employee]]),"In","Out")</f>
        <v>In</v>
      </c>
      <c r="D57" t="str" cm="1">
        <f t="array" ref="D57">IF(_xlfn.XOR(A57=A$2:A57),"In","Out")</f>
        <v>In</v>
      </c>
      <c r="E57" t="str">
        <f>IF(ISODD(COUNTIF(A$2:A57,A57)),"In","Out")</f>
        <v>In</v>
      </c>
      <c r="F57" s="6" cm="1">
        <f t="array" ref="F5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57" s="6" cm="1">
        <f t="array" ref="G57">_xlfn.XLOOKUP(A57,A$1:A56,B$1:B56,"Not Found",0,-1)</f>
        <v>43773.495833333334</v>
      </c>
      <c r="H57" s="4">
        <f>IF(I57="Out",(B57-F57)*24,0)</f>
        <v>0</v>
      </c>
      <c r="I57" s="3" t="str">
        <f>_xlfn.XLOOKUP(tblData[[#This Row],[Employee]],tblDepts[Employee],tblDepts[All Depts])</f>
        <v>Sales</v>
      </c>
    </row>
    <row r="58" spans="1:9" x14ac:dyDescent="0.25">
      <c r="A58" s="4" t="s">
        <v>6</v>
      </c>
      <c r="B58" s="9">
        <v>43773.539583333331</v>
      </c>
      <c r="C58" t="str" cm="1">
        <f t="array" ref="C58">IF(_xlfn.XOR(tblData[[#This Row],[Employee]]=INDEX(tblData[Employee],1):tblData[[#This Row],[Employee]]),"In","Out")</f>
        <v>In</v>
      </c>
      <c r="D58" t="str" cm="1">
        <f t="array" ref="D58">IF(_xlfn.XOR(A58=A$2:A58),"In","Out")</f>
        <v>In</v>
      </c>
      <c r="E58" t="str">
        <f>IF(ISODD(COUNTIF(A$2:A58,A58)),"In","Out")</f>
        <v>In</v>
      </c>
      <c r="F58" s="6" cm="1">
        <f t="array" ref="F5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58" s="6" cm="1">
        <f t="array" ref="G58">_xlfn.XLOOKUP(A58,A$1:A57,B$1:B57,"Not Found",0,-1)</f>
        <v>43773.497916666667</v>
      </c>
      <c r="H58" s="4">
        <f>IF(I58="Out",(B58-F58)*24,0)</f>
        <v>0</v>
      </c>
      <c r="I58" s="3" t="str">
        <f>_xlfn.XLOOKUP(tblData[[#This Row],[Employee]],tblDepts[Employee],tblDepts[All Depts])</f>
        <v>Sales</v>
      </c>
    </row>
    <row r="59" spans="1:9" x14ac:dyDescent="0.25">
      <c r="A59" s="4" t="s">
        <v>10</v>
      </c>
      <c r="B59" s="9">
        <v>43773.540277777778</v>
      </c>
      <c r="C59" t="str" cm="1">
        <f t="array" ref="C59">IF(_xlfn.XOR(tblData[[#This Row],[Employee]]=INDEX(tblData[Employee],1):tblData[[#This Row],[Employee]]),"In","Out")</f>
        <v>In</v>
      </c>
      <c r="D59" t="str" cm="1">
        <f t="array" ref="D59">IF(_xlfn.XOR(A59=A$2:A59),"In","Out")</f>
        <v>In</v>
      </c>
      <c r="E59" t="str">
        <f>IF(ISODD(COUNTIF(A$2:A59,A59)),"In","Out")</f>
        <v>In</v>
      </c>
      <c r="F59" s="6" cm="1">
        <f t="array" ref="F5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59" s="6" cm="1">
        <f t="array" ref="G59">_xlfn.XLOOKUP(A59,A$1:A58,B$1:B58,"Not Found",0,-1)</f>
        <v>43773.5</v>
      </c>
      <c r="H59" s="4">
        <f>IF(I59="Out",(B59-F59)*24,0)</f>
        <v>0</v>
      </c>
      <c r="I59" s="3" t="str">
        <f>_xlfn.XLOOKUP(tblData[[#This Row],[Employee]],tblDepts[Employee],tblDepts[All Depts])</f>
        <v>Accounting</v>
      </c>
    </row>
    <row r="60" spans="1:9" x14ac:dyDescent="0.25">
      <c r="A60" s="4" t="s">
        <v>14</v>
      </c>
      <c r="B60" s="9">
        <v>43773.540277777778</v>
      </c>
      <c r="C60" t="str" cm="1">
        <f t="array" ref="C60">IF(_xlfn.XOR(tblData[[#This Row],[Employee]]=INDEX(tblData[Employee],1):tblData[[#This Row],[Employee]]),"In","Out")</f>
        <v>In</v>
      </c>
      <c r="D60" t="str" cm="1">
        <f t="array" ref="D60">IF(_xlfn.XOR(A60=A$2:A60),"In","Out")</f>
        <v>In</v>
      </c>
      <c r="E60" t="str">
        <f>IF(ISODD(COUNTIF(A$2:A60,A60)),"In","Out")</f>
        <v>In</v>
      </c>
      <c r="F60" s="6" cm="1">
        <f t="array" ref="F6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60" s="6" cm="1">
        <f t="array" ref="G60">_xlfn.XLOOKUP(A60,A$1:A59,B$1:B59,"Not Found",0,-1)</f>
        <v>43773.488194444442</v>
      </c>
      <c r="H60" s="4">
        <f>IF(I60="Out",(B60-F60)*24,0)</f>
        <v>0</v>
      </c>
      <c r="I60" s="3" t="str">
        <f>_xlfn.XLOOKUP(tblData[[#This Row],[Employee]],tblDepts[Employee],tblDepts[All Depts])</f>
        <v>Admin</v>
      </c>
    </row>
    <row r="61" spans="1:9" x14ac:dyDescent="0.25">
      <c r="A61" s="4" t="s">
        <v>8</v>
      </c>
      <c r="B61" s="9">
        <v>43773.540972222225</v>
      </c>
      <c r="C61" t="str" cm="1">
        <f t="array" ref="C61">IF(_xlfn.XOR(tblData[[#This Row],[Employee]]=INDEX(tblData[Employee],1):tblData[[#This Row],[Employee]]),"In","Out")</f>
        <v>In</v>
      </c>
      <c r="D61" t="str" cm="1">
        <f t="array" ref="D61">IF(_xlfn.XOR(A61=A$2:A61),"In","Out")</f>
        <v>In</v>
      </c>
      <c r="E61" t="str">
        <f>IF(ISODD(COUNTIF(A$2:A61,A61)),"In","Out")</f>
        <v>In</v>
      </c>
      <c r="F61" s="6" cm="1">
        <f t="array" ref="F6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61" s="6" cm="1">
        <f t="array" ref="G61">_xlfn.XLOOKUP(A61,A$1:A60,B$1:B60,"Not Found",0,-1)</f>
        <v>43773.459722222222</v>
      </c>
      <c r="H61" s="4">
        <f>IF(I61="Out",(B61-F61)*24,0)</f>
        <v>0</v>
      </c>
      <c r="I61" s="3" t="str">
        <f>_xlfn.XLOOKUP(tblData[[#This Row],[Employee]],tblDepts[Employee],tblDepts[All Depts])</f>
        <v>Admin</v>
      </c>
    </row>
    <row r="62" spans="1:9" x14ac:dyDescent="0.25">
      <c r="A62" s="4" t="s">
        <v>2</v>
      </c>
      <c r="B62" s="9">
        <v>43773.541666666664</v>
      </c>
      <c r="C62" t="str" cm="1">
        <f t="array" ref="C62">IF(_xlfn.XOR(tblData[[#This Row],[Employee]]=INDEX(tblData[Employee],1):tblData[[#This Row],[Employee]]),"In","Out")</f>
        <v>In</v>
      </c>
      <c r="D62" t="str" cm="1">
        <f t="array" ref="D62">IF(_xlfn.XOR(A62=A$2:A62),"In","Out")</f>
        <v>In</v>
      </c>
      <c r="E62" t="str">
        <f>IF(ISODD(COUNTIF(A$2:A62,A62)),"In","Out")</f>
        <v>In</v>
      </c>
      <c r="F62" s="6" cm="1">
        <f t="array" ref="F6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62" s="6" cm="1">
        <f t="array" ref="G62">_xlfn.XLOOKUP(A62,A$1:A61,B$1:B61,"Not Found",0,-1)</f>
        <v>43773.5</v>
      </c>
      <c r="H62" s="4">
        <f>IF(I62="Out",(B62-F62)*24,0)</f>
        <v>0</v>
      </c>
      <c r="I62" s="3" t="str">
        <f>_xlfn.XLOOKUP(tblData[[#This Row],[Employee]],tblDepts[Employee],tblDepts[All Depts])</f>
        <v>Sales</v>
      </c>
    </row>
    <row r="63" spans="1:9" x14ac:dyDescent="0.25">
      <c r="A63" s="4" t="s">
        <v>7</v>
      </c>
      <c r="B63" s="9">
        <v>43773.541666666664</v>
      </c>
      <c r="C63" t="str" cm="1">
        <f t="array" ref="C63">IF(_xlfn.XOR(tblData[[#This Row],[Employee]]=INDEX(tblData[Employee],1):tblData[[#This Row],[Employee]]),"In","Out")</f>
        <v>In</v>
      </c>
      <c r="D63" t="str" cm="1">
        <f t="array" ref="D63">IF(_xlfn.XOR(A63=A$2:A63),"In","Out")</f>
        <v>In</v>
      </c>
      <c r="E63" t="str">
        <f>IF(ISODD(COUNTIF(A$2:A63,A63)),"In","Out")</f>
        <v>In</v>
      </c>
      <c r="F63" s="6" cm="1">
        <f t="array" ref="F6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63" s="6" cm="1">
        <f t="array" ref="G63">_xlfn.XLOOKUP(A63,A$1:A62,B$1:B62,"Not Found",0,-1)</f>
        <v>43773.497916666667</v>
      </c>
      <c r="H63" s="4">
        <f>IF(I63="Out",(B63-F63)*24,0)</f>
        <v>0</v>
      </c>
      <c r="I63" s="3" t="str">
        <f>_xlfn.XLOOKUP(tblData[[#This Row],[Employee]],tblDepts[Employee],tblDepts[All Depts])</f>
        <v>Accounting</v>
      </c>
    </row>
    <row r="64" spans="1:9" x14ac:dyDescent="0.25">
      <c r="A64" s="4" t="s">
        <v>3</v>
      </c>
      <c r="B64" s="9">
        <v>43773.542361111111</v>
      </c>
      <c r="C64" t="str" cm="1">
        <f t="array" ref="C64">IF(_xlfn.XOR(tblData[[#This Row],[Employee]]=INDEX(tblData[Employee],1):tblData[[#This Row],[Employee]]),"In","Out")</f>
        <v>In</v>
      </c>
      <c r="D64" t="str" cm="1">
        <f t="array" ref="D64">IF(_xlfn.XOR(A64=A$2:A64),"In","Out")</f>
        <v>In</v>
      </c>
      <c r="E64" t="str">
        <f>IF(ISODD(COUNTIF(A$2:A64,A64)),"In","Out")</f>
        <v>In</v>
      </c>
      <c r="F64" s="6" cm="1">
        <f t="array" ref="F6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64" s="6" cm="1">
        <f t="array" ref="G64">_xlfn.XLOOKUP(A64,A$1:A63,B$1:B63,"Not Found",0,-1)</f>
        <v>43773.486805555556</v>
      </c>
      <c r="H64" s="4">
        <f>IF(I64="Out",(B64-F64)*24,0)</f>
        <v>0</v>
      </c>
      <c r="I64" s="3" t="str">
        <f>_xlfn.XLOOKUP(tblData[[#This Row],[Employee]],tblDepts[Employee],tblDepts[All Depts])</f>
        <v>Sales</v>
      </c>
    </row>
    <row r="65" spans="1:9" x14ac:dyDescent="0.25">
      <c r="A65" s="4" t="s">
        <v>13</v>
      </c>
      <c r="B65" s="9">
        <v>43773.543055555558</v>
      </c>
      <c r="C65" t="str" cm="1">
        <f t="array" ref="C65">IF(_xlfn.XOR(tblData[[#This Row],[Employee]]=INDEX(tblData[Employee],1):tblData[[#This Row],[Employee]]),"In","Out")</f>
        <v>In</v>
      </c>
      <c r="D65" t="str" cm="1">
        <f t="array" ref="D65">IF(_xlfn.XOR(A65=A$2:A65),"In","Out")</f>
        <v>In</v>
      </c>
      <c r="E65" t="str">
        <f>IF(ISODD(COUNTIF(A$2:A65,A65)),"In","Out")</f>
        <v>In</v>
      </c>
      <c r="F65" s="6" cm="1">
        <f t="array" ref="F6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65" s="6" cm="1">
        <f t="array" ref="G65">_xlfn.XLOOKUP(A65,A$1:A64,B$1:B64,"Not Found",0,-1)</f>
        <v>43773.49722222222</v>
      </c>
      <c r="H65" s="4">
        <f>IF(I65="Out",(B65-F65)*24,0)</f>
        <v>0</v>
      </c>
      <c r="I65" s="3" t="str">
        <f>_xlfn.XLOOKUP(tblData[[#This Row],[Employee]],tblDepts[Employee],tblDepts[All Depts])</f>
        <v>HR</v>
      </c>
    </row>
    <row r="66" spans="1:9" x14ac:dyDescent="0.25">
      <c r="A66" s="4" t="s">
        <v>12</v>
      </c>
      <c r="B66" s="9">
        <v>43773.545138888891</v>
      </c>
      <c r="C66" t="str" cm="1">
        <f t="array" ref="C66">IF(_xlfn.XOR(tblData[[#This Row],[Employee]]=INDEX(tblData[Employee],1):tblData[[#This Row],[Employee]]),"In","Out")</f>
        <v>In</v>
      </c>
      <c r="D66" t="str" cm="1">
        <f t="array" ref="D66">IF(_xlfn.XOR(A66=A$2:A66),"In","Out")</f>
        <v>In</v>
      </c>
      <c r="E66" t="str">
        <f>IF(ISODD(COUNTIF(A$2:A66,A66)),"In","Out")</f>
        <v>In</v>
      </c>
      <c r="F66" s="6" cm="1">
        <f t="array" ref="F6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66" s="6" cm="1">
        <f t="array" ref="G66">_xlfn.XLOOKUP(A66,A$1:A65,B$1:B65,"Not Found",0,-1)</f>
        <v>43773.489583333336</v>
      </c>
      <c r="H66" s="4">
        <f>IF(I66="Out",(B66-F66)*24,0)</f>
        <v>0</v>
      </c>
      <c r="I66" s="3" t="str">
        <f>_xlfn.XLOOKUP(tblData[[#This Row],[Employee]],tblDepts[Employee],tblDepts[All Depts])</f>
        <v>Customer Service</v>
      </c>
    </row>
    <row r="67" spans="1:9" x14ac:dyDescent="0.25">
      <c r="A67" s="4" t="s">
        <v>4</v>
      </c>
      <c r="B67" s="9">
        <v>43773.550694444442</v>
      </c>
      <c r="C67" t="str" cm="1">
        <f t="array" ref="C67">IF(_xlfn.XOR(tblData[[#This Row],[Employee]]=INDEX(tblData[Employee],1):tblData[[#This Row],[Employee]]),"In","Out")</f>
        <v>In</v>
      </c>
      <c r="D67" t="str" cm="1">
        <f t="array" ref="D67">IF(_xlfn.XOR(A67=A$2:A67),"In","Out")</f>
        <v>In</v>
      </c>
      <c r="E67" t="str">
        <f>IF(ISODD(COUNTIF(A$2:A67,A67)),"In","Out")</f>
        <v>In</v>
      </c>
      <c r="F67" s="6" cm="1">
        <f t="array" ref="F6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67" s="6" cm="1">
        <f t="array" ref="G67">_xlfn.XLOOKUP(A67,A$1:A66,B$1:B66,"Not Found",0,-1)</f>
        <v>43773.490277777775</v>
      </c>
      <c r="H67" s="4">
        <f>IF(I67="Out",(B67-F67)*24,0)</f>
        <v>0</v>
      </c>
      <c r="I67" s="3" t="str">
        <f>_xlfn.XLOOKUP(tblData[[#This Row],[Employee]],tblDepts[Employee],tblDepts[All Depts])</f>
        <v>Admin</v>
      </c>
    </row>
    <row r="68" spans="1:9" x14ac:dyDescent="0.25">
      <c r="A68" s="4" t="s">
        <v>8</v>
      </c>
      <c r="B68" s="9">
        <v>43773.615972222222</v>
      </c>
      <c r="C68" t="str" cm="1">
        <f t="array" ref="C68">IF(_xlfn.XOR(tblData[[#This Row],[Employee]]=INDEX(tblData[Employee],1):tblData[[#This Row],[Employee]]),"In","Out")</f>
        <v>Out</v>
      </c>
      <c r="D68" t="str" cm="1">
        <f t="array" ref="D68">IF(_xlfn.XOR(A68=A$2:A68),"In","Out")</f>
        <v>Out</v>
      </c>
      <c r="E68" t="str">
        <f>IF(ISODD(COUNTIF(A$2:A68,A68)),"In","Out")</f>
        <v>Out</v>
      </c>
      <c r="F68" s="6" cm="1">
        <f t="array" ref="F6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1.7999999999301508</v>
      </c>
      <c r="G68" s="6" cm="1">
        <f t="array" ref="G68">_xlfn.XLOOKUP(A68,A$1:A67,B$1:B67,"Not Found",0,-1)</f>
        <v>43773.540972222225</v>
      </c>
      <c r="H68" s="4">
        <f>IF(I68="Out",(B68-F68)*24,0)</f>
        <v>0</v>
      </c>
      <c r="I68" s="3" t="str">
        <f>_xlfn.XLOOKUP(tblData[[#This Row],[Employee]],tblDepts[Employee],tblDepts[All Depts])</f>
        <v>Admin</v>
      </c>
    </row>
    <row r="69" spans="1:9" x14ac:dyDescent="0.25">
      <c r="A69" s="4" t="s">
        <v>3</v>
      </c>
      <c r="B69" s="9">
        <v>43773.620833333334</v>
      </c>
      <c r="C69" t="str" cm="1">
        <f t="array" ref="C69">IF(_xlfn.XOR(tblData[[#This Row],[Employee]]=INDEX(tblData[Employee],1):tblData[[#This Row],[Employee]]),"In","Out")</f>
        <v>Out</v>
      </c>
      <c r="D69" t="str" cm="1">
        <f t="array" ref="D69">IF(_xlfn.XOR(A69=A$2:A69),"In","Out")</f>
        <v>Out</v>
      </c>
      <c r="E69" t="str">
        <f>IF(ISODD(COUNTIF(A$2:A69,A69)),"In","Out")</f>
        <v>Out</v>
      </c>
      <c r="F69" s="6" cm="1">
        <f t="array" ref="F6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1.8833333333604969</v>
      </c>
      <c r="G69" s="6" cm="1">
        <f t="array" ref="G69">_xlfn.XLOOKUP(A69,A$1:A68,B$1:B68,"Not Found",0,-1)</f>
        <v>43773.542361111111</v>
      </c>
      <c r="H69" s="4">
        <f>IF(I69="Out",(B69-F69)*24,0)</f>
        <v>0</v>
      </c>
      <c r="I69" s="3" t="str">
        <f>_xlfn.XLOOKUP(tblData[[#This Row],[Employee]],tblDepts[Employee],tblDepts[All Depts])</f>
        <v>Sales</v>
      </c>
    </row>
    <row r="70" spans="1:9" x14ac:dyDescent="0.25">
      <c r="A70" s="4" t="s">
        <v>14</v>
      </c>
      <c r="B70" s="9">
        <v>43773.621527777781</v>
      </c>
      <c r="C70" t="str" cm="1">
        <f t="array" ref="C70">IF(_xlfn.XOR(tblData[[#This Row],[Employee]]=INDEX(tblData[Employee],1):tblData[[#This Row],[Employee]]),"In","Out")</f>
        <v>Out</v>
      </c>
      <c r="D70" t="str" cm="1">
        <f t="array" ref="D70">IF(_xlfn.XOR(A70=A$2:A70),"In","Out")</f>
        <v>Out</v>
      </c>
      <c r="E70" t="str">
        <f>IF(ISODD(COUNTIF(A$2:A70,A70)),"In","Out")</f>
        <v>Out</v>
      </c>
      <c r="F70" s="6" cm="1">
        <f t="array" ref="F7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1.9500000000698492</v>
      </c>
      <c r="G70" s="6" cm="1">
        <f t="array" ref="G70">_xlfn.XLOOKUP(A70,A$1:A69,B$1:B69,"Not Found",0,-1)</f>
        <v>43773.540277777778</v>
      </c>
      <c r="H70" s="4">
        <f>IF(I70="Out",(B70-F70)*24,0)</f>
        <v>0</v>
      </c>
      <c r="I70" s="3" t="str">
        <f>_xlfn.XLOOKUP(tblData[[#This Row],[Employee]],tblDepts[Employee],tblDepts[All Depts])</f>
        <v>Admin</v>
      </c>
    </row>
    <row r="71" spans="1:9" x14ac:dyDescent="0.25">
      <c r="A71" s="4" t="s">
        <v>1</v>
      </c>
      <c r="B71" s="9">
        <v>43773.62222222222</v>
      </c>
      <c r="C71" t="str" cm="1">
        <f t="array" ref="C71">IF(_xlfn.XOR(tblData[[#This Row],[Employee]]=INDEX(tblData[Employee],1):tblData[[#This Row],[Employee]]),"In","Out")</f>
        <v>Out</v>
      </c>
      <c r="D71" t="str" cm="1">
        <f t="array" ref="D71">IF(_xlfn.XOR(A71=A$2:A71),"In","Out")</f>
        <v>Out</v>
      </c>
      <c r="E71" t="str">
        <f>IF(ISODD(COUNTIF(A$2:A71,A71)),"In","Out")</f>
        <v>Out</v>
      </c>
      <c r="F71" s="6" cm="1">
        <f t="array" ref="F7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1.9999999998835847</v>
      </c>
      <c r="G71" s="6" cm="1">
        <f t="array" ref="G71">_xlfn.XLOOKUP(A71,A$1:A70,B$1:B70,"Not Found",0,-1)</f>
        <v>43773.538888888892</v>
      </c>
      <c r="H71" s="4">
        <f>IF(I71="Out",(B71-F71)*24,0)</f>
        <v>0</v>
      </c>
      <c r="I71" s="3" t="str">
        <f>_xlfn.XLOOKUP(tblData[[#This Row],[Employee]],tblDepts[Employee],tblDepts[All Depts])</f>
        <v>Exec</v>
      </c>
    </row>
    <row r="72" spans="1:9" x14ac:dyDescent="0.25">
      <c r="A72" s="4" t="s">
        <v>9</v>
      </c>
      <c r="B72" s="9">
        <v>43773.622916666667</v>
      </c>
      <c r="C72" t="str" cm="1">
        <f t="array" ref="C72">IF(_xlfn.XOR(tblData[[#This Row],[Employee]]=INDEX(tblData[Employee],1):tblData[[#This Row],[Employee]]),"In","Out")</f>
        <v>Out</v>
      </c>
      <c r="D72" t="str" cm="1">
        <f t="array" ref="D72">IF(_xlfn.XOR(A72=A$2:A72),"In","Out")</f>
        <v>Out</v>
      </c>
      <c r="E72" t="str">
        <f>IF(ISODD(COUNTIF(A$2:A72,A72)),"In","Out")</f>
        <v>Out</v>
      </c>
      <c r="F72" s="6" cm="1">
        <f t="array" ref="F7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2.1166666667559184</v>
      </c>
      <c r="G72" s="6" cm="1">
        <f t="array" ref="G72">_xlfn.XLOOKUP(A72,A$1:A71,B$1:B71,"Not Found",0,-1)</f>
        <v>43773.534722222219</v>
      </c>
      <c r="H72" s="4">
        <f>IF(I72="Out",(B72-F72)*24,0)</f>
        <v>0</v>
      </c>
      <c r="I72" s="3" t="str">
        <f>_xlfn.XLOOKUP(tblData[[#This Row],[Employee]],tblDepts[Employee],tblDepts[All Depts])</f>
        <v>Accounting</v>
      </c>
    </row>
    <row r="73" spans="1:9" x14ac:dyDescent="0.25">
      <c r="A73" s="4" t="s">
        <v>4</v>
      </c>
      <c r="B73" s="9">
        <v>43773.622916666667</v>
      </c>
      <c r="C73" t="str" cm="1">
        <f t="array" ref="C73">IF(_xlfn.XOR(tblData[[#This Row],[Employee]]=INDEX(tblData[Employee],1):tblData[[#This Row],[Employee]]),"In","Out")</f>
        <v>Out</v>
      </c>
      <c r="D73" t="str" cm="1">
        <f t="array" ref="D73">IF(_xlfn.XOR(A73=A$2:A73),"In","Out")</f>
        <v>Out</v>
      </c>
      <c r="E73" t="str">
        <f>IF(ISODD(COUNTIF(A$2:A73,A73)),"In","Out")</f>
        <v>Out</v>
      </c>
      <c r="F73" s="6" cm="1">
        <f t="array" ref="F7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1.7333333333954215</v>
      </c>
      <c r="G73" s="6" cm="1">
        <f t="array" ref="G73">_xlfn.XLOOKUP(A73,A$1:A72,B$1:B72,"Not Found",0,-1)</f>
        <v>43773.550694444442</v>
      </c>
      <c r="H73" s="4">
        <f>IF(I73="Out",(B73-F73)*24,0)</f>
        <v>0</v>
      </c>
      <c r="I73" s="3" t="str">
        <f>_xlfn.XLOOKUP(tblData[[#This Row],[Employee]],tblDepts[Employee],tblDepts[All Depts])</f>
        <v>Admin</v>
      </c>
    </row>
    <row r="74" spans="1:9" x14ac:dyDescent="0.25">
      <c r="A74" s="4" t="s">
        <v>10</v>
      </c>
      <c r="B74" s="9">
        <v>43773.624305555553</v>
      </c>
      <c r="C74" t="str" cm="1">
        <f t="array" ref="C74">IF(_xlfn.XOR(tblData[[#This Row],[Employee]]=INDEX(tblData[Employee],1):tblData[[#This Row],[Employee]]),"In","Out")</f>
        <v>Out</v>
      </c>
      <c r="D74" t="str" cm="1">
        <f t="array" ref="D74">IF(_xlfn.XOR(A74=A$2:A74),"In","Out")</f>
        <v>Out</v>
      </c>
      <c r="E74" t="str">
        <f>IF(ISODD(COUNTIF(A$2:A74,A74)),"In","Out")</f>
        <v>Out</v>
      </c>
      <c r="F74" s="6" cm="1">
        <f t="array" ref="F7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2.0166666666045785</v>
      </c>
      <c r="G74" s="6" cm="1">
        <f t="array" ref="G74">_xlfn.XLOOKUP(A74,A$1:A73,B$1:B73,"Not Found",0,-1)</f>
        <v>43773.540277777778</v>
      </c>
      <c r="H74" s="4">
        <f>IF(I74="Out",(B74-F74)*24,0)</f>
        <v>0</v>
      </c>
      <c r="I74" s="3" t="str">
        <f>_xlfn.XLOOKUP(tblData[[#This Row],[Employee]],tblDepts[Employee],tblDepts[All Depts])</f>
        <v>Accounting</v>
      </c>
    </row>
    <row r="75" spans="1:9" x14ac:dyDescent="0.25">
      <c r="A75" s="4" t="s">
        <v>11</v>
      </c>
      <c r="B75" s="9">
        <v>43773.624305555553</v>
      </c>
      <c r="C75" t="str" cm="1">
        <f t="array" ref="C75">IF(_xlfn.XOR(tblData[[#This Row],[Employee]]=INDEX(tblData[Employee],1):tblData[[#This Row],[Employee]]),"In","Out")</f>
        <v>Out</v>
      </c>
      <c r="D75" t="str" cm="1">
        <f t="array" ref="D75">IF(_xlfn.XOR(A75=A$2:A75),"In","Out")</f>
        <v>Out</v>
      </c>
      <c r="E75" t="str">
        <f>IF(ISODD(COUNTIF(A$2:A75,A75)),"In","Out")</f>
        <v>Out</v>
      </c>
      <c r="F75" s="6" cm="1">
        <f t="array" ref="F7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2.0499999998719431</v>
      </c>
      <c r="G75" s="6" cm="1">
        <f t="array" ref="G75">_xlfn.XLOOKUP(A75,A$1:A74,B$1:B74,"Not Found",0,-1)</f>
        <v>43773.538888888892</v>
      </c>
      <c r="H75" s="4">
        <f>IF(I75="Out",(B75-F75)*24,0)</f>
        <v>0</v>
      </c>
      <c r="I75" s="3" t="str">
        <f>_xlfn.XLOOKUP(tblData[[#This Row],[Employee]],tblDepts[Employee],tblDepts[All Depts])</f>
        <v>Sales</v>
      </c>
    </row>
    <row r="76" spans="1:9" x14ac:dyDescent="0.25">
      <c r="A76" s="4" t="s">
        <v>6</v>
      </c>
      <c r="B76" s="9">
        <v>43773.625</v>
      </c>
      <c r="C76" t="str" cm="1">
        <f t="array" ref="C76">IF(_xlfn.XOR(tblData[[#This Row],[Employee]]=INDEX(tblData[Employee],1):tblData[[#This Row],[Employee]]),"In","Out")</f>
        <v>Out</v>
      </c>
      <c r="D76" t="str" cm="1">
        <f t="array" ref="D76">IF(_xlfn.XOR(A76=A$2:A76),"In","Out")</f>
        <v>Out</v>
      </c>
      <c r="E76" t="str">
        <f>IF(ISODD(COUNTIF(A$2:A76,A76)),"In","Out")</f>
        <v>Out</v>
      </c>
      <c r="F76" s="6" cm="1">
        <f t="array" ref="F7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2.0500000000465661</v>
      </c>
      <c r="G76" s="6" cm="1">
        <f t="array" ref="G76">_xlfn.XLOOKUP(A76,A$1:A75,B$1:B75,"Not Found",0,-1)</f>
        <v>43773.539583333331</v>
      </c>
      <c r="H76" s="4">
        <f>IF(I76="Out",(B76-F76)*24,0)</f>
        <v>0</v>
      </c>
      <c r="I76" s="3" t="str">
        <f>_xlfn.XLOOKUP(tblData[[#This Row],[Employee]],tblDepts[Employee],tblDepts[All Depts])</f>
        <v>Sales</v>
      </c>
    </row>
    <row r="77" spans="1:9" x14ac:dyDescent="0.25">
      <c r="A77" s="4" t="s">
        <v>7</v>
      </c>
      <c r="B77" s="9">
        <v>43773.625</v>
      </c>
      <c r="C77" t="str" cm="1">
        <f t="array" ref="C77">IF(_xlfn.XOR(tblData[[#This Row],[Employee]]=INDEX(tblData[Employee],1):tblData[[#This Row],[Employee]]),"In","Out")</f>
        <v>Out</v>
      </c>
      <c r="D77" t="str" cm="1">
        <f t="array" ref="D77">IF(_xlfn.XOR(A77=A$2:A77),"In","Out")</f>
        <v>Out</v>
      </c>
      <c r="E77" t="str">
        <f>IF(ISODD(COUNTIF(A$2:A77,A77)),"In","Out")</f>
        <v>Out</v>
      </c>
      <c r="F77" s="6" cm="1">
        <f t="array" ref="F7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2.0000000000582077</v>
      </c>
      <c r="G77" s="6" cm="1">
        <f t="array" ref="G77">_xlfn.XLOOKUP(A77,A$1:A76,B$1:B76,"Not Found",0,-1)</f>
        <v>43773.541666666664</v>
      </c>
      <c r="H77" s="4">
        <f>IF(I77="Out",(B77-F77)*24,0)</f>
        <v>0</v>
      </c>
      <c r="I77" s="3" t="str">
        <f>_xlfn.XLOOKUP(tblData[[#This Row],[Employee]],tblDepts[Employee],tblDepts[All Depts])</f>
        <v>Accounting</v>
      </c>
    </row>
    <row r="78" spans="1:9" x14ac:dyDescent="0.25">
      <c r="A78" s="4" t="s">
        <v>12</v>
      </c>
      <c r="B78" s="9">
        <v>43773.625</v>
      </c>
      <c r="C78" t="str" cm="1">
        <f t="array" ref="C78">IF(_xlfn.XOR(tblData[[#This Row],[Employee]]=INDEX(tblData[Employee],1):tblData[[#This Row],[Employee]]),"In","Out")</f>
        <v>Out</v>
      </c>
      <c r="D78" t="str" cm="1">
        <f t="array" ref="D78">IF(_xlfn.XOR(A78=A$2:A78),"In","Out")</f>
        <v>Out</v>
      </c>
      <c r="E78" t="str">
        <f>IF(ISODD(COUNTIF(A$2:A78,A78)),"In","Out")</f>
        <v>Out</v>
      </c>
      <c r="F78" s="6" cm="1">
        <f t="array" ref="F7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1.9166666666278616</v>
      </c>
      <c r="G78" s="6" cm="1">
        <f t="array" ref="G78">_xlfn.XLOOKUP(A78,A$1:A77,B$1:B77,"Not Found",0,-1)</f>
        <v>43773.545138888891</v>
      </c>
      <c r="H78" s="4">
        <f>IF(I78="Out",(B78-F78)*24,0)</f>
        <v>0</v>
      </c>
      <c r="I78" s="3" t="str">
        <f>_xlfn.XLOOKUP(tblData[[#This Row],[Employee]],tblDepts[Employee],tblDepts[All Depts])</f>
        <v>Customer Service</v>
      </c>
    </row>
    <row r="79" spans="1:9" x14ac:dyDescent="0.25">
      <c r="A79" s="4" t="s">
        <v>13</v>
      </c>
      <c r="B79" s="9">
        <v>43773.625</v>
      </c>
      <c r="C79" t="str" cm="1">
        <f t="array" ref="C79">IF(_xlfn.XOR(tblData[[#This Row],[Employee]]=INDEX(tblData[Employee],1):tblData[[#This Row],[Employee]]),"In","Out")</f>
        <v>Out</v>
      </c>
      <c r="D79" t="str" cm="1">
        <f t="array" ref="D79">IF(_xlfn.XOR(A79=A$2:A79),"In","Out")</f>
        <v>Out</v>
      </c>
      <c r="E79" t="str">
        <f>IF(ISODD(COUNTIF(A$2:A79,A79)),"In","Out")</f>
        <v>Out</v>
      </c>
      <c r="F79" s="6" cm="1">
        <f t="array" ref="F7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1.96666666661622</v>
      </c>
      <c r="G79" s="6" cm="1">
        <f t="array" ref="G79">_xlfn.XLOOKUP(A79,A$1:A78,B$1:B78,"Not Found",0,-1)</f>
        <v>43773.543055555558</v>
      </c>
      <c r="H79" s="4">
        <f>IF(I79="Out",(B79-F79)*24,0)</f>
        <v>0</v>
      </c>
      <c r="I79" s="3" t="str">
        <f>_xlfn.XLOOKUP(tblData[[#This Row],[Employee]],tblDepts[Employee],tblDepts[All Depts])</f>
        <v>HR</v>
      </c>
    </row>
    <row r="80" spans="1:9" x14ac:dyDescent="0.25">
      <c r="A80" s="4" t="s">
        <v>5</v>
      </c>
      <c r="B80" s="9">
        <v>43773.625</v>
      </c>
      <c r="C80" t="str" cm="1">
        <f t="array" ref="C80">IF(_xlfn.XOR(tblData[[#This Row],[Employee]]=INDEX(tblData[Employee],1):tblData[[#This Row],[Employee]]),"In","Out")</f>
        <v>Out</v>
      </c>
      <c r="D80" t="str" cm="1">
        <f t="array" ref="D80">IF(_xlfn.XOR(A80=A$2:A80),"In","Out")</f>
        <v>Out</v>
      </c>
      <c r="E80" t="str">
        <f>IF(ISODD(COUNTIF(A$2:A80,A80)),"In","Out")</f>
        <v>Out</v>
      </c>
      <c r="F80" s="6" cm="1">
        <f t="array" ref="F8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2.1333333333022892</v>
      </c>
      <c r="G80" s="6" cm="1">
        <f t="array" ref="G80">_xlfn.XLOOKUP(A80,A$1:A79,B$1:B79,"Not Found",0,-1)</f>
        <v>43773.536111111112</v>
      </c>
      <c r="H80" s="4">
        <f>IF(I80="Out",(B80-F80)*24,0)</f>
        <v>0</v>
      </c>
      <c r="I80" s="3" t="str">
        <f>_xlfn.XLOOKUP(tblData[[#This Row],[Employee]],tblDepts[Employee],tblDepts[All Depts])</f>
        <v>Sales</v>
      </c>
    </row>
    <row r="81" spans="1:9" x14ac:dyDescent="0.25">
      <c r="A81" s="4" t="s">
        <v>4</v>
      </c>
      <c r="B81" s="9">
        <v>43773.643055555556</v>
      </c>
      <c r="C81" t="str" cm="1">
        <f t="array" ref="C81">IF(_xlfn.XOR(tblData[[#This Row],[Employee]]=INDEX(tblData[Employee],1):tblData[[#This Row],[Employee]]),"In","Out")</f>
        <v>In</v>
      </c>
      <c r="D81" t="str" cm="1">
        <f t="array" ref="D81">IF(_xlfn.XOR(A81=A$2:A81),"In","Out")</f>
        <v>In</v>
      </c>
      <c r="E81" t="str">
        <f>IF(ISODD(COUNTIF(A$2:A81,A81)),"In","Out")</f>
        <v>In</v>
      </c>
      <c r="F81" s="6" cm="1">
        <f t="array" ref="F8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81" s="6" cm="1">
        <f t="array" ref="G81">_xlfn.XLOOKUP(A81,A$1:A80,B$1:B80,"Not Found",0,-1)</f>
        <v>43773.622916666667</v>
      </c>
      <c r="H81" s="4">
        <f>IF(I81="Out",(B81-F81)*24,0)</f>
        <v>0</v>
      </c>
      <c r="I81" s="3" t="str">
        <f>_xlfn.XLOOKUP(tblData[[#This Row],[Employee]],tblDepts[Employee],tblDepts[All Depts])</f>
        <v>Admin</v>
      </c>
    </row>
    <row r="82" spans="1:9" x14ac:dyDescent="0.25">
      <c r="A82" s="4" t="s">
        <v>11</v>
      </c>
      <c r="B82" s="9">
        <v>43773.643750000003</v>
      </c>
      <c r="C82" t="str" cm="1">
        <f t="array" ref="C82">IF(_xlfn.XOR(tblData[[#This Row],[Employee]]=INDEX(tblData[Employee],1):tblData[[#This Row],[Employee]]),"In","Out")</f>
        <v>In</v>
      </c>
      <c r="D82" t="str" cm="1">
        <f t="array" ref="D82">IF(_xlfn.XOR(A82=A$2:A82),"In","Out")</f>
        <v>In</v>
      </c>
      <c r="E82" t="str">
        <f>IF(ISODD(COUNTIF(A$2:A82,A82)),"In","Out")</f>
        <v>In</v>
      </c>
      <c r="F82" s="6" cm="1">
        <f t="array" ref="F8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82" s="6" cm="1">
        <f t="array" ref="G82">_xlfn.XLOOKUP(A82,A$1:A81,B$1:B81,"Not Found",0,-1)</f>
        <v>43773.624305555553</v>
      </c>
      <c r="H82" s="4">
        <f>IF(I82="Out",(B82-F82)*24,0)</f>
        <v>0</v>
      </c>
      <c r="I82" s="3" t="str">
        <f>_xlfn.XLOOKUP(tblData[[#This Row],[Employee]],tblDepts[Employee],tblDepts[All Depts])</f>
        <v>Sales</v>
      </c>
    </row>
    <row r="83" spans="1:9" x14ac:dyDescent="0.25">
      <c r="A83" s="4" t="s">
        <v>5</v>
      </c>
      <c r="B83" s="9">
        <v>43773.643750000003</v>
      </c>
      <c r="C83" t="str" cm="1">
        <f t="array" ref="C83">IF(_xlfn.XOR(tblData[[#This Row],[Employee]]=INDEX(tblData[Employee],1):tblData[[#This Row],[Employee]]),"In","Out")</f>
        <v>In</v>
      </c>
      <c r="D83" t="str" cm="1">
        <f t="array" ref="D83">IF(_xlfn.XOR(A83=A$2:A83),"In","Out")</f>
        <v>In</v>
      </c>
      <c r="E83" t="str">
        <f>IF(ISODD(COUNTIF(A$2:A83,A83)),"In","Out")</f>
        <v>In</v>
      </c>
      <c r="F83" s="6" cm="1">
        <f t="array" ref="F8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83" s="6" cm="1">
        <f t="array" ref="G83">_xlfn.XLOOKUP(A83,A$1:A82,B$1:B82,"Not Found",0,-1)</f>
        <v>43773.625</v>
      </c>
      <c r="H83" s="4">
        <f>IF(I83="Out",(B83-F83)*24,0)</f>
        <v>0</v>
      </c>
      <c r="I83" s="3" t="str">
        <f>_xlfn.XLOOKUP(tblData[[#This Row],[Employee]],tblDepts[Employee],tblDepts[All Depts])</f>
        <v>Sales</v>
      </c>
    </row>
    <row r="84" spans="1:9" x14ac:dyDescent="0.25">
      <c r="A84" s="4" t="s">
        <v>14</v>
      </c>
      <c r="B84" s="9">
        <v>43773.644444444442</v>
      </c>
      <c r="C84" t="str" cm="1">
        <f t="array" ref="C84">IF(_xlfn.XOR(tblData[[#This Row],[Employee]]=INDEX(tblData[Employee],1):tblData[[#This Row],[Employee]]),"In","Out")</f>
        <v>In</v>
      </c>
      <c r="D84" t="str" cm="1">
        <f t="array" ref="D84">IF(_xlfn.XOR(A84=A$2:A84),"In","Out")</f>
        <v>In</v>
      </c>
      <c r="E84" t="str">
        <f>IF(ISODD(COUNTIF(A$2:A84,A84)),"In","Out")</f>
        <v>In</v>
      </c>
      <c r="F84" s="6" cm="1">
        <f t="array" ref="F8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84" s="6" cm="1">
        <f t="array" ref="G84">_xlfn.XLOOKUP(A84,A$1:A83,B$1:B83,"Not Found",0,-1)</f>
        <v>43773.621527777781</v>
      </c>
      <c r="H84" s="4">
        <f>IF(I84="Out",(B84-F84)*24,0)</f>
        <v>0</v>
      </c>
      <c r="I84" s="3" t="str">
        <f>_xlfn.XLOOKUP(tblData[[#This Row],[Employee]],tblDepts[Employee],tblDepts[All Depts])</f>
        <v>Admin</v>
      </c>
    </row>
    <row r="85" spans="1:9" x14ac:dyDescent="0.25">
      <c r="A85" s="4" t="s">
        <v>10</v>
      </c>
      <c r="B85" s="9">
        <v>43773.645138888889</v>
      </c>
      <c r="C85" t="str" cm="1">
        <f t="array" ref="C85">IF(_xlfn.XOR(tblData[[#This Row],[Employee]]=INDEX(tblData[Employee],1):tblData[[#This Row],[Employee]]),"In","Out")</f>
        <v>In</v>
      </c>
      <c r="D85" t="str" cm="1">
        <f t="array" ref="D85">IF(_xlfn.XOR(A85=A$2:A85),"In","Out")</f>
        <v>In</v>
      </c>
      <c r="E85" t="str">
        <f>IF(ISODD(COUNTIF(A$2:A85,A85)),"In","Out")</f>
        <v>In</v>
      </c>
      <c r="F85" s="6" cm="1">
        <f t="array" ref="F8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85" s="6" cm="1">
        <f t="array" ref="G85">_xlfn.XLOOKUP(A85,A$1:A84,B$1:B84,"Not Found",0,-1)</f>
        <v>43773.624305555553</v>
      </c>
      <c r="H85" s="4">
        <f>IF(I85="Out",(B85-F85)*24,0)</f>
        <v>0</v>
      </c>
      <c r="I85" s="3" t="str">
        <f>_xlfn.XLOOKUP(tblData[[#This Row],[Employee]],tblDepts[Employee],tblDepts[All Depts])</f>
        <v>Accounting</v>
      </c>
    </row>
    <row r="86" spans="1:9" x14ac:dyDescent="0.25">
      <c r="A86" s="4" t="s">
        <v>12</v>
      </c>
      <c r="B86" s="9">
        <v>43773.645138888889</v>
      </c>
      <c r="C86" t="str" cm="1">
        <f t="array" ref="C86">IF(_xlfn.XOR(tblData[[#This Row],[Employee]]=INDEX(tblData[Employee],1):tblData[[#This Row],[Employee]]),"In","Out")</f>
        <v>In</v>
      </c>
      <c r="D86" t="str" cm="1">
        <f t="array" ref="D86">IF(_xlfn.XOR(A86=A$2:A86),"In","Out")</f>
        <v>In</v>
      </c>
      <c r="E86" t="str">
        <f>IF(ISODD(COUNTIF(A$2:A86,A86)),"In","Out")</f>
        <v>In</v>
      </c>
      <c r="F86" s="6" cm="1">
        <f t="array" ref="F8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86" s="6" cm="1">
        <f t="array" ref="G86">_xlfn.XLOOKUP(A86,A$1:A85,B$1:B85,"Not Found",0,-1)</f>
        <v>43773.625</v>
      </c>
      <c r="H86" s="4">
        <f>IF(I86="Out",(B86-F86)*24,0)</f>
        <v>0</v>
      </c>
      <c r="I86" s="3" t="str">
        <f>_xlfn.XLOOKUP(tblData[[#This Row],[Employee]],tblDepts[Employee],tblDepts[All Depts])</f>
        <v>Customer Service</v>
      </c>
    </row>
    <row r="87" spans="1:9" x14ac:dyDescent="0.25">
      <c r="A87" s="4" t="s">
        <v>3</v>
      </c>
      <c r="B87" s="9">
        <v>43773.645833333336</v>
      </c>
      <c r="C87" t="str" cm="1">
        <f t="array" ref="C87">IF(_xlfn.XOR(tblData[[#This Row],[Employee]]=INDEX(tblData[Employee],1):tblData[[#This Row],[Employee]]),"In","Out")</f>
        <v>In</v>
      </c>
      <c r="D87" t="str" cm="1">
        <f t="array" ref="D87">IF(_xlfn.XOR(A87=A$2:A87),"In","Out")</f>
        <v>In</v>
      </c>
      <c r="E87" t="str">
        <f>IF(ISODD(COUNTIF(A$2:A87,A87)),"In","Out")</f>
        <v>In</v>
      </c>
      <c r="F87" s="6" cm="1">
        <f t="array" ref="F8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87" s="6" cm="1">
        <f t="array" ref="G87">_xlfn.XLOOKUP(A87,A$1:A86,B$1:B86,"Not Found",0,-1)</f>
        <v>43773.620833333334</v>
      </c>
      <c r="H87" s="4">
        <f>IF(I87="Out",(B87-F87)*24,0)</f>
        <v>0</v>
      </c>
      <c r="I87" s="3" t="str">
        <f>_xlfn.XLOOKUP(tblData[[#This Row],[Employee]],tblDepts[Employee],tblDepts[All Depts])</f>
        <v>Sales</v>
      </c>
    </row>
    <row r="88" spans="1:9" x14ac:dyDescent="0.25">
      <c r="A88" s="4" t="s">
        <v>8</v>
      </c>
      <c r="B88" s="9">
        <v>43773.645833333336</v>
      </c>
      <c r="C88" t="str" cm="1">
        <f t="array" ref="C88">IF(_xlfn.XOR(tblData[[#This Row],[Employee]]=INDEX(tblData[Employee],1):tblData[[#This Row],[Employee]]),"In","Out")</f>
        <v>In</v>
      </c>
      <c r="D88" t="str" cm="1">
        <f t="array" ref="D88">IF(_xlfn.XOR(A88=A$2:A88),"In","Out")</f>
        <v>In</v>
      </c>
      <c r="E88" t="str">
        <f>IF(ISODD(COUNTIF(A$2:A88,A88)),"In","Out")</f>
        <v>In</v>
      </c>
      <c r="F88" s="6" cm="1">
        <f t="array" ref="F8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88" s="6" cm="1">
        <f t="array" ref="G88">_xlfn.XLOOKUP(A88,A$1:A87,B$1:B87,"Not Found",0,-1)</f>
        <v>43773.615972222222</v>
      </c>
      <c r="H88" s="4">
        <f>IF(I88="Out",(B88-F88)*24,0)</f>
        <v>0</v>
      </c>
      <c r="I88" s="3" t="str">
        <f>_xlfn.XLOOKUP(tblData[[#This Row],[Employee]],tblDepts[Employee],tblDepts[All Depts])</f>
        <v>Admin</v>
      </c>
    </row>
    <row r="89" spans="1:9" x14ac:dyDescent="0.25">
      <c r="A89" s="4" t="s">
        <v>6</v>
      </c>
      <c r="B89" s="9">
        <v>43773.646527777775</v>
      </c>
      <c r="C89" t="str" cm="1">
        <f t="array" ref="C89">IF(_xlfn.XOR(tblData[[#This Row],[Employee]]=INDEX(tblData[Employee],1):tblData[[#This Row],[Employee]]),"In","Out")</f>
        <v>In</v>
      </c>
      <c r="D89" t="str" cm="1">
        <f t="array" ref="D89">IF(_xlfn.XOR(A89=A$2:A89),"In","Out")</f>
        <v>In</v>
      </c>
      <c r="E89" t="str">
        <f>IF(ISODD(COUNTIF(A$2:A89,A89)),"In","Out")</f>
        <v>In</v>
      </c>
      <c r="F89" s="6" cm="1">
        <f t="array" ref="F8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89" s="6" cm="1">
        <f t="array" ref="G89">_xlfn.XLOOKUP(A89,A$1:A88,B$1:B88,"Not Found",0,-1)</f>
        <v>43773.625</v>
      </c>
      <c r="H89" s="4">
        <f>IF(I89="Out",(B89-F89)*24,0)</f>
        <v>0</v>
      </c>
      <c r="I89" s="3" t="str">
        <f>_xlfn.XLOOKUP(tblData[[#This Row],[Employee]],tblDepts[Employee],tblDepts[All Depts])</f>
        <v>Sales</v>
      </c>
    </row>
    <row r="90" spans="1:9" x14ac:dyDescent="0.25">
      <c r="A90" s="4" t="s">
        <v>1</v>
      </c>
      <c r="B90" s="9">
        <v>43773.647222222222</v>
      </c>
      <c r="C90" t="str" cm="1">
        <f t="array" ref="C90">IF(_xlfn.XOR(tblData[[#This Row],[Employee]]=INDEX(tblData[Employee],1):tblData[[#This Row],[Employee]]),"In","Out")</f>
        <v>In</v>
      </c>
      <c r="D90" t="str" cm="1">
        <f t="array" ref="D90">IF(_xlfn.XOR(A90=A$2:A90),"In","Out")</f>
        <v>In</v>
      </c>
      <c r="E90" t="str">
        <f>IF(ISODD(COUNTIF(A$2:A90,A90)),"In","Out")</f>
        <v>In</v>
      </c>
      <c r="F90" s="6" cm="1">
        <f t="array" ref="F9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90" s="6" cm="1">
        <f t="array" ref="G90">_xlfn.XLOOKUP(A90,A$1:A89,B$1:B89,"Not Found",0,-1)</f>
        <v>43773.62222222222</v>
      </c>
      <c r="H90" s="4">
        <f>IF(I90="Out",(B90-F90)*24,0)</f>
        <v>0</v>
      </c>
      <c r="I90" s="3" t="str">
        <f>_xlfn.XLOOKUP(tblData[[#This Row],[Employee]],tblDepts[Employee],tblDepts[All Depts])</f>
        <v>Exec</v>
      </c>
    </row>
    <row r="91" spans="1:9" x14ac:dyDescent="0.25">
      <c r="A91" s="4" t="s">
        <v>7</v>
      </c>
      <c r="B91" s="9">
        <v>43773.647222222222</v>
      </c>
      <c r="C91" t="str" cm="1">
        <f t="array" ref="C91">IF(_xlfn.XOR(tblData[[#This Row],[Employee]]=INDEX(tblData[Employee],1):tblData[[#This Row],[Employee]]),"In","Out")</f>
        <v>In</v>
      </c>
      <c r="D91" t="str" cm="1">
        <f t="array" ref="D91">IF(_xlfn.XOR(A91=A$2:A91),"In","Out")</f>
        <v>In</v>
      </c>
      <c r="E91" t="str">
        <f>IF(ISODD(COUNTIF(A$2:A91,A91)),"In","Out")</f>
        <v>In</v>
      </c>
      <c r="F91" s="6" cm="1">
        <f t="array" ref="F9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91" s="6" cm="1">
        <f t="array" ref="G91">_xlfn.XLOOKUP(A91,A$1:A90,B$1:B90,"Not Found",0,-1)</f>
        <v>43773.625</v>
      </c>
      <c r="H91" s="4">
        <f>IF(I91="Out",(B91-F91)*24,0)</f>
        <v>0</v>
      </c>
      <c r="I91" s="3" t="str">
        <f>_xlfn.XLOOKUP(tblData[[#This Row],[Employee]],tblDepts[Employee],tblDepts[All Depts])</f>
        <v>Accounting</v>
      </c>
    </row>
    <row r="92" spans="1:9" x14ac:dyDescent="0.25">
      <c r="A92" s="4" t="s">
        <v>13</v>
      </c>
      <c r="B92" s="9">
        <v>43773.647222222222</v>
      </c>
      <c r="C92" t="str" cm="1">
        <f t="array" ref="C92">IF(_xlfn.XOR(tblData[[#This Row],[Employee]]=INDEX(tblData[Employee],1):tblData[[#This Row],[Employee]]),"In","Out")</f>
        <v>In</v>
      </c>
      <c r="D92" t="str" cm="1">
        <f t="array" ref="D92">IF(_xlfn.XOR(A92=A$2:A92),"In","Out")</f>
        <v>In</v>
      </c>
      <c r="E92" t="str">
        <f>IF(ISODD(COUNTIF(A$2:A92,A92)),"In","Out")</f>
        <v>In</v>
      </c>
      <c r="F92" s="6" cm="1">
        <f t="array" ref="F9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92" s="6" cm="1">
        <f t="array" ref="G92">_xlfn.XLOOKUP(A92,A$1:A91,B$1:B91,"Not Found",0,-1)</f>
        <v>43773.625</v>
      </c>
      <c r="H92" s="4">
        <f>IF(I92="Out",(B92-F92)*24,0)</f>
        <v>0</v>
      </c>
      <c r="I92" s="3" t="str">
        <f>_xlfn.XLOOKUP(tblData[[#This Row],[Employee]],tblDepts[Employee],tblDepts[All Depts])</f>
        <v>HR</v>
      </c>
    </row>
    <row r="93" spans="1:9" x14ac:dyDescent="0.25">
      <c r="A93" s="4" t="s">
        <v>9</v>
      </c>
      <c r="B93" s="9">
        <v>43773.647916666669</v>
      </c>
      <c r="C93" t="str" cm="1">
        <f t="array" ref="C93">IF(_xlfn.XOR(tblData[[#This Row],[Employee]]=INDEX(tblData[Employee],1):tblData[[#This Row],[Employee]]),"In","Out")</f>
        <v>In</v>
      </c>
      <c r="D93" t="str" cm="1">
        <f t="array" ref="D93">IF(_xlfn.XOR(A93=A$2:A93),"In","Out")</f>
        <v>In</v>
      </c>
      <c r="E93" t="str">
        <f>IF(ISODD(COUNTIF(A$2:A93,A93)),"In","Out")</f>
        <v>In</v>
      </c>
      <c r="F93" s="6" cm="1">
        <f t="array" ref="F9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93" s="6" cm="1">
        <f t="array" ref="G93">_xlfn.XLOOKUP(A93,A$1:A92,B$1:B92,"Not Found",0,-1)</f>
        <v>43773.622916666667</v>
      </c>
      <c r="H93" s="4">
        <f>IF(I93="Out",(B93-F93)*24,0)</f>
        <v>0</v>
      </c>
      <c r="I93" s="3" t="str">
        <f>_xlfn.XLOOKUP(tblData[[#This Row],[Employee]],tblDepts[Employee],tblDepts[All Depts])</f>
        <v>Accounting</v>
      </c>
    </row>
    <row r="94" spans="1:9" x14ac:dyDescent="0.25">
      <c r="A94" s="4" t="s">
        <v>4</v>
      </c>
      <c r="B94" s="9">
        <v>43773.698611111111</v>
      </c>
      <c r="C94" t="str" cm="1">
        <f t="array" ref="C94">IF(_xlfn.XOR(tblData[[#This Row],[Employee]]=INDEX(tblData[Employee],1):tblData[[#This Row],[Employee]]),"In","Out")</f>
        <v>Out</v>
      </c>
      <c r="D94" t="str" cm="1">
        <f t="array" ref="D94">IF(_xlfn.XOR(A94=A$2:A94),"In","Out")</f>
        <v>Out</v>
      </c>
      <c r="E94" t="str">
        <f>IF(ISODD(COUNTIF(A$2:A94,A94)),"In","Out")</f>
        <v>Out</v>
      </c>
      <c r="F94" s="6" cm="1">
        <f t="array" ref="F9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1.3333333333139308</v>
      </c>
      <c r="G94" s="6" cm="1">
        <f t="array" ref="G94">_xlfn.XLOOKUP(A94,A$1:A93,B$1:B93,"Not Found",0,-1)</f>
        <v>43773.643055555556</v>
      </c>
      <c r="H94" s="4">
        <f>IF(I94="Out",(B94-F94)*24,0)</f>
        <v>0</v>
      </c>
      <c r="I94" s="3" t="str">
        <f>_xlfn.XLOOKUP(tblData[[#This Row],[Employee]],tblDepts[Employee],tblDepts[All Depts])</f>
        <v>Admin</v>
      </c>
    </row>
    <row r="95" spans="1:9" x14ac:dyDescent="0.25">
      <c r="A95" s="4" t="s">
        <v>1</v>
      </c>
      <c r="B95" s="9">
        <v>43773.705555555556</v>
      </c>
      <c r="C95" t="str" cm="1">
        <f t="array" ref="C95">IF(_xlfn.XOR(tblData[[#This Row],[Employee]]=INDEX(tblData[Employee],1):tblData[[#This Row],[Employee]]),"In","Out")</f>
        <v>Out</v>
      </c>
      <c r="D95" t="str" cm="1">
        <f t="array" ref="D95">IF(_xlfn.XOR(A95=A$2:A95),"In","Out")</f>
        <v>Out</v>
      </c>
      <c r="E95" t="str">
        <f>IF(ISODD(COUNTIF(A$2:A95,A95)),"In","Out")</f>
        <v>Out</v>
      </c>
      <c r="F95" s="6" cm="1">
        <f t="array" ref="F9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1.4000000000232831</v>
      </c>
      <c r="G95" s="6" cm="1">
        <f t="array" ref="G95">_xlfn.XLOOKUP(A95,A$1:A94,B$1:B94,"Not Found",0,-1)</f>
        <v>43773.647222222222</v>
      </c>
      <c r="H95" s="4">
        <f>IF(I95="Out",(B95-F95)*24,0)</f>
        <v>0</v>
      </c>
      <c r="I95" s="3" t="str">
        <f>_xlfn.XLOOKUP(tblData[[#This Row],[Employee]],tblDepts[Employee],tblDepts[All Depts])</f>
        <v>Exec</v>
      </c>
    </row>
    <row r="96" spans="1:9" x14ac:dyDescent="0.25">
      <c r="A96" s="4" t="s">
        <v>14</v>
      </c>
      <c r="B96" s="9">
        <v>43773.705555555556</v>
      </c>
      <c r="C96" t="str" cm="1">
        <f t="array" ref="C96">IF(_xlfn.XOR(tblData[[#This Row],[Employee]]=INDEX(tblData[Employee],1):tblData[[#This Row],[Employee]]),"In","Out")</f>
        <v>Out</v>
      </c>
      <c r="D96" t="str" cm="1">
        <f t="array" ref="D96">IF(_xlfn.XOR(A96=A$2:A96),"In","Out")</f>
        <v>Out</v>
      </c>
      <c r="E96" t="str">
        <f>IF(ISODD(COUNTIF(A$2:A96,A96)),"In","Out")</f>
        <v>Out</v>
      </c>
      <c r="F96" s="6" cm="1">
        <f t="array" ref="F9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1.4666666667326353</v>
      </c>
      <c r="G96" s="6" cm="1">
        <f t="array" ref="G96">_xlfn.XLOOKUP(A96,A$1:A95,B$1:B95,"Not Found",0,-1)</f>
        <v>43773.644444444442</v>
      </c>
      <c r="H96" s="4">
        <f>IF(I96="Out",(B96-F96)*24,0)</f>
        <v>0</v>
      </c>
      <c r="I96" s="3" t="str">
        <f>_xlfn.XLOOKUP(tblData[[#This Row],[Employee]],tblDepts[Employee],tblDepts[All Depts])</f>
        <v>Admin</v>
      </c>
    </row>
    <row r="97" spans="1:9" x14ac:dyDescent="0.25">
      <c r="A97" s="4" t="s">
        <v>6</v>
      </c>
      <c r="B97" s="9">
        <v>43773.706944444442</v>
      </c>
      <c r="C97" t="str" cm="1">
        <f t="array" ref="C97">IF(_xlfn.XOR(tblData[[#This Row],[Employee]]=INDEX(tblData[Employee],1):tblData[[#This Row],[Employee]]),"In","Out")</f>
        <v>Out</v>
      </c>
      <c r="D97" t="str" cm="1">
        <f t="array" ref="D97">IF(_xlfn.XOR(A97=A$2:A97),"In","Out")</f>
        <v>Out</v>
      </c>
      <c r="E97" t="str">
        <f>IF(ISODD(COUNTIF(A$2:A97,A97)),"In","Out")</f>
        <v>Out</v>
      </c>
      <c r="F97" s="6" cm="1">
        <f t="array" ref="F9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1.4500000000116415</v>
      </c>
      <c r="G97" s="6" cm="1">
        <f t="array" ref="G97">_xlfn.XLOOKUP(A97,A$1:A96,B$1:B96,"Not Found",0,-1)</f>
        <v>43773.646527777775</v>
      </c>
      <c r="H97" s="4">
        <f>IF(I97="Out",(B97-F97)*24,0)</f>
        <v>0</v>
      </c>
      <c r="I97" s="3" t="str">
        <f>_xlfn.XLOOKUP(tblData[[#This Row],[Employee]],tblDepts[Employee],tblDepts[All Depts])</f>
        <v>Sales</v>
      </c>
    </row>
    <row r="98" spans="1:9" x14ac:dyDescent="0.25">
      <c r="A98" s="4" t="s">
        <v>11</v>
      </c>
      <c r="B98" s="9">
        <v>43773.707638888889</v>
      </c>
      <c r="C98" t="str" cm="1">
        <f t="array" ref="C98">IF(_xlfn.XOR(tblData[[#This Row],[Employee]]=INDEX(tblData[Employee],1):tblData[[#This Row],[Employee]]),"In","Out")</f>
        <v>Out</v>
      </c>
      <c r="D98" t="str" cm="1">
        <f t="array" ref="D98">IF(_xlfn.XOR(A98=A$2:A98),"In","Out")</f>
        <v>Out</v>
      </c>
      <c r="E98" t="str">
        <f>IF(ISODD(COUNTIF(A$2:A98,A98)),"In","Out")</f>
        <v>Out</v>
      </c>
      <c r="F98" s="6" cm="1">
        <f t="array" ref="F9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1.5333333332673647</v>
      </c>
      <c r="G98" s="6" cm="1">
        <f t="array" ref="G98">_xlfn.XLOOKUP(A98,A$1:A97,B$1:B97,"Not Found",0,-1)</f>
        <v>43773.643750000003</v>
      </c>
      <c r="H98" s="4">
        <f>IF(I98="Out",(B98-F98)*24,0)</f>
        <v>0</v>
      </c>
      <c r="I98" s="3" t="str">
        <f>_xlfn.XLOOKUP(tblData[[#This Row],[Employee]],tblDepts[Employee],tblDepts[All Depts])</f>
        <v>Sales</v>
      </c>
    </row>
    <row r="99" spans="1:9" x14ac:dyDescent="0.25">
      <c r="A99" s="4" t="s">
        <v>13</v>
      </c>
      <c r="B99" s="9">
        <v>43773.707638888889</v>
      </c>
      <c r="C99" t="str" cm="1">
        <f t="array" ref="C99">IF(_xlfn.XOR(tblData[[#This Row],[Employee]]=INDEX(tblData[Employee],1):tblData[[#This Row],[Employee]]),"In","Out")</f>
        <v>Out</v>
      </c>
      <c r="D99" t="str" cm="1">
        <f t="array" ref="D99">IF(_xlfn.XOR(A99=A$2:A99),"In","Out")</f>
        <v>Out</v>
      </c>
      <c r="E99" t="str">
        <f>IF(ISODD(COUNTIF(A$2:A99,A99)),"In","Out")</f>
        <v>Out</v>
      </c>
      <c r="F99" s="6" cm="1">
        <f t="array" ref="F9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1.4500000000116415</v>
      </c>
      <c r="G99" s="6" cm="1">
        <f t="array" ref="G99">_xlfn.XLOOKUP(A99,A$1:A98,B$1:B98,"Not Found",0,-1)</f>
        <v>43773.647222222222</v>
      </c>
      <c r="H99" s="4">
        <f>IF(I99="Out",(B99-F99)*24,0)</f>
        <v>0</v>
      </c>
      <c r="I99" s="3" t="str">
        <f>_xlfn.XLOOKUP(tblData[[#This Row],[Employee]],tblDepts[Employee],tblDepts[All Depts])</f>
        <v>HR</v>
      </c>
    </row>
    <row r="100" spans="1:9" x14ac:dyDescent="0.25">
      <c r="A100" s="4" t="s">
        <v>2</v>
      </c>
      <c r="B100" s="9">
        <v>43773.708333333336</v>
      </c>
      <c r="C100" t="str" cm="1">
        <f t="array" ref="C100">IF(_xlfn.XOR(tblData[[#This Row],[Employee]]=INDEX(tblData[Employee],1):tblData[[#This Row],[Employee]]),"In","Out")</f>
        <v>Out</v>
      </c>
      <c r="D100" t="str" cm="1">
        <f t="array" ref="D100">IF(_xlfn.XOR(A100=A$2:A100),"In","Out")</f>
        <v>Out</v>
      </c>
      <c r="E100" t="str">
        <f>IF(ISODD(COUNTIF(A$2:A100,A100)),"In","Out")</f>
        <v>Out</v>
      </c>
      <c r="F100" s="6" cm="1">
        <f t="array" ref="F10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4.0000000001164153</v>
      </c>
      <c r="G100" s="6" cm="1">
        <f t="array" ref="G100">_xlfn.XLOOKUP(A100,A$1:A99,B$1:B99,"Not Found",0,-1)</f>
        <v>43773.541666666664</v>
      </c>
      <c r="H100" s="4">
        <f>IF(I100="Out",(B100-F100)*24,0)</f>
        <v>0</v>
      </c>
      <c r="I100" s="3" t="str">
        <f>_xlfn.XLOOKUP(tblData[[#This Row],[Employee]],tblDepts[Employee],tblDepts[All Depts])</f>
        <v>Sales</v>
      </c>
    </row>
    <row r="101" spans="1:9" x14ac:dyDescent="0.25">
      <c r="A101" s="4" t="s">
        <v>10</v>
      </c>
      <c r="B101" s="9">
        <v>43773.709722222222</v>
      </c>
      <c r="C101" t="str" cm="1">
        <f t="array" ref="C101">IF(_xlfn.XOR(tblData[[#This Row],[Employee]]=INDEX(tblData[Employee],1):tblData[[#This Row],[Employee]]),"In","Out")</f>
        <v>Out</v>
      </c>
      <c r="D101" t="str" cm="1">
        <f t="array" ref="D101">IF(_xlfn.XOR(A101=A$2:A101),"In","Out")</f>
        <v>Out</v>
      </c>
      <c r="E101" t="str">
        <f>IF(ISODD(COUNTIF(A$2:A101,A101)),"In","Out")</f>
        <v>Out</v>
      </c>
      <c r="F101" s="6" cm="1">
        <f t="array" ref="F10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1.5499999999883585</v>
      </c>
      <c r="G101" s="6" cm="1">
        <f t="array" ref="G101">_xlfn.XLOOKUP(A101,A$1:A100,B$1:B100,"Not Found",0,-1)</f>
        <v>43773.645138888889</v>
      </c>
      <c r="H101" s="4">
        <f>IF(I101="Out",(B101-F101)*24,0)</f>
        <v>0</v>
      </c>
      <c r="I101" s="3" t="str">
        <f>_xlfn.XLOOKUP(tblData[[#This Row],[Employee]],tblDepts[Employee],tblDepts[All Depts])</f>
        <v>Accounting</v>
      </c>
    </row>
    <row r="102" spans="1:9" x14ac:dyDescent="0.25">
      <c r="A102" s="4" t="s">
        <v>9</v>
      </c>
      <c r="B102" s="9">
        <v>43773.710416666669</v>
      </c>
      <c r="C102" t="str" cm="1">
        <f t="array" ref="C102">IF(_xlfn.XOR(tblData[[#This Row],[Employee]]=INDEX(tblData[Employee],1):tblData[[#This Row],[Employee]]),"In","Out")</f>
        <v>Out</v>
      </c>
      <c r="D102" t="str" cm="1">
        <f t="array" ref="D102">IF(_xlfn.XOR(A102=A$2:A102),"In","Out")</f>
        <v>Out</v>
      </c>
      <c r="E102" t="str">
        <f>IF(ISODD(COUNTIF(A$2:A102,A102)),"In","Out")</f>
        <v>Out</v>
      </c>
      <c r="F102" s="6" cm="1">
        <f t="array" ref="F10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</v>
      </c>
      <c r="G102" s="6" cm="1">
        <f t="array" ref="G102">_xlfn.XLOOKUP(A102,A$1:A101,B$1:B101,"Not Found",0,-1)</f>
        <v>43773.647916666669</v>
      </c>
      <c r="H102" s="4">
        <f>IF(I102="Out",(B102-F102)*24,0)</f>
        <v>0</v>
      </c>
      <c r="I102" s="3" t="str">
        <f>_xlfn.XLOOKUP(tblData[[#This Row],[Employee]],tblDepts[Employee],tblDepts[All Depts])</f>
        <v>Accounting</v>
      </c>
    </row>
    <row r="103" spans="1:9" x14ac:dyDescent="0.25">
      <c r="A103" s="4" t="s">
        <v>5</v>
      </c>
      <c r="B103" s="9">
        <v>43773.710416666669</v>
      </c>
      <c r="C103" t="str" cm="1">
        <f t="array" ref="C103">IF(_xlfn.XOR(tblData[[#This Row],[Employee]]=INDEX(tblData[Employee],1):tblData[[#This Row],[Employee]]),"In","Out")</f>
        <v>Out</v>
      </c>
      <c r="D103" t="str" cm="1">
        <f t="array" ref="D103">IF(_xlfn.XOR(A103=A$2:A103),"In","Out")</f>
        <v>Out</v>
      </c>
      <c r="E103" t="str">
        <f>IF(ISODD(COUNTIF(A$2:A103,A103)),"In","Out")</f>
        <v>Out</v>
      </c>
      <c r="F103" s="6" cm="1">
        <f t="array" ref="F10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1.5999999999767169</v>
      </c>
      <c r="G103" s="6" cm="1">
        <f t="array" ref="G103">_xlfn.XLOOKUP(A103,A$1:A102,B$1:B102,"Not Found",0,-1)</f>
        <v>43773.643750000003</v>
      </c>
      <c r="H103" s="4">
        <f>IF(I103="Out",(B103-F103)*24,0)</f>
        <v>0</v>
      </c>
      <c r="I103" s="3" t="str">
        <f>_xlfn.XLOOKUP(tblData[[#This Row],[Employee]],tblDepts[Employee],tblDepts[All Depts])</f>
        <v>Sales</v>
      </c>
    </row>
    <row r="104" spans="1:9" x14ac:dyDescent="0.25">
      <c r="A104" s="4" t="s">
        <v>3</v>
      </c>
      <c r="B104" s="9">
        <v>43773.711111111108</v>
      </c>
      <c r="C104" t="str" cm="1">
        <f t="array" ref="C104">IF(_xlfn.XOR(tblData[[#This Row],[Employee]]=INDEX(tblData[Employee],1):tblData[[#This Row],[Employee]]),"In","Out")</f>
        <v>Out</v>
      </c>
      <c r="D104" t="str" cm="1">
        <f t="array" ref="D104">IF(_xlfn.XOR(A104=A$2:A104),"In","Out")</f>
        <v>Out</v>
      </c>
      <c r="E104" t="str">
        <f>IF(ISODD(COUNTIF(A$2:A104,A104)),"In","Out")</f>
        <v>Out</v>
      </c>
      <c r="F104" s="6" cm="1">
        <f t="array" ref="F10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1.5666666665347293</v>
      </c>
      <c r="G104" s="6" cm="1">
        <f t="array" ref="G104">_xlfn.XLOOKUP(A104,A$1:A103,B$1:B103,"Not Found",0,-1)</f>
        <v>43773.645833333336</v>
      </c>
      <c r="H104" s="4">
        <f>IF(I104="Out",(B104-F104)*24,0)</f>
        <v>0</v>
      </c>
      <c r="I104" s="3" t="str">
        <f>_xlfn.XLOOKUP(tblData[[#This Row],[Employee]],tblDepts[Employee],tblDepts[All Depts])</f>
        <v>Sales</v>
      </c>
    </row>
    <row r="105" spans="1:9" x14ac:dyDescent="0.25">
      <c r="A105" s="4" t="s">
        <v>7</v>
      </c>
      <c r="B105" s="9">
        <v>43773.711111111108</v>
      </c>
      <c r="C105" t="str" cm="1">
        <f t="array" ref="C105">IF(_xlfn.XOR(tblData[[#This Row],[Employee]]=INDEX(tblData[Employee],1):tblData[[#This Row],[Employee]]),"In","Out")</f>
        <v>Out</v>
      </c>
      <c r="D105" t="str" cm="1">
        <f t="array" ref="D105">IF(_xlfn.XOR(A105=A$2:A105),"In","Out")</f>
        <v>Out</v>
      </c>
      <c r="E105" t="str">
        <f>IF(ISODD(COUNTIF(A$2:A105,A105)),"In","Out")</f>
        <v>Out</v>
      </c>
      <c r="F105" s="6" cm="1">
        <f t="array" ref="F10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1.5333333332673647</v>
      </c>
      <c r="G105" s="6" cm="1">
        <f t="array" ref="G105">_xlfn.XLOOKUP(A105,A$1:A104,B$1:B104,"Not Found",0,-1)</f>
        <v>43773.647222222222</v>
      </c>
      <c r="H105" s="4">
        <f>IF(I105="Out",(B105-F105)*24,0)</f>
        <v>0</v>
      </c>
      <c r="I105" s="3" t="str">
        <f>_xlfn.XLOOKUP(tblData[[#This Row],[Employee]],tblDepts[Employee],tblDepts[All Depts])</f>
        <v>Accounting</v>
      </c>
    </row>
    <row r="106" spans="1:9" x14ac:dyDescent="0.25">
      <c r="A106" s="4" t="s">
        <v>8</v>
      </c>
      <c r="B106" s="9">
        <v>43773.711111111108</v>
      </c>
      <c r="C106" t="str" cm="1">
        <f t="array" ref="C106">IF(_xlfn.XOR(tblData[[#This Row],[Employee]]=INDEX(tblData[Employee],1):tblData[[#This Row],[Employee]]),"In","Out")</f>
        <v>Out</v>
      </c>
      <c r="D106" t="str" cm="1">
        <f t="array" ref="D106">IF(_xlfn.XOR(A106=A$2:A106),"In","Out")</f>
        <v>Out</v>
      </c>
      <c r="E106" t="str">
        <f>IF(ISODD(COUNTIF(A$2:A106,A106)),"In","Out")</f>
        <v>Out</v>
      </c>
      <c r="F106" s="6" cm="1">
        <f t="array" ref="F10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1.5666666665347293</v>
      </c>
      <c r="G106" s="6" cm="1">
        <f t="array" ref="G106">_xlfn.XLOOKUP(A106,A$1:A105,B$1:B105,"Not Found",0,-1)</f>
        <v>43773.645833333336</v>
      </c>
      <c r="H106" s="4">
        <f>IF(I106="Out",(B106-F106)*24,0)</f>
        <v>0</v>
      </c>
      <c r="I106" s="3" t="str">
        <f>_xlfn.XLOOKUP(tblData[[#This Row],[Employee]],tblDepts[Employee],tblDepts[All Depts])</f>
        <v>Admin</v>
      </c>
    </row>
    <row r="107" spans="1:9" x14ac:dyDescent="0.25">
      <c r="A107" s="4" t="s">
        <v>12</v>
      </c>
      <c r="B107" s="9">
        <v>43773.713194444441</v>
      </c>
      <c r="C107" t="str" cm="1">
        <f t="array" ref="C107">IF(_xlfn.XOR(tblData[[#This Row],[Employee]]=INDEX(tblData[Employee],1):tblData[[#This Row],[Employee]]),"In","Out")</f>
        <v>Out</v>
      </c>
      <c r="D107" t="str" cm="1">
        <f t="array" ref="D107">IF(_xlfn.XOR(A107=A$2:A107),"In","Out")</f>
        <v>Out</v>
      </c>
      <c r="E107" t="str">
        <f>IF(ISODD(COUNTIF(A$2:A107,A107)),"In","Out")</f>
        <v>Out</v>
      </c>
      <c r="F107" s="6" cm="1">
        <f t="array" ref="F10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1.6333333332440816</v>
      </c>
      <c r="G107" s="6" cm="1">
        <f t="array" ref="G107">_xlfn.XLOOKUP(A107,A$1:A106,B$1:B106,"Not Found",0,-1)</f>
        <v>43773.645138888889</v>
      </c>
      <c r="H107" s="4">
        <f>IF(I107="Out",(B107-F107)*24,0)</f>
        <v>0</v>
      </c>
      <c r="I107" s="3" t="str">
        <f>_xlfn.XLOOKUP(tblData[[#This Row],[Employee]],tblDepts[Employee],tblDepts[All Depts])</f>
        <v>Customer Service</v>
      </c>
    </row>
    <row r="108" spans="1:9" x14ac:dyDescent="0.25">
      <c r="A108" s="4" t="s">
        <v>2</v>
      </c>
      <c r="B108" s="9">
        <v>43774.333333333336</v>
      </c>
      <c r="C108" t="str" cm="1">
        <f t="array" ref="C108">IF(_xlfn.XOR(tblData[[#This Row],[Employee]]=INDEX(tblData[Employee],1):tblData[[#This Row],[Employee]]),"In","Out")</f>
        <v>In</v>
      </c>
      <c r="D108" t="str" cm="1">
        <f t="array" ref="D108">IF(_xlfn.XOR(A108=A$2:A108),"In","Out")</f>
        <v>In</v>
      </c>
      <c r="E108" t="str">
        <f>IF(ISODD(COUNTIF(A$2:A108,A108)),"In","Out")</f>
        <v>In</v>
      </c>
      <c r="F108" s="6" cm="1">
        <f t="array" ref="F10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08" s="6" cm="1">
        <f t="array" ref="G108">_xlfn.XLOOKUP(A108,A$1:A107,B$1:B107,"Not Found",0,-1)</f>
        <v>43773.708333333336</v>
      </c>
      <c r="H108" s="4">
        <f>IF(I108="Out",(B108-F108)*24,0)</f>
        <v>0</v>
      </c>
      <c r="I108" s="3" t="str">
        <f>_xlfn.XLOOKUP(tblData[[#This Row],[Employee]],tblDepts[Employee],tblDepts[All Depts])</f>
        <v>Sales</v>
      </c>
    </row>
    <row r="109" spans="1:9" x14ac:dyDescent="0.25">
      <c r="A109" s="4" t="s">
        <v>10</v>
      </c>
      <c r="B109" s="9">
        <v>43774.334027777775</v>
      </c>
      <c r="C109" t="str" cm="1">
        <f t="array" ref="C109">IF(_xlfn.XOR(tblData[[#This Row],[Employee]]=INDEX(tblData[Employee],1):tblData[[#This Row],[Employee]]),"In","Out")</f>
        <v>In</v>
      </c>
      <c r="D109" t="str" cm="1">
        <f t="array" ref="D109">IF(_xlfn.XOR(A109=A$2:A109),"In","Out")</f>
        <v>In</v>
      </c>
      <c r="E109" t="str">
        <f>IF(ISODD(COUNTIF(A$2:A109,A109)),"In","Out")</f>
        <v>In</v>
      </c>
      <c r="F109" s="6" cm="1">
        <f t="array" ref="F10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09" s="6" cm="1">
        <f t="array" ref="G109">_xlfn.XLOOKUP(A109,A$1:A108,B$1:B108,"Not Found",0,-1)</f>
        <v>43773.709722222222</v>
      </c>
      <c r="H109" s="4">
        <f>IF(I109="Out",(B109-F109)*24,0)</f>
        <v>0</v>
      </c>
      <c r="I109" s="3" t="str">
        <f>_xlfn.XLOOKUP(tblData[[#This Row],[Employee]],tblDepts[Employee],tblDepts[All Depts])</f>
        <v>Accounting</v>
      </c>
    </row>
    <row r="110" spans="1:9" x14ac:dyDescent="0.25">
      <c r="A110" s="4" t="s">
        <v>7</v>
      </c>
      <c r="B110" s="9">
        <v>43774.335416666669</v>
      </c>
      <c r="C110" t="str" cm="1">
        <f t="array" ref="C110">IF(_xlfn.XOR(tblData[[#This Row],[Employee]]=INDEX(tblData[Employee],1):tblData[[#This Row],[Employee]]),"In","Out")</f>
        <v>In</v>
      </c>
      <c r="D110" t="str" cm="1">
        <f t="array" ref="D110">IF(_xlfn.XOR(A110=A$2:A110),"In","Out")</f>
        <v>In</v>
      </c>
      <c r="E110" t="str">
        <f>IF(ISODD(COUNTIF(A$2:A110,A110)),"In","Out")</f>
        <v>In</v>
      </c>
      <c r="F110" s="6" cm="1">
        <f t="array" ref="F11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10" s="6" cm="1">
        <f t="array" ref="G110">_xlfn.XLOOKUP(A110,A$1:A109,B$1:B109,"Not Found",0,-1)</f>
        <v>43773.711111111108</v>
      </c>
      <c r="H110" s="4">
        <f>IF(I110="Out",(B110-F110)*24,0)</f>
        <v>0</v>
      </c>
      <c r="I110" s="3" t="str">
        <f>_xlfn.XLOOKUP(tblData[[#This Row],[Employee]],tblDepts[Employee],tblDepts[All Depts])</f>
        <v>Accounting</v>
      </c>
    </row>
    <row r="111" spans="1:9" x14ac:dyDescent="0.25">
      <c r="A111" s="4" t="s">
        <v>6</v>
      </c>
      <c r="B111" s="9">
        <v>43774.336805555555</v>
      </c>
      <c r="C111" t="str" cm="1">
        <f t="array" ref="C111">IF(_xlfn.XOR(tblData[[#This Row],[Employee]]=INDEX(tblData[Employee],1):tblData[[#This Row],[Employee]]),"In","Out")</f>
        <v>In</v>
      </c>
      <c r="D111" t="str" cm="1">
        <f t="array" ref="D111">IF(_xlfn.XOR(A111=A$2:A111),"In","Out")</f>
        <v>In</v>
      </c>
      <c r="E111" t="str">
        <f>IF(ISODD(COUNTIF(A$2:A111,A111)),"In","Out")</f>
        <v>In</v>
      </c>
      <c r="F111" s="6" cm="1">
        <f t="array" ref="F11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11" s="6" cm="1">
        <f t="array" ref="G111">_xlfn.XLOOKUP(A111,A$1:A110,B$1:B110,"Not Found",0,-1)</f>
        <v>43773.706944444442</v>
      </c>
      <c r="H111" s="4">
        <f>IF(I111="Out",(B111-F111)*24,0)</f>
        <v>0</v>
      </c>
      <c r="I111" s="3" t="str">
        <f>_xlfn.XLOOKUP(tblData[[#This Row],[Employee]],tblDepts[Employee],tblDepts[All Depts])</f>
        <v>Sales</v>
      </c>
    </row>
    <row r="112" spans="1:9" x14ac:dyDescent="0.25">
      <c r="A112" s="4" t="s">
        <v>9</v>
      </c>
      <c r="B112" s="9">
        <v>43774.334027777775</v>
      </c>
      <c r="C112" t="str" cm="1">
        <f t="array" ref="C112">IF(_xlfn.XOR(tblData[[#This Row],[Employee]]=INDEX(tblData[Employee],1):tblData[[#This Row],[Employee]]),"In","Out")</f>
        <v>In</v>
      </c>
      <c r="D112" t="str" cm="1">
        <f t="array" ref="D112">IF(_xlfn.XOR(A112=A$2:A112),"In","Out")</f>
        <v>In</v>
      </c>
      <c r="E112" t="str">
        <f>IF(ISODD(COUNTIF(A$2:A112,A112)),"In","Out")</f>
        <v>In</v>
      </c>
      <c r="F112" s="6" cm="1">
        <f t="array" ref="F11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12" s="6" cm="1">
        <f t="array" ref="G112">_xlfn.XLOOKUP(A112,A$1:A111,B$1:B111,"Not Found",0,-1)</f>
        <v>43773.710416666669</v>
      </c>
      <c r="H112" s="4">
        <f>IF(I112="Out",(B112-F112)*24,0)</f>
        <v>0</v>
      </c>
      <c r="I112" s="3" t="str">
        <f>_xlfn.XLOOKUP(tblData[[#This Row],[Employee]],tblDepts[Employee],tblDepts[All Depts])</f>
        <v>Accounting</v>
      </c>
    </row>
    <row r="113" spans="1:9" x14ac:dyDescent="0.25">
      <c r="A113" s="4" t="s">
        <v>13</v>
      </c>
      <c r="B113" s="9">
        <v>43774.338888888888</v>
      </c>
      <c r="C113" t="str" cm="1">
        <f t="array" ref="C113">IF(_xlfn.XOR(tblData[[#This Row],[Employee]]=INDEX(tblData[Employee],1):tblData[[#This Row],[Employee]]),"In","Out")</f>
        <v>In</v>
      </c>
      <c r="D113" t="str" cm="1">
        <f t="array" ref="D113">IF(_xlfn.XOR(A113=A$2:A113),"In","Out")</f>
        <v>In</v>
      </c>
      <c r="E113" t="str">
        <f>IF(ISODD(COUNTIF(A$2:A113,A113)),"In","Out")</f>
        <v>In</v>
      </c>
      <c r="F113" s="6" cm="1">
        <f t="array" ref="F11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13" s="6" cm="1">
        <f t="array" ref="G113">_xlfn.XLOOKUP(A113,A$1:A112,B$1:B112,"Not Found",0,-1)</f>
        <v>43773.707638888889</v>
      </c>
      <c r="H113" s="4">
        <f>IF(I113="Out",(B113-F113)*24,0)</f>
        <v>0</v>
      </c>
      <c r="I113" s="3" t="str">
        <f>_xlfn.XLOOKUP(tblData[[#This Row],[Employee]],tblDepts[Employee],tblDepts[All Depts])</f>
        <v>HR</v>
      </c>
    </row>
    <row r="114" spans="1:9" x14ac:dyDescent="0.25">
      <c r="A114" s="4" t="s">
        <v>11</v>
      </c>
      <c r="B114" s="9">
        <v>43774.339583333334</v>
      </c>
      <c r="C114" t="str" cm="1">
        <f t="array" ref="C114">IF(_xlfn.XOR(tblData[[#This Row],[Employee]]=INDEX(tblData[Employee],1):tblData[[#This Row],[Employee]]),"In","Out")</f>
        <v>In</v>
      </c>
      <c r="D114" t="str" cm="1">
        <f t="array" ref="D114">IF(_xlfn.XOR(A114=A$2:A114),"In","Out")</f>
        <v>In</v>
      </c>
      <c r="E114" t="str">
        <f>IF(ISODD(COUNTIF(A$2:A114,A114)),"In","Out")</f>
        <v>In</v>
      </c>
      <c r="F114" s="6" cm="1">
        <f t="array" ref="F11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14" s="6" cm="1">
        <f t="array" ref="G114">_xlfn.XLOOKUP(A114,A$1:A113,B$1:B113,"Not Found",0,-1)</f>
        <v>43773.707638888889</v>
      </c>
      <c r="H114" s="4">
        <f>IF(I114="Out",(B114-F114)*24,0)</f>
        <v>0</v>
      </c>
      <c r="I114" s="3" t="str">
        <f>_xlfn.XLOOKUP(tblData[[#This Row],[Employee]],tblDepts[Employee],tblDepts[All Depts])</f>
        <v>Sales</v>
      </c>
    </row>
    <row r="115" spans="1:9" x14ac:dyDescent="0.25">
      <c r="A115" s="4" t="s">
        <v>5</v>
      </c>
      <c r="B115" s="9">
        <v>43774.340277777781</v>
      </c>
      <c r="C115" t="str" cm="1">
        <f t="array" ref="C115">IF(_xlfn.XOR(tblData[[#This Row],[Employee]]=INDEX(tblData[Employee],1):tblData[[#This Row],[Employee]]),"In","Out")</f>
        <v>In</v>
      </c>
      <c r="D115" t="str" cm="1">
        <f t="array" ref="D115">IF(_xlfn.XOR(A115=A$2:A115),"In","Out")</f>
        <v>In</v>
      </c>
      <c r="E115" t="str">
        <f>IF(ISODD(COUNTIF(A$2:A115,A115)),"In","Out")</f>
        <v>In</v>
      </c>
      <c r="F115" s="6" cm="1">
        <f t="array" ref="F11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15" s="6" cm="1">
        <f t="array" ref="G115">_xlfn.XLOOKUP(A115,A$1:A114,B$1:B114,"Not Found",0,-1)</f>
        <v>43773.710416666669</v>
      </c>
      <c r="H115" s="4">
        <f>IF(I115="Out",(B115-F115)*24,0)</f>
        <v>0</v>
      </c>
      <c r="I115" s="3" t="str">
        <f>_xlfn.XLOOKUP(tblData[[#This Row],[Employee]],tblDepts[Employee],tblDepts[All Depts])</f>
        <v>Sales</v>
      </c>
    </row>
    <row r="116" spans="1:9" x14ac:dyDescent="0.25">
      <c r="A116" s="4" t="s">
        <v>4</v>
      </c>
      <c r="B116" s="9">
        <v>43774.342361111114</v>
      </c>
      <c r="C116" t="str" cm="1">
        <f t="array" ref="C116">IF(_xlfn.XOR(tblData[[#This Row],[Employee]]=INDEX(tblData[Employee],1):tblData[[#This Row],[Employee]]),"In","Out")</f>
        <v>In</v>
      </c>
      <c r="D116" t="str" cm="1">
        <f t="array" ref="D116">IF(_xlfn.XOR(A116=A$2:A116),"In","Out")</f>
        <v>In</v>
      </c>
      <c r="E116" t="str">
        <f>IF(ISODD(COUNTIF(A$2:A116,A116)),"In","Out")</f>
        <v>In</v>
      </c>
      <c r="F116" s="6" cm="1">
        <f t="array" ref="F11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16" s="6" cm="1">
        <f t="array" ref="G116">_xlfn.XLOOKUP(A116,A$1:A115,B$1:B115,"Not Found",0,-1)</f>
        <v>43773.698611111111</v>
      </c>
      <c r="H116" s="4">
        <f>IF(I116="Out",(B116-F116)*24,0)</f>
        <v>0</v>
      </c>
      <c r="I116" s="3" t="str">
        <f>_xlfn.XLOOKUP(tblData[[#This Row],[Employee]],tblDepts[Employee],tblDepts[All Depts])</f>
        <v>Admin</v>
      </c>
    </row>
    <row r="117" spans="1:9" x14ac:dyDescent="0.25">
      <c r="A117" s="4" t="s">
        <v>12</v>
      </c>
      <c r="B117" s="9">
        <v>43774.34375</v>
      </c>
      <c r="C117" t="str" cm="1">
        <f t="array" ref="C117">IF(_xlfn.XOR(tblData[[#This Row],[Employee]]=INDEX(tblData[Employee],1):tblData[[#This Row],[Employee]]),"In","Out")</f>
        <v>In</v>
      </c>
      <c r="D117" t="str" cm="1">
        <f t="array" ref="D117">IF(_xlfn.XOR(A117=A$2:A117),"In","Out")</f>
        <v>In</v>
      </c>
      <c r="E117" t="str">
        <f>IF(ISODD(COUNTIF(A$2:A117,A117)),"In","Out")</f>
        <v>In</v>
      </c>
      <c r="F117" s="6" cm="1">
        <f t="array" ref="F11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17" s="6" cm="1">
        <f t="array" ref="G117">_xlfn.XLOOKUP(A117,A$1:A116,B$1:B116,"Not Found",0,-1)</f>
        <v>43773.713194444441</v>
      </c>
      <c r="H117" s="4">
        <f>IF(I117="Out",(B117-F117)*24,0)</f>
        <v>0</v>
      </c>
      <c r="I117" s="3" t="str">
        <f>_xlfn.XLOOKUP(tblData[[#This Row],[Employee]],tblDepts[Employee],tblDepts[All Depts])</f>
        <v>Customer Service</v>
      </c>
    </row>
    <row r="118" spans="1:9" x14ac:dyDescent="0.25">
      <c r="A118" s="4" t="s">
        <v>1</v>
      </c>
      <c r="B118" s="9">
        <v>43774.347222222219</v>
      </c>
      <c r="C118" t="str" cm="1">
        <f t="array" ref="C118">IF(_xlfn.XOR(tblData[[#This Row],[Employee]]=INDEX(tblData[Employee],1):tblData[[#This Row],[Employee]]),"In","Out")</f>
        <v>In</v>
      </c>
      <c r="D118" t="str" cm="1">
        <f t="array" ref="D118">IF(_xlfn.XOR(A118=A$2:A118),"In","Out")</f>
        <v>In</v>
      </c>
      <c r="E118" t="str">
        <f>IF(ISODD(COUNTIF(A$2:A118,A118)),"In","Out")</f>
        <v>In</v>
      </c>
      <c r="F118" s="6" cm="1">
        <f t="array" ref="F11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18" s="6" cm="1">
        <f t="array" ref="G118">_xlfn.XLOOKUP(A118,A$1:A117,B$1:B117,"Not Found",0,-1)</f>
        <v>43773.705555555556</v>
      </c>
      <c r="H118" s="4">
        <f>IF(I118="Out",(B118-F118)*24,0)</f>
        <v>0</v>
      </c>
      <c r="I118" s="3" t="str">
        <f>_xlfn.XLOOKUP(tblData[[#This Row],[Employee]],tblDepts[Employee],tblDepts[All Depts])</f>
        <v>Exec</v>
      </c>
    </row>
    <row r="119" spans="1:9" x14ac:dyDescent="0.25">
      <c r="A119" s="4" t="s">
        <v>14</v>
      </c>
      <c r="B119" s="9">
        <v>43774.349305555559</v>
      </c>
      <c r="C119" t="str" cm="1">
        <f t="array" ref="C119">IF(_xlfn.XOR(tblData[[#This Row],[Employee]]=INDEX(tblData[Employee],1):tblData[[#This Row],[Employee]]),"In","Out")</f>
        <v>In</v>
      </c>
      <c r="D119" t="str" cm="1">
        <f t="array" ref="D119">IF(_xlfn.XOR(A119=A$2:A119),"In","Out")</f>
        <v>In</v>
      </c>
      <c r="E119" t="str">
        <f>IF(ISODD(COUNTIF(A$2:A119,A119)),"In","Out")</f>
        <v>In</v>
      </c>
      <c r="F119" s="6" cm="1">
        <f t="array" ref="F11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19" s="6" cm="1">
        <f t="array" ref="G119">_xlfn.XLOOKUP(A119,A$1:A118,B$1:B118,"Not Found",0,-1)</f>
        <v>43773.705555555556</v>
      </c>
      <c r="H119" s="4">
        <f>IF(I119="Out",(B119-F119)*24,0)</f>
        <v>0</v>
      </c>
      <c r="I119" s="3" t="str">
        <f>_xlfn.XLOOKUP(tblData[[#This Row],[Employee]],tblDepts[Employee],tblDepts[All Depts])</f>
        <v>Admin</v>
      </c>
    </row>
    <row r="120" spans="1:9" x14ac:dyDescent="0.25">
      <c r="A120" s="4" t="s">
        <v>3</v>
      </c>
      <c r="B120" s="9">
        <v>43774.354166666664</v>
      </c>
      <c r="C120" t="str" cm="1">
        <f t="array" ref="C120">IF(_xlfn.XOR(tblData[[#This Row],[Employee]]=INDEX(tblData[Employee],1):tblData[[#This Row],[Employee]]),"In","Out")</f>
        <v>In</v>
      </c>
      <c r="D120" t="str" cm="1">
        <f t="array" ref="D120">IF(_xlfn.XOR(A120=A$2:A120),"In","Out")</f>
        <v>In</v>
      </c>
      <c r="E120" t="str">
        <f>IF(ISODD(COUNTIF(A$2:A120,A120)),"In","Out")</f>
        <v>In</v>
      </c>
      <c r="F120" s="6" cm="1">
        <f t="array" ref="F12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20" s="6" cm="1">
        <f t="array" ref="G120">_xlfn.XLOOKUP(A120,A$1:A119,B$1:B119,"Not Found",0,-1)</f>
        <v>43773.711111111108</v>
      </c>
      <c r="H120" s="4">
        <f>IF(I120="Out",(B120-F120)*24,0)</f>
        <v>0</v>
      </c>
      <c r="I120" s="3" t="str">
        <f>_xlfn.XLOOKUP(tblData[[#This Row],[Employee]],tblDepts[Employee],tblDepts[All Depts])</f>
        <v>Sales</v>
      </c>
    </row>
    <row r="121" spans="1:9" x14ac:dyDescent="0.25">
      <c r="A121" s="4" t="s">
        <v>8</v>
      </c>
      <c r="B121" s="9">
        <v>43774.373611111114</v>
      </c>
      <c r="C121" t="str" cm="1">
        <f t="array" ref="C121">IF(_xlfn.XOR(tblData[[#This Row],[Employee]]=INDEX(tblData[Employee],1):tblData[[#This Row],[Employee]]),"In","Out")</f>
        <v>In</v>
      </c>
      <c r="D121" t="str" cm="1">
        <f t="array" ref="D121">IF(_xlfn.XOR(A121=A$2:A121),"In","Out")</f>
        <v>In</v>
      </c>
      <c r="E121" t="str">
        <f>IF(ISODD(COUNTIF(A$2:A121,A121)),"In","Out")</f>
        <v>In</v>
      </c>
      <c r="F121" s="6" cm="1">
        <f t="array" ref="F12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21" s="6" cm="1">
        <f t="array" ref="G121">_xlfn.XLOOKUP(A121,A$1:A120,B$1:B120,"Not Found",0,-1)</f>
        <v>43773.711111111108</v>
      </c>
      <c r="H121" s="4">
        <f>IF(I121="Out",(B121-F121)*24,0)</f>
        <v>0</v>
      </c>
      <c r="I121" s="3" t="str">
        <f>_xlfn.XLOOKUP(tblData[[#This Row],[Employee]],tblDepts[Employee],tblDepts[All Depts])</f>
        <v>Admin</v>
      </c>
    </row>
    <row r="122" spans="1:9" x14ac:dyDescent="0.25">
      <c r="A122" s="4" t="s">
        <v>1</v>
      </c>
      <c r="B122" s="9">
        <v>43774.414583333331</v>
      </c>
      <c r="C122" t="str" cm="1">
        <f t="array" ref="C122">IF(_xlfn.XOR(tblData[[#This Row],[Employee]]=INDEX(tblData[Employee],1):tblData[[#This Row],[Employee]]),"In","Out")</f>
        <v>Out</v>
      </c>
      <c r="D122" t="str" cm="1">
        <f t="array" ref="D122">IF(_xlfn.XOR(A122=A$2:A122),"In","Out")</f>
        <v>Out</v>
      </c>
      <c r="E122" t="str">
        <f>IF(ISODD(COUNTIF(A$2:A122,A122)),"In","Out")</f>
        <v>Out</v>
      </c>
      <c r="F122" s="6" cm="1">
        <f t="array" ref="F12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1.6166666666977108</v>
      </c>
      <c r="G122" s="6" cm="1">
        <f t="array" ref="G122">_xlfn.XLOOKUP(A122,A$1:A121,B$1:B121,"Not Found",0,-1)</f>
        <v>43774.347222222219</v>
      </c>
      <c r="H122" s="4">
        <f>IF(I122="Out",(B122-F122)*24,0)</f>
        <v>0</v>
      </c>
      <c r="I122" s="3" t="str">
        <f>_xlfn.XLOOKUP(tblData[[#This Row],[Employee]],tblDepts[Employee],tblDepts[All Depts])</f>
        <v>Exec</v>
      </c>
    </row>
    <row r="123" spans="1:9" x14ac:dyDescent="0.25">
      <c r="A123" s="4" t="s">
        <v>3</v>
      </c>
      <c r="B123" s="9">
        <v>43774.414583333331</v>
      </c>
      <c r="C123" t="str" cm="1">
        <f t="array" ref="C123">IF(_xlfn.XOR(tblData[[#This Row],[Employee]]=INDEX(tblData[Employee],1):tblData[[#This Row],[Employee]]),"In","Out")</f>
        <v>Out</v>
      </c>
      <c r="D123" t="str" cm="1">
        <f t="array" ref="D123">IF(_xlfn.XOR(A123=A$2:A123),"In","Out")</f>
        <v>Out</v>
      </c>
      <c r="E123" t="str">
        <f>IF(ISODD(COUNTIF(A$2:A123,A123)),"In","Out")</f>
        <v>Out</v>
      </c>
      <c r="F123" s="6" cm="1">
        <f t="array" ref="F12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1.4500000000116415</v>
      </c>
      <c r="G123" s="6" cm="1">
        <f t="array" ref="G123">_xlfn.XLOOKUP(A123,A$1:A122,B$1:B122,"Not Found",0,-1)</f>
        <v>43774.354166666664</v>
      </c>
      <c r="H123" s="4">
        <f>IF(I123="Out",(B123-F123)*24,0)</f>
        <v>0</v>
      </c>
      <c r="I123" s="3" t="str">
        <f>_xlfn.XLOOKUP(tblData[[#This Row],[Employee]],tblDepts[Employee],tblDepts[All Depts])</f>
        <v>Sales</v>
      </c>
    </row>
    <row r="124" spans="1:9" x14ac:dyDescent="0.25">
      <c r="A124" s="4" t="s">
        <v>8</v>
      </c>
      <c r="B124" s="9">
        <v>43774.414583333331</v>
      </c>
      <c r="C124" t="str" cm="1">
        <f t="array" ref="C124">IF(_xlfn.XOR(tblData[[#This Row],[Employee]]=INDEX(tblData[Employee],1):tblData[[#This Row],[Employee]]),"In","Out")</f>
        <v>Out</v>
      </c>
      <c r="D124" t="str" cm="1">
        <f t="array" ref="D124">IF(_xlfn.XOR(A124=A$2:A124),"In","Out")</f>
        <v>Out</v>
      </c>
      <c r="E124" t="str">
        <f>IF(ISODD(COUNTIF(A$2:A124,A124)),"In","Out")</f>
        <v>Out</v>
      </c>
      <c r="F124" s="6" cm="1">
        <f t="array" ref="F12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0.98333333322079852</v>
      </c>
      <c r="G124" s="6" cm="1">
        <f t="array" ref="G124">_xlfn.XLOOKUP(A124,A$1:A123,B$1:B123,"Not Found",0,-1)</f>
        <v>43774.373611111114</v>
      </c>
      <c r="H124" s="4">
        <f>IF(I124="Out",(B124-F124)*24,0)</f>
        <v>0</v>
      </c>
      <c r="I124" s="3" t="str">
        <f>_xlfn.XLOOKUP(tblData[[#This Row],[Employee]],tblDepts[Employee],tblDepts[All Depts])</f>
        <v>Admin</v>
      </c>
    </row>
    <row r="125" spans="1:9" x14ac:dyDescent="0.25">
      <c r="A125" s="4" t="s">
        <v>4</v>
      </c>
      <c r="B125" s="9">
        <v>43774.415277777778</v>
      </c>
      <c r="C125" t="str" cm="1">
        <f t="array" ref="C125">IF(_xlfn.XOR(tblData[[#This Row],[Employee]]=INDEX(tblData[Employee],1):tblData[[#This Row],[Employee]]),"In","Out")</f>
        <v>Out</v>
      </c>
      <c r="D125" t="str" cm="1">
        <f t="array" ref="D125">IF(_xlfn.XOR(A125=A$2:A125),"In","Out")</f>
        <v>Out</v>
      </c>
      <c r="E125" t="str">
        <f>IF(ISODD(COUNTIF(A$2:A125,A125)),"In","Out")</f>
        <v>Out</v>
      </c>
      <c r="F125" s="6" cm="1">
        <f t="array" ref="F12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1.7499999999417923</v>
      </c>
      <c r="G125" s="6" cm="1">
        <f t="array" ref="G125">_xlfn.XLOOKUP(A125,A$1:A124,B$1:B124,"Not Found",0,-1)</f>
        <v>43774.342361111114</v>
      </c>
      <c r="H125" s="4">
        <f>IF(I125="Out",(B125-F125)*24,0)</f>
        <v>0</v>
      </c>
      <c r="I125" s="3" t="str">
        <f>_xlfn.XLOOKUP(tblData[[#This Row],[Employee]],tblDepts[Employee],tblDepts[All Depts])</f>
        <v>Admin</v>
      </c>
    </row>
    <row r="126" spans="1:9" x14ac:dyDescent="0.25">
      <c r="A126" s="4" t="s">
        <v>13</v>
      </c>
      <c r="B126" s="9">
        <v>43774.415277777778</v>
      </c>
      <c r="C126" t="str" cm="1">
        <f t="array" ref="C126">IF(_xlfn.XOR(tblData[[#This Row],[Employee]]=INDEX(tblData[Employee],1):tblData[[#This Row],[Employee]]),"In","Out")</f>
        <v>Out</v>
      </c>
      <c r="D126" t="str" cm="1">
        <f t="array" ref="D126">IF(_xlfn.XOR(A126=A$2:A126),"In","Out")</f>
        <v>Out</v>
      </c>
      <c r="E126" t="str">
        <f>IF(ISODD(COUNTIF(A$2:A126,A126)),"In","Out")</f>
        <v>Out</v>
      </c>
      <c r="F126" s="6" cm="1">
        <f t="array" ref="F12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1.8333333333721384</v>
      </c>
      <c r="G126" s="6" cm="1">
        <f t="array" ref="G126">_xlfn.XLOOKUP(A126,A$1:A125,B$1:B125,"Not Found",0,-1)</f>
        <v>43774.338888888888</v>
      </c>
      <c r="H126" s="4">
        <f>IF(I126="Out",(B126-F126)*24,0)</f>
        <v>0</v>
      </c>
      <c r="I126" s="3" t="str">
        <f>_xlfn.XLOOKUP(tblData[[#This Row],[Employee]],tblDepts[Employee],tblDepts[All Depts])</f>
        <v>HR</v>
      </c>
    </row>
    <row r="127" spans="1:9" x14ac:dyDescent="0.25">
      <c r="A127" s="4" t="s">
        <v>6</v>
      </c>
      <c r="B127" s="9">
        <v>43774.415972222225</v>
      </c>
      <c r="C127" t="str" cm="1">
        <f t="array" ref="C127">IF(_xlfn.XOR(tblData[[#This Row],[Employee]]=INDEX(tblData[Employee],1):tblData[[#This Row],[Employee]]),"In","Out")</f>
        <v>Out</v>
      </c>
      <c r="D127" t="str" cm="1">
        <f t="array" ref="D127">IF(_xlfn.XOR(A127=A$2:A127),"In","Out")</f>
        <v>Out</v>
      </c>
      <c r="E127" t="str">
        <f>IF(ISODD(COUNTIF(A$2:A127,A127)),"In","Out")</f>
        <v>Out</v>
      </c>
      <c r="F127" s="6" cm="1">
        <f t="array" ref="F12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1.9000000000814907</v>
      </c>
      <c r="G127" s="6" cm="1">
        <f t="array" ref="G127">_xlfn.XLOOKUP(A127,A$1:A126,B$1:B126,"Not Found",0,-1)</f>
        <v>43774.336805555555</v>
      </c>
      <c r="H127" s="4">
        <f>IF(I127="Out",(B127-F127)*24,0)</f>
        <v>0</v>
      </c>
      <c r="I127" s="3" t="str">
        <f>_xlfn.XLOOKUP(tblData[[#This Row],[Employee]],tblDepts[Employee],tblDepts[All Depts])</f>
        <v>Sales</v>
      </c>
    </row>
    <row r="128" spans="1:9" x14ac:dyDescent="0.25">
      <c r="A128" s="4" t="s">
        <v>7</v>
      </c>
      <c r="B128" s="9">
        <v>43774.415972222225</v>
      </c>
      <c r="C128" t="str" cm="1">
        <f t="array" ref="C128">IF(_xlfn.XOR(tblData[[#This Row],[Employee]]=INDEX(tblData[Employee],1):tblData[[#This Row],[Employee]]),"In","Out")</f>
        <v>Out</v>
      </c>
      <c r="D128" t="str" cm="1">
        <f t="array" ref="D128">IF(_xlfn.XOR(A128=A$2:A128),"In","Out")</f>
        <v>Out</v>
      </c>
      <c r="E128" t="str">
        <f>IF(ISODD(COUNTIF(A$2:A128,A128)),"In","Out")</f>
        <v>Out</v>
      </c>
      <c r="F128" s="6" cm="1">
        <f t="array" ref="F12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1.9333333333488554</v>
      </c>
      <c r="G128" s="6" cm="1">
        <f t="array" ref="G128">_xlfn.XLOOKUP(A128,A$1:A127,B$1:B127,"Not Found",0,-1)</f>
        <v>43774.335416666669</v>
      </c>
      <c r="H128" s="4">
        <f>IF(I128="Out",(B128-F128)*24,0)</f>
        <v>0</v>
      </c>
      <c r="I128" s="3" t="str">
        <f>_xlfn.XLOOKUP(tblData[[#This Row],[Employee]],tblDepts[Employee],tblDepts[All Depts])</f>
        <v>Accounting</v>
      </c>
    </row>
    <row r="129" spans="1:9" x14ac:dyDescent="0.25">
      <c r="A129" s="4" t="s">
        <v>12</v>
      </c>
      <c r="B129" s="9">
        <v>43774.415972222225</v>
      </c>
      <c r="C129" t="str" cm="1">
        <f t="array" ref="C129">IF(_xlfn.XOR(tblData[[#This Row],[Employee]]=INDEX(tblData[Employee],1):tblData[[#This Row],[Employee]]),"In","Out")</f>
        <v>Out</v>
      </c>
      <c r="D129" t="str" cm="1">
        <f t="array" ref="D129">IF(_xlfn.XOR(A129=A$2:A129),"In","Out")</f>
        <v>Out</v>
      </c>
      <c r="E129" t="str">
        <f>IF(ISODD(COUNTIF(A$2:A129,A129)),"In","Out")</f>
        <v>Out</v>
      </c>
      <c r="F129" s="6" cm="1">
        <f t="array" ref="F12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1.7333333333954215</v>
      </c>
      <c r="G129" s="6" cm="1">
        <f t="array" ref="G129">_xlfn.XLOOKUP(A129,A$1:A128,B$1:B128,"Not Found",0,-1)</f>
        <v>43774.34375</v>
      </c>
      <c r="H129" s="4">
        <f>IF(I129="Out",(B129-F129)*24,0)</f>
        <v>0</v>
      </c>
      <c r="I129" s="3" t="str">
        <f>_xlfn.XLOOKUP(tblData[[#This Row],[Employee]],tblDepts[Employee],tblDepts[All Depts])</f>
        <v>Customer Service</v>
      </c>
    </row>
    <row r="130" spans="1:9" x14ac:dyDescent="0.25">
      <c r="A130" s="4" t="s">
        <v>14</v>
      </c>
      <c r="B130" s="9">
        <v>43774.415972222225</v>
      </c>
      <c r="C130" t="str" cm="1">
        <f t="array" ref="C130">IF(_xlfn.XOR(tblData[[#This Row],[Employee]]=INDEX(tblData[Employee],1):tblData[[#This Row],[Employee]]),"In","Out")</f>
        <v>Out</v>
      </c>
      <c r="D130" t="str" cm="1">
        <f t="array" ref="D130">IF(_xlfn.XOR(A130=A$2:A130),"In","Out")</f>
        <v>Out</v>
      </c>
      <c r="E130" t="str">
        <f>IF(ISODD(COUNTIF(A$2:A130,A130)),"In","Out")</f>
        <v>Out</v>
      </c>
      <c r="F130" s="6" cm="1">
        <f t="array" ref="F13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1.5999999999767169</v>
      </c>
      <c r="G130" s="6" cm="1">
        <f t="array" ref="G130">_xlfn.XLOOKUP(A130,A$1:A129,B$1:B129,"Not Found",0,-1)</f>
        <v>43774.349305555559</v>
      </c>
      <c r="H130" s="4">
        <f>IF(I130="Out",(B130-F130)*24,0)</f>
        <v>0</v>
      </c>
      <c r="I130" s="3" t="str">
        <f>_xlfn.XLOOKUP(tblData[[#This Row],[Employee]],tblDepts[Employee],tblDepts[All Depts])</f>
        <v>Admin</v>
      </c>
    </row>
    <row r="131" spans="1:9" x14ac:dyDescent="0.25">
      <c r="A131" s="4" t="s">
        <v>5</v>
      </c>
      <c r="B131" s="9">
        <v>43774.415972222225</v>
      </c>
      <c r="C131" t="str" cm="1">
        <f t="array" ref="C131">IF(_xlfn.XOR(tblData[[#This Row],[Employee]]=INDEX(tblData[Employee],1):tblData[[#This Row],[Employee]]),"In","Out")</f>
        <v>Out</v>
      </c>
      <c r="D131" t="str" cm="1">
        <f t="array" ref="D131">IF(_xlfn.XOR(A131=A$2:A131),"In","Out")</f>
        <v>Out</v>
      </c>
      <c r="E131" t="str">
        <f>IF(ISODD(COUNTIF(A$2:A131,A131)),"In","Out")</f>
        <v>Out</v>
      </c>
      <c r="F131" s="6" cm="1">
        <f t="array" ref="F13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1.8166666666511446</v>
      </c>
      <c r="G131" s="6" cm="1">
        <f t="array" ref="G131">_xlfn.XLOOKUP(A131,A$1:A130,B$1:B130,"Not Found",0,-1)</f>
        <v>43774.340277777781</v>
      </c>
      <c r="H131" s="4">
        <f>IF(I131="Out",(B131-F131)*24,0)</f>
        <v>0</v>
      </c>
      <c r="I131" s="3" t="str">
        <f>_xlfn.XLOOKUP(tblData[[#This Row],[Employee]],tblDepts[Employee],tblDepts[All Depts])</f>
        <v>Sales</v>
      </c>
    </row>
    <row r="132" spans="1:9" x14ac:dyDescent="0.25">
      <c r="A132" s="4" t="s">
        <v>10</v>
      </c>
      <c r="B132" s="9">
        <v>43774.416666666664</v>
      </c>
      <c r="C132" t="str" cm="1">
        <f t="array" ref="C132">IF(_xlfn.XOR(tblData[[#This Row],[Employee]]=INDEX(tblData[Employee],1):tblData[[#This Row],[Employee]]),"In","Out")</f>
        <v>Out</v>
      </c>
      <c r="D132" t="str" cm="1">
        <f t="array" ref="D132">IF(_xlfn.XOR(A132=A$2:A132),"In","Out")</f>
        <v>Out</v>
      </c>
      <c r="E132" t="str">
        <f>IF(ISODD(COUNTIF(A$2:A132,A132)),"In","Out")</f>
        <v>Out</v>
      </c>
      <c r="F132" s="6" cm="1">
        <f t="array" ref="F13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1.9833333333372138</v>
      </c>
      <c r="G132" s="6" cm="1">
        <f t="array" ref="G132">_xlfn.XLOOKUP(A132,A$1:A131,B$1:B131,"Not Found",0,-1)</f>
        <v>43774.334027777775</v>
      </c>
      <c r="H132" s="4">
        <f>IF(I132="Out",(B132-F132)*24,0)</f>
        <v>0</v>
      </c>
      <c r="I132" s="3" t="str">
        <f>_xlfn.XLOOKUP(tblData[[#This Row],[Employee]],tblDepts[Employee],tblDepts[All Depts])</f>
        <v>Accounting</v>
      </c>
    </row>
    <row r="133" spans="1:9" x14ac:dyDescent="0.25">
      <c r="A133" s="4" t="s">
        <v>11</v>
      </c>
      <c r="B133" s="9">
        <v>43774.416666666664</v>
      </c>
      <c r="C133" t="str" cm="1">
        <f t="array" ref="C133">IF(_xlfn.XOR(tblData[[#This Row],[Employee]]=INDEX(tblData[Employee],1):tblData[[#This Row],[Employee]]),"In","Out")</f>
        <v>Out</v>
      </c>
      <c r="D133" t="str" cm="1">
        <f t="array" ref="D133">IF(_xlfn.XOR(A133=A$2:A133),"In","Out")</f>
        <v>Out</v>
      </c>
      <c r="E133" t="str">
        <f>IF(ISODD(COUNTIF(A$2:A133,A133)),"In","Out")</f>
        <v>Out</v>
      </c>
      <c r="F133" s="6" cm="1">
        <f t="array" ref="F13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1.8499999999185093</v>
      </c>
      <c r="G133" s="6" cm="1">
        <f t="array" ref="G133">_xlfn.XLOOKUP(A133,A$1:A132,B$1:B132,"Not Found",0,-1)</f>
        <v>43774.339583333334</v>
      </c>
      <c r="H133" s="4">
        <f>IF(I133="Out",(B133-F133)*24,0)</f>
        <v>0</v>
      </c>
      <c r="I133" s="3" t="str">
        <f>_xlfn.XLOOKUP(tblData[[#This Row],[Employee]],tblDepts[Employee],tblDepts[All Depts])</f>
        <v>Sales</v>
      </c>
    </row>
    <row r="134" spans="1:9" x14ac:dyDescent="0.25">
      <c r="A134" s="4" t="s">
        <v>14</v>
      </c>
      <c r="B134" s="9">
        <v>43774.422222222223</v>
      </c>
      <c r="C134" t="str" cm="1">
        <f t="array" ref="C134">IF(_xlfn.XOR(tblData[[#This Row],[Employee]]=INDEX(tblData[Employee],1):tblData[[#This Row],[Employee]]),"In","Out")</f>
        <v>In</v>
      </c>
      <c r="D134" t="str" cm="1">
        <f t="array" ref="D134">IF(_xlfn.XOR(A134=A$2:A134),"In","Out")</f>
        <v>In</v>
      </c>
      <c r="E134" t="str">
        <f>IF(ISODD(COUNTIF(A$2:A134,A134)),"In","Out")</f>
        <v>In</v>
      </c>
      <c r="F134" s="6" cm="1">
        <f t="array" ref="F13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34" s="6" cm="1">
        <f t="array" ref="G134">_xlfn.XLOOKUP(A134,A$1:A133,B$1:B133,"Not Found",0,-1)</f>
        <v>43774.415972222225</v>
      </c>
      <c r="H134" s="4">
        <f>IF(I134="Out",(B134-F134)*24,0)</f>
        <v>0</v>
      </c>
      <c r="I134" s="3" t="str">
        <f>_xlfn.XLOOKUP(tblData[[#This Row],[Employee]],tblDepts[Employee],tblDepts[All Depts])</f>
        <v>Admin</v>
      </c>
    </row>
    <row r="135" spans="1:9" x14ac:dyDescent="0.25">
      <c r="A135" s="4" t="s">
        <v>3</v>
      </c>
      <c r="B135" s="9">
        <v>43774.42291666667</v>
      </c>
      <c r="C135" t="str" cm="1">
        <f t="array" ref="C135">IF(_xlfn.XOR(tblData[[#This Row],[Employee]]=INDEX(tblData[Employee],1):tblData[[#This Row],[Employee]]),"In","Out")</f>
        <v>In</v>
      </c>
      <c r="D135" t="str" cm="1">
        <f t="array" ref="D135">IF(_xlfn.XOR(A135=A$2:A135),"In","Out")</f>
        <v>In</v>
      </c>
      <c r="E135" t="str">
        <f>IF(ISODD(COUNTIF(A$2:A135,A135)),"In","Out")</f>
        <v>In</v>
      </c>
      <c r="F135" s="6" cm="1">
        <f t="array" ref="F13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35" s="6" cm="1">
        <f t="array" ref="G135">_xlfn.XLOOKUP(A135,A$1:A134,B$1:B134,"Not Found",0,-1)</f>
        <v>43774.414583333331</v>
      </c>
      <c r="H135" s="4">
        <f>IF(I135="Out",(B135-F135)*24,0)</f>
        <v>0</v>
      </c>
      <c r="I135" s="3" t="str">
        <f>_xlfn.XLOOKUP(tblData[[#This Row],[Employee]],tblDepts[Employee],tblDepts[All Depts])</f>
        <v>Sales</v>
      </c>
    </row>
    <row r="136" spans="1:9" x14ac:dyDescent="0.25">
      <c r="A136" s="4" t="s">
        <v>8</v>
      </c>
      <c r="B136" s="9">
        <v>43774.42291666667</v>
      </c>
      <c r="C136" t="str" cm="1">
        <f t="array" ref="C136">IF(_xlfn.XOR(tblData[[#This Row],[Employee]]=INDEX(tblData[Employee],1):tblData[[#This Row],[Employee]]),"In","Out")</f>
        <v>In</v>
      </c>
      <c r="D136" t="str" cm="1">
        <f t="array" ref="D136">IF(_xlfn.XOR(A136=A$2:A136),"In","Out")</f>
        <v>In</v>
      </c>
      <c r="E136" t="str">
        <f>IF(ISODD(COUNTIF(A$2:A136,A136)),"In","Out")</f>
        <v>In</v>
      </c>
      <c r="F136" s="6" cm="1">
        <f t="array" ref="F13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36" s="6" cm="1">
        <f t="array" ref="G136">_xlfn.XLOOKUP(A136,A$1:A135,B$1:B135,"Not Found",0,-1)</f>
        <v>43774.414583333331</v>
      </c>
      <c r="H136" s="4">
        <f>IF(I136="Out",(B136-F136)*24,0)</f>
        <v>0</v>
      </c>
      <c r="I136" s="3" t="str">
        <f>_xlfn.XLOOKUP(tblData[[#This Row],[Employee]],tblDepts[Employee],tblDepts[All Depts])</f>
        <v>Admin</v>
      </c>
    </row>
    <row r="137" spans="1:9" x14ac:dyDescent="0.25">
      <c r="A137" s="4" t="s">
        <v>1</v>
      </c>
      <c r="B137" s="9">
        <v>43774.423611111109</v>
      </c>
      <c r="C137" t="str" cm="1">
        <f t="array" ref="C137">IF(_xlfn.XOR(tblData[[#This Row],[Employee]]=INDEX(tblData[Employee],1):tblData[[#This Row],[Employee]]),"In","Out")</f>
        <v>In</v>
      </c>
      <c r="D137" t="str" cm="1">
        <f t="array" ref="D137">IF(_xlfn.XOR(A137=A$2:A137),"In","Out")</f>
        <v>In</v>
      </c>
      <c r="E137" t="str">
        <f>IF(ISODD(COUNTIF(A$2:A137,A137)),"In","Out")</f>
        <v>In</v>
      </c>
      <c r="F137" s="6" cm="1">
        <f t="array" ref="F13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37" s="6" cm="1">
        <f t="array" ref="G137">_xlfn.XLOOKUP(A137,A$1:A136,B$1:B136,"Not Found",0,-1)</f>
        <v>43774.414583333331</v>
      </c>
      <c r="H137" s="4">
        <f>IF(I137="Out",(B137-F137)*24,0)</f>
        <v>0</v>
      </c>
      <c r="I137" s="3" t="str">
        <f>_xlfn.XLOOKUP(tblData[[#This Row],[Employee]],tblDepts[Employee],tblDepts[All Depts])</f>
        <v>Exec</v>
      </c>
    </row>
    <row r="138" spans="1:9" x14ac:dyDescent="0.25">
      <c r="A138" s="4" t="s">
        <v>6</v>
      </c>
      <c r="B138" s="9">
        <v>43774.423611111109</v>
      </c>
      <c r="C138" t="str" cm="1">
        <f t="array" ref="C138">IF(_xlfn.XOR(tblData[[#This Row],[Employee]]=INDEX(tblData[Employee],1):tblData[[#This Row],[Employee]]),"In","Out")</f>
        <v>In</v>
      </c>
      <c r="D138" t="str" cm="1">
        <f t="array" ref="D138">IF(_xlfn.XOR(A138=A$2:A138),"In","Out")</f>
        <v>In</v>
      </c>
      <c r="E138" t="str">
        <f>IF(ISODD(COUNTIF(A$2:A138,A138)),"In","Out")</f>
        <v>In</v>
      </c>
      <c r="F138" s="6" cm="1">
        <f t="array" ref="F13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38" s="6" cm="1">
        <f t="array" ref="G138">_xlfn.XLOOKUP(A138,A$1:A137,B$1:B137,"Not Found",0,-1)</f>
        <v>43774.415972222225</v>
      </c>
      <c r="H138" s="4">
        <f>IF(I138="Out",(B138-F138)*24,0)</f>
        <v>0</v>
      </c>
      <c r="I138" s="3" t="str">
        <f>_xlfn.XLOOKUP(tblData[[#This Row],[Employee]],tblDepts[Employee],tblDepts[All Depts])</f>
        <v>Sales</v>
      </c>
    </row>
    <row r="139" spans="1:9" x14ac:dyDescent="0.25">
      <c r="A139" s="4" t="s">
        <v>7</v>
      </c>
      <c r="B139" s="9">
        <v>43774.423611111109</v>
      </c>
      <c r="C139" t="str" cm="1">
        <f t="array" ref="C139">IF(_xlfn.XOR(tblData[[#This Row],[Employee]]=INDEX(tblData[Employee],1):tblData[[#This Row],[Employee]]),"In","Out")</f>
        <v>In</v>
      </c>
      <c r="D139" t="str" cm="1">
        <f t="array" ref="D139">IF(_xlfn.XOR(A139=A$2:A139),"In","Out")</f>
        <v>In</v>
      </c>
      <c r="E139" t="str">
        <f>IF(ISODD(COUNTIF(A$2:A139,A139)),"In","Out")</f>
        <v>In</v>
      </c>
      <c r="F139" s="6" cm="1">
        <f t="array" ref="F13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39" s="6" cm="1">
        <f t="array" ref="G139">_xlfn.XLOOKUP(A139,A$1:A138,B$1:B138,"Not Found",0,-1)</f>
        <v>43774.415972222225</v>
      </c>
      <c r="H139" s="4">
        <f>IF(I139="Out",(B139-F139)*24,0)</f>
        <v>0</v>
      </c>
      <c r="I139" s="3" t="str">
        <f>_xlfn.XLOOKUP(tblData[[#This Row],[Employee]],tblDepts[Employee],tblDepts[All Depts])</f>
        <v>Accounting</v>
      </c>
    </row>
    <row r="140" spans="1:9" x14ac:dyDescent="0.25">
      <c r="A140" s="4" t="s">
        <v>10</v>
      </c>
      <c r="B140" s="9">
        <v>43774.423611111109</v>
      </c>
      <c r="C140" t="str" cm="1">
        <f t="array" ref="C140">IF(_xlfn.XOR(tblData[[#This Row],[Employee]]=INDEX(tblData[Employee],1):tblData[[#This Row],[Employee]]),"In","Out")</f>
        <v>In</v>
      </c>
      <c r="D140" t="str" cm="1">
        <f t="array" ref="D140">IF(_xlfn.XOR(A140=A$2:A140),"In","Out")</f>
        <v>In</v>
      </c>
      <c r="E140" t="str">
        <f>IF(ISODD(COUNTIF(A$2:A140,A140)),"In","Out")</f>
        <v>In</v>
      </c>
      <c r="F140" s="6" cm="1">
        <f t="array" ref="F14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40" s="6" cm="1">
        <f t="array" ref="G140">_xlfn.XLOOKUP(A140,A$1:A139,B$1:B139,"Not Found",0,-1)</f>
        <v>43774.416666666664</v>
      </c>
      <c r="H140" s="4">
        <f>IF(I140="Out",(B140-F140)*24,0)</f>
        <v>0</v>
      </c>
      <c r="I140" s="3" t="str">
        <f>_xlfn.XLOOKUP(tblData[[#This Row],[Employee]],tblDepts[Employee],tblDepts[All Depts])</f>
        <v>Accounting</v>
      </c>
    </row>
    <row r="141" spans="1:9" x14ac:dyDescent="0.25">
      <c r="A141" s="4" t="s">
        <v>13</v>
      </c>
      <c r="B141" s="9">
        <v>43774.424305555556</v>
      </c>
      <c r="C141" t="str" cm="1">
        <f t="array" ref="C141">IF(_xlfn.XOR(tblData[[#This Row],[Employee]]=INDEX(tblData[Employee],1):tblData[[#This Row],[Employee]]),"In","Out")</f>
        <v>In</v>
      </c>
      <c r="D141" t="str" cm="1">
        <f t="array" ref="D141">IF(_xlfn.XOR(A141=A$2:A141),"In","Out")</f>
        <v>In</v>
      </c>
      <c r="E141" t="str">
        <f>IF(ISODD(COUNTIF(A$2:A141,A141)),"In","Out")</f>
        <v>In</v>
      </c>
      <c r="F141" s="6" cm="1">
        <f t="array" ref="F14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41" s="6" cm="1">
        <f t="array" ref="G141">_xlfn.XLOOKUP(A141,A$1:A140,B$1:B140,"Not Found",0,-1)</f>
        <v>43774.415277777778</v>
      </c>
      <c r="H141" s="4">
        <f>IF(I141="Out",(B141-F141)*24,0)</f>
        <v>0</v>
      </c>
      <c r="I141" s="3" t="str">
        <f>_xlfn.XLOOKUP(tblData[[#This Row],[Employee]],tblDepts[Employee],tblDepts[All Depts])</f>
        <v>HR</v>
      </c>
    </row>
    <row r="142" spans="1:9" x14ac:dyDescent="0.25">
      <c r="A142" s="4" t="s">
        <v>11</v>
      </c>
      <c r="B142" s="9">
        <v>43774.425000000003</v>
      </c>
      <c r="C142" t="str" cm="1">
        <f t="array" ref="C142">IF(_xlfn.XOR(tblData[[#This Row],[Employee]]=INDEX(tblData[Employee],1):tblData[[#This Row],[Employee]]),"In","Out")</f>
        <v>In</v>
      </c>
      <c r="D142" t="str" cm="1">
        <f t="array" ref="D142">IF(_xlfn.XOR(A142=A$2:A142),"In","Out")</f>
        <v>In</v>
      </c>
      <c r="E142" t="str">
        <f>IF(ISODD(COUNTIF(A$2:A142,A142)),"In","Out")</f>
        <v>In</v>
      </c>
      <c r="F142" s="6" cm="1">
        <f t="array" ref="F14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42" s="6" cm="1">
        <f t="array" ref="G142">_xlfn.XLOOKUP(A142,A$1:A141,B$1:B141,"Not Found",0,-1)</f>
        <v>43774.416666666664</v>
      </c>
      <c r="H142" s="4">
        <f>IF(I142="Out",(B142-F142)*24,0)</f>
        <v>0</v>
      </c>
      <c r="I142" s="3" t="str">
        <f>_xlfn.XLOOKUP(tblData[[#This Row],[Employee]],tblDepts[Employee],tblDepts[All Depts])</f>
        <v>Sales</v>
      </c>
    </row>
    <row r="143" spans="1:9" x14ac:dyDescent="0.25">
      <c r="A143" s="4" t="s">
        <v>12</v>
      </c>
      <c r="B143" s="9">
        <v>43774.425000000003</v>
      </c>
      <c r="C143" t="str" cm="1">
        <f t="array" ref="C143">IF(_xlfn.XOR(tblData[[#This Row],[Employee]]=INDEX(tblData[Employee],1):tblData[[#This Row],[Employee]]),"In","Out")</f>
        <v>In</v>
      </c>
      <c r="D143" t="str" cm="1">
        <f t="array" ref="D143">IF(_xlfn.XOR(A143=A$2:A143),"In","Out")</f>
        <v>In</v>
      </c>
      <c r="E143" t="str">
        <f>IF(ISODD(COUNTIF(A$2:A143,A143)),"In","Out")</f>
        <v>In</v>
      </c>
      <c r="F143" s="6" cm="1">
        <f t="array" ref="F14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43" s="6" cm="1">
        <f t="array" ref="G143">_xlfn.XLOOKUP(A143,A$1:A142,B$1:B142,"Not Found",0,-1)</f>
        <v>43774.415972222225</v>
      </c>
      <c r="H143" s="4">
        <f>IF(I143="Out",(B143-F143)*24,0)</f>
        <v>0</v>
      </c>
      <c r="I143" s="3" t="str">
        <f>_xlfn.XLOOKUP(tblData[[#This Row],[Employee]],tblDepts[Employee],tblDepts[All Depts])</f>
        <v>Customer Service</v>
      </c>
    </row>
    <row r="144" spans="1:9" x14ac:dyDescent="0.25">
      <c r="A144" s="4" t="s">
        <v>5</v>
      </c>
      <c r="B144" s="9">
        <v>43774.425000000003</v>
      </c>
      <c r="C144" t="str" cm="1">
        <f t="array" ref="C144">IF(_xlfn.XOR(tblData[[#This Row],[Employee]]=INDEX(tblData[Employee],1):tblData[[#This Row],[Employee]]),"In","Out")</f>
        <v>In</v>
      </c>
      <c r="D144" t="str" cm="1">
        <f t="array" ref="D144">IF(_xlfn.XOR(A144=A$2:A144),"In","Out")</f>
        <v>In</v>
      </c>
      <c r="E144" t="str">
        <f>IF(ISODD(COUNTIF(A$2:A144,A144)),"In","Out")</f>
        <v>In</v>
      </c>
      <c r="F144" s="6" cm="1">
        <f t="array" ref="F14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44" s="6" cm="1">
        <f t="array" ref="G144">_xlfn.XLOOKUP(A144,A$1:A143,B$1:B143,"Not Found",0,-1)</f>
        <v>43774.415972222225</v>
      </c>
      <c r="H144" s="4">
        <f>IF(I144="Out",(B144-F144)*24,0)</f>
        <v>0</v>
      </c>
      <c r="I144" s="3" t="str">
        <f>_xlfn.XLOOKUP(tblData[[#This Row],[Employee]],tblDepts[Employee],tblDepts[All Depts])</f>
        <v>Sales</v>
      </c>
    </row>
    <row r="145" spans="1:9" x14ac:dyDescent="0.25">
      <c r="A145" s="4" t="s">
        <v>4</v>
      </c>
      <c r="B145" s="9">
        <v>43774.426388888889</v>
      </c>
      <c r="C145" t="str" cm="1">
        <f t="array" ref="C145">IF(_xlfn.XOR(tblData[[#This Row],[Employee]]=INDEX(tblData[Employee],1):tblData[[#This Row],[Employee]]),"In","Out")</f>
        <v>In</v>
      </c>
      <c r="D145" t="str" cm="1">
        <f t="array" ref="D145">IF(_xlfn.XOR(A145=A$2:A145),"In","Out")</f>
        <v>In</v>
      </c>
      <c r="E145" t="str">
        <f>IF(ISODD(COUNTIF(A$2:A145,A145)),"In","Out")</f>
        <v>In</v>
      </c>
      <c r="F145" s="6" cm="1">
        <f t="array" ref="F14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45" s="6" cm="1">
        <f t="array" ref="G145">_xlfn.XLOOKUP(A145,A$1:A144,B$1:B144,"Not Found",0,-1)</f>
        <v>43774.415277777778</v>
      </c>
      <c r="H145" s="4">
        <f>IF(I145="Out",(B145-F145)*24,0)</f>
        <v>0</v>
      </c>
      <c r="I145" s="3" t="str">
        <f>_xlfn.XLOOKUP(tblData[[#This Row],[Employee]],tblDepts[Employee],tblDepts[All Depts])</f>
        <v>Admin</v>
      </c>
    </row>
    <row r="146" spans="1:9" x14ac:dyDescent="0.25">
      <c r="A146" s="4" t="s">
        <v>8</v>
      </c>
      <c r="B146" s="9">
        <v>43774.470138888886</v>
      </c>
      <c r="C146" t="str" cm="1">
        <f t="array" ref="C146">IF(_xlfn.XOR(tblData[[#This Row],[Employee]]=INDEX(tblData[Employee],1):tblData[[#This Row],[Employee]]),"In","Out")</f>
        <v>Out</v>
      </c>
      <c r="D146" t="str" cm="1">
        <f t="array" ref="D146">IF(_xlfn.XOR(A146=A$2:A146),"In","Out")</f>
        <v>Out</v>
      </c>
      <c r="E146" t="str">
        <f>IF(ISODD(COUNTIF(A$2:A146,A146)),"In","Out")</f>
        <v>Out</v>
      </c>
      <c r="F146" s="6" cm="1">
        <f t="array" ref="F14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1.1333333331858739</v>
      </c>
      <c r="G146" s="6" cm="1">
        <f t="array" ref="G146">_xlfn.XLOOKUP(A146,A$1:A145,B$1:B145,"Not Found",0,-1)</f>
        <v>43774.42291666667</v>
      </c>
      <c r="H146" s="4">
        <f>IF(I146="Out",(B146-F146)*24,0)</f>
        <v>0</v>
      </c>
      <c r="I146" s="3" t="str">
        <f>_xlfn.XLOOKUP(tblData[[#This Row],[Employee]],tblDepts[Employee],tblDepts[All Depts])</f>
        <v>Admin</v>
      </c>
    </row>
    <row r="147" spans="1:9" x14ac:dyDescent="0.25">
      <c r="A147" s="4" t="s">
        <v>1</v>
      </c>
      <c r="B147" s="9">
        <v>43774.493055555555</v>
      </c>
      <c r="C147" t="str" cm="1">
        <f t="array" ref="C147">IF(_xlfn.XOR(tblData[[#This Row],[Employee]]=INDEX(tblData[Employee],1):tblData[[#This Row],[Employee]]),"In","Out")</f>
        <v>Out</v>
      </c>
      <c r="D147" t="str" cm="1">
        <f t="array" ref="D147">IF(_xlfn.XOR(A147=A$2:A147),"In","Out")</f>
        <v>Out</v>
      </c>
      <c r="E147" t="str">
        <f>IF(ISODD(COUNTIF(A$2:A147,A147)),"In","Out")</f>
        <v>Out</v>
      </c>
      <c r="F147" s="6" cm="1">
        <f t="array" ref="F14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1.6666666666860692</v>
      </c>
      <c r="G147" s="6" cm="1">
        <f t="array" ref="G147">_xlfn.XLOOKUP(A147,A$1:A146,B$1:B146,"Not Found",0,-1)</f>
        <v>43774.423611111109</v>
      </c>
      <c r="H147" s="4">
        <f>IF(I147="Out",(B147-F147)*24,0)</f>
        <v>0</v>
      </c>
      <c r="I147" s="3" t="str">
        <f>_xlfn.XLOOKUP(tblData[[#This Row],[Employee]],tblDepts[Employee],tblDepts[All Depts])</f>
        <v>Exec</v>
      </c>
    </row>
    <row r="148" spans="1:9" x14ac:dyDescent="0.25">
      <c r="A148" s="4" t="s">
        <v>4</v>
      </c>
      <c r="B148" s="9">
        <v>43774.493750000001</v>
      </c>
      <c r="C148" t="str" cm="1">
        <f t="array" ref="C148">IF(_xlfn.XOR(tblData[[#This Row],[Employee]]=INDEX(tblData[Employee],1):tblData[[#This Row],[Employee]]),"In","Out")</f>
        <v>Out</v>
      </c>
      <c r="D148" t="str" cm="1">
        <f t="array" ref="D148">IF(_xlfn.XOR(A148=A$2:A148),"In","Out")</f>
        <v>Out</v>
      </c>
      <c r="E148" t="str">
        <f>IF(ISODD(COUNTIF(A$2:A148,A148)),"In","Out")</f>
        <v>Out</v>
      </c>
      <c r="F148" s="6" cm="1">
        <f t="array" ref="F14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1.6166666666977108</v>
      </c>
      <c r="G148" s="6" cm="1">
        <f t="array" ref="G148">_xlfn.XLOOKUP(A148,A$1:A147,B$1:B147,"Not Found",0,-1)</f>
        <v>43774.426388888889</v>
      </c>
      <c r="H148" s="4">
        <f>IF(I148="Out",(B148-F148)*24,0)</f>
        <v>0</v>
      </c>
      <c r="I148" s="3" t="str">
        <f>_xlfn.XLOOKUP(tblData[[#This Row],[Employee]],tblDepts[Employee],tblDepts[All Depts])</f>
        <v>Admin</v>
      </c>
    </row>
    <row r="149" spans="1:9" x14ac:dyDescent="0.25">
      <c r="A149" s="4" t="s">
        <v>11</v>
      </c>
      <c r="B149" s="9">
        <v>43774.495833333334</v>
      </c>
      <c r="C149" t="str" cm="1">
        <f t="array" ref="C149">IF(_xlfn.XOR(tblData[[#This Row],[Employee]]=INDEX(tblData[Employee],1):tblData[[#This Row],[Employee]]),"In","Out")</f>
        <v>Out</v>
      </c>
      <c r="D149" t="str" cm="1">
        <f t="array" ref="D149">IF(_xlfn.XOR(A149=A$2:A149),"In","Out")</f>
        <v>Out</v>
      </c>
      <c r="E149" t="str">
        <f>IF(ISODD(COUNTIF(A$2:A149,A149)),"In","Out")</f>
        <v>Out</v>
      </c>
      <c r="F149" s="6" cm="1">
        <f t="array" ref="F14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1.6999999999534339</v>
      </c>
      <c r="G149" s="6" cm="1">
        <f t="array" ref="G149">_xlfn.XLOOKUP(A149,A$1:A148,B$1:B148,"Not Found",0,-1)</f>
        <v>43774.425000000003</v>
      </c>
      <c r="H149" s="4">
        <f>IF(I149="Out",(B149-F149)*24,0)</f>
        <v>0</v>
      </c>
      <c r="I149" s="3" t="str">
        <f>_xlfn.XLOOKUP(tblData[[#This Row],[Employee]],tblDepts[Employee],tblDepts[All Depts])</f>
        <v>Sales</v>
      </c>
    </row>
    <row r="150" spans="1:9" x14ac:dyDescent="0.25">
      <c r="A150" s="4" t="s">
        <v>13</v>
      </c>
      <c r="B150" s="9">
        <v>43774.496527777781</v>
      </c>
      <c r="C150" t="str" cm="1">
        <f t="array" ref="C150">IF(_xlfn.XOR(tblData[[#This Row],[Employee]]=INDEX(tblData[Employee],1):tblData[[#This Row],[Employee]]),"In","Out")</f>
        <v>Out</v>
      </c>
      <c r="D150" t="str" cm="1">
        <f t="array" ref="D150">IF(_xlfn.XOR(A150=A$2:A150),"In","Out")</f>
        <v>Out</v>
      </c>
      <c r="E150" t="str">
        <f>IF(ISODD(COUNTIF(A$2:A150,A150)),"In","Out")</f>
        <v>Out</v>
      </c>
      <c r="F150" s="6" cm="1">
        <f t="array" ref="F15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1.7333333333954215</v>
      </c>
      <c r="G150" s="6" cm="1">
        <f t="array" ref="G150">_xlfn.XLOOKUP(A150,A$1:A149,B$1:B149,"Not Found",0,-1)</f>
        <v>43774.424305555556</v>
      </c>
      <c r="H150" s="4">
        <f>IF(I150="Out",(B150-F150)*24,0)</f>
        <v>0</v>
      </c>
      <c r="I150" s="3" t="str">
        <f>_xlfn.XLOOKUP(tblData[[#This Row],[Employee]],tblDepts[Employee],tblDepts[All Depts])</f>
        <v>HR</v>
      </c>
    </row>
    <row r="151" spans="1:9" x14ac:dyDescent="0.25">
      <c r="A151" s="4" t="s">
        <v>3</v>
      </c>
      <c r="B151" s="9">
        <v>43774.49722222222</v>
      </c>
      <c r="C151" t="str" cm="1">
        <f t="array" ref="C151">IF(_xlfn.XOR(tblData[[#This Row],[Employee]]=INDEX(tblData[Employee],1):tblData[[#This Row],[Employee]]),"In","Out")</f>
        <v>Out</v>
      </c>
      <c r="D151" t="str" cm="1">
        <f t="array" ref="D151">IF(_xlfn.XOR(A151=A$2:A151),"In","Out")</f>
        <v>Out</v>
      </c>
      <c r="E151" t="str">
        <f>IF(ISODD(COUNTIF(A$2:A151,A151)),"In","Out")</f>
        <v>Out</v>
      </c>
      <c r="F151" s="6" cm="1">
        <f t="array" ref="F15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1.783333333209157</v>
      </c>
      <c r="G151" s="6" cm="1">
        <f t="array" ref="G151">_xlfn.XLOOKUP(A151,A$1:A150,B$1:B150,"Not Found",0,-1)</f>
        <v>43774.42291666667</v>
      </c>
      <c r="H151" s="4">
        <f>IF(I151="Out",(B151-F151)*24,0)</f>
        <v>0</v>
      </c>
      <c r="I151" s="3" t="str">
        <f>_xlfn.XLOOKUP(tblData[[#This Row],[Employee]],tblDepts[Employee],tblDepts[All Depts])</f>
        <v>Sales</v>
      </c>
    </row>
    <row r="152" spans="1:9" x14ac:dyDescent="0.25">
      <c r="A152" s="4" t="s">
        <v>9</v>
      </c>
      <c r="B152" s="9">
        <v>43774.526388888888</v>
      </c>
      <c r="C152" t="str" cm="1">
        <f t="array" ref="C152">IF(_xlfn.XOR(tblData[[#This Row],[Employee]]=INDEX(tblData[Employee],1):tblData[[#This Row],[Employee]]),"In","Out")</f>
        <v>Out</v>
      </c>
      <c r="D152" t="str" cm="1">
        <f t="array" ref="D152">IF(_xlfn.XOR(A152=A$2:A152),"In","Out")</f>
        <v>Out</v>
      </c>
      <c r="E152" t="str">
        <f>IF(ISODD(COUNTIF(A$2:A152,A152)),"In","Out")</f>
        <v>Out</v>
      </c>
      <c r="F152" s="6" cm="1">
        <f t="array" ref="F15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4.6166666666977108</v>
      </c>
      <c r="G152" s="6" cm="1">
        <f t="array" ref="G152">_xlfn.XLOOKUP(A152,A$1:A151,B$1:B151,"Not Found",0,-1)</f>
        <v>43774.334027777775</v>
      </c>
      <c r="H152" s="4">
        <f>IF(I152="Out",(B152-F152)*24,0)</f>
        <v>0</v>
      </c>
      <c r="I152" s="3" t="str">
        <f>_xlfn.XLOOKUP(tblData[[#This Row],[Employee]],tblDepts[Employee],tblDepts[All Depts])</f>
        <v>Accounting</v>
      </c>
    </row>
    <row r="153" spans="1:9" x14ac:dyDescent="0.25">
      <c r="A153" s="4" t="s">
        <v>12</v>
      </c>
      <c r="B153" s="9">
        <v>43774.498611111114</v>
      </c>
      <c r="C153" t="str" cm="1">
        <f t="array" ref="C153">IF(_xlfn.XOR(tblData[[#This Row],[Employee]]=INDEX(tblData[Employee],1):tblData[[#This Row],[Employee]]),"In","Out")</f>
        <v>Out</v>
      </c>
      <c r="D153" t="str" cm="1">
        <f t="array" ref="D153">IF(_xlfn.XOR(A153=A$2:A153),"In","Out")</f>
        <v>Out</v>
      </c>
      <c r="E153" t="str">
        <f>IF(ISODD(COUNTIF(A$2:A153,A153)),"In","Out")</f>
        <v>Out</v>
      </c>
      <c r="F153" s="6" cm="1">
        <f t="array" ref="F15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1.7666666666627862</v>
      </c>
      <c r="G153" s="6" cm="1">
        <f t="array" ref="G153">_xlfn.XLOOKUP(A153,A$1:A152,B$1:B152,"Not Found",0,-1)</f>
        <v>43774.425000000003</v>
      </c>
      <c r="H153" s="4">
        <f>IF(I153="Out",(B153-F153)*24,0)</f>
        <v>0</v>
      </c>
      <c r="I153" s="3" t="str">
        <f>_xlfn.XLOOKUP(tblData[[#This Row],[Employee]],tblDepts[Employee],tblDepts[All Depts])</f>
        <v>Customer Service</v>
      </c>
    </row>
    <row r="154" spans="1:9" x14ac:dyDescent="0.25">
      <c r="A154" s="4" t="s">
        <v>6</v>
      </c>
      <c r="B154" s="9">
        <v>43774.499305555553</v>
      </c>
      <c r="C154" t="str" cm="1">
        <f t="array" ref="C154">IF(_xlfn.XOR(tblData[[#This Row],[Employee]]=INDEX(tblData[Employee],1):tblData[[#This Row],[Employee]]),"In","Out")</f>
        <v>Out</v>
      </c>
      <c r="D154" t="str" cm="1">
        <f t="array" ref="D154">IF(_xlfn.XOR(A154=A$2:A154),"In","Out")</f>
        <v>Out</v>
      </c>
      <c r="E154" t="str">
        <f>IF(ISODD(COUNTIF(A$2:A154,A154)),"In","Out")</f>
        <v>Out</v>
      </c>
      <c r="F154" s="6" cm="1">
        <f t="array" ref="F15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1.8166666666511446</v>
      </c>
      <c r="G154" s="6" cm="1">
        <f t="array" ref="G154">_xlfn.XLOOKUP(A154,A$1:A153,B$1:B153,"Not Found",0,-1)</f>
        <v>43774.423611111109</v>
      </c>
      <c r="H154" s="4">
        <f>IF(I154="Out",(B154-F154)*24,0)</f>
        <v>0</v>
      </c>
      <c r="I154" s="3" t="str">
        <f>_xlfn.XLOOKUP(tblData[[#This Row],[Employee]],tblDepts[Employee],tblDepts[All Depts])</f>
        <v>Sales</v>
      </c>
    </row>
    <row r="155" spans="1:9" x14ac:dyDescent="0.25">
      <c r="A155" s="4" t="s">
        <v>7</v>
      </c>
      <c r="B155" s="9">
        <v>43774.499305555553</v>
      </c>
      <c r="C155" t="str" cm="1">
        <f t="array" ref="C155">IF(_xlfn.XOR(tblData[[#This Row],[Employee]]=INDEX(tblData[Employee],1):tblData[[#This Row],[Employee]]),"In","Out")</f>
        <v>Out</v>
      </c>
      <c r="D155" t="str" cm="1">
        <f t="array" ref="D155">IF(_xlfn.XOR(A155=A$2:A155),"In","Out")</f>
        <v>Out</v>
      </c>
      <c r="E155" t="str">
        <f>IF(ISODD(COUNTIF(A$2:A155,A155)),"In","Out")</f>
        <v>Out</v>
      </c>
      <c r="F155" s="6" cm="1">
        <f t="array" ref="F15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1.8166666666511446</v>
      </c>
      <c r="G155" s="6" cm="1">
        <f t="array" ref="G155">_xlfn.XLOOKUP(A155,A$1:A154,B$1:B154,"Not Found",0,-1)</f>
        <v>43774.423611111109</v>
      </c>
      <c r="H155" s="4">
        <f>IF(I155="Out",(B155-F155)*24,0)</f>
        <v>0</v>
      </c>
      <c r="I155" s="3" t="str">
        <f>_xlfn.XLOOKUP(tblData[[#This Row],[Employee]],tblDepts[Employee],tblDepts[All Depts])</f>
        <v>Accounting</v>
      </c>
    </row>
    <row r="156" spans="1:9" x14ac:dyDescent="0.25">
      <c r="A156" s="4" t="s">
        <v>10</v>
      </c>
      <c r="B156" s="9">
        <v>43774.499305555553</v>
      </c>
      <c r="C156" t="str" cm="1">
        <f t="array" ref="C156">IF(_xlfn.XOR(tblData[[#This Row],[Employee]]=INDEX(tblData[Employee],1):tblData[[#This Row],[Employee]]),"In","Out")</f>
        <v>Out</v>
      </c>
      <c r="D156" t="str" cm="1">
        <f t="array" ref="D156">IF(_xlfn.XOR(A156=A$2:A156),"In","Out")</f>
        <v>Out</v>
      </c>
      <c r="E156" t="str">
        <f>IF(ISODD(COUNTIF(A$2:A156,A156)),"In","Out")</f>
        <v>Out</v>
      </c>
      <c r="F156" s="6" cm="1">
        <f t="array" ref="F15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1.8166666666511446</v>
      </c>
      <c r="G156" s="6" cm="1">
        <f t="array" ref="G156">_xlfn.XLOOKUP(A156,A$1:A155,B$1:B155,"Not Found",0,-1)</f>
        <v>43774.423611111109</v>
      </c>
      <c r="H156" s="4">
        <f>IF(I156="Out",(B156-F156)*24,0)</f>
        <v>0</v>
      </c>
      <c r="I156" s="3" t="str">
        <f>_xlfn.XLOOKUP(tblData[[#This Row],[Employee]],tblDepts[Employee],tblDepts[All Depts])</f>
        <v>Accounting</v>
      </c>
    </row>
    <row r="157" spans="1:9" x14ac:dyDescent="0.25">
      <c r="A157" s="4" t="s">
        <v>14</v>
      </c>
      <c r="B157" s="9">
        <v>43774.499305555553</v>
      </c>
      <c r="C157" t="str" cm="1">
        <f t="array" ref="C157">IF(_xlfn.XOR(tblData[[#This Row],[Employee]]=INDEX(tblData[Employee],1):tblData[[#This Row],[Employee]]),"In","Out")</f>
        <v>Out</v>
      </c>
      <c r="D157" t="str" cm="1">
        <f t="array" ref="D157">IF(_xlfn.XOR(A157=A$2:A157),"In","Out")</f>
        <v>Out</v>
      </c>
      <c r="E157" t="str">
        <f>IF(ISODD(COUNTIF(A$2:A157,A157)),"In","Out")</f>
        <v>Out</v>
      </c>
      <c r="F157" s="6" cm="1">
        <f t="array" ref="F15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1.8499999999185093</v>
      </c>
      <c r="G157" s="6" cm="1">
        <f t="array" ref="G157">_xlfn.XLOOKUP(A157,A$1:A156,B$1:B156,"Not Found",0,-1)</f>
        <v>43774.422222222223</v>
      </c>
      <c r="H157" s="4">
        <f>IF(I157="Out",(B157-F157)*24,0)</f>
        <v>0</v>
      </c>
      <c r="I157" s="3" t="str">
        <f>_xlfn.XLOOKUP(tblData[[#This Row],[Employee]],tblDepts[Employee],tblDepts[All Depts])</f>
        <v>Admin</v>
      </c>
    </row>
    <row r="158" spans="1:9" x14ac:dyDescent="0.25">
      <c r="A158" s="4" t="s">
        <v>5</v>
      </c>
      <c r="B158" s="9">
        <v>43774.499305555553</v>
      </c>
      <c r="C158" t="str" cm="1">
        <f t="array" ref="C158">IF(_xlfn.XOR(tblData[[#This Row],[Employee]]=INDEX(tblData[Employee],1):tblData[[#This Row],[Employee]]),"In","Out")</f>
        <v>Out</v>
      </c>
      <c r="D158" t="str" cm="1">
        <f t="array" ref="D158">IF(_xlfn.XOR(A158=A$2:A158),"In","Out")</f>
        <v>Out</v>
      </c>
      <c r="E158" t="str">
        <f>IF(ISODD(COUNTIF(A$2:A158,A158)),"In","Out")</f>
        <v>Out</v>
      </c>
      <c r="F158" s="6" cm="1">
        <f t="array" ref="F15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1.783333333209157</v>
      </c>
      <c r="G158" s="6" cm="1">
        <f t="array" ref="G158">_xlfn.XLOOKUP(A158,A$1:A157,B$1:B157,"Not Found",0,-1)</f>
        <v>43774.425000000003</v>
      </c>
      <c r="H158" s="4">
        <f>IF(I158="Out",(B158-F158)*24,0)</f>
        <v>0</v>
      </c>
      <c r="I158" s="3" t="str">
        <f>_xlfn.XLOOKUP(tblData[[#This Row],[Employee]],tblDepts[Employee],tblDepts[All Depts])</f>
        <v>Sales</v>
      </c>
    </row>
    <row r="159" spans="1:9" x14ac:dyDescent="0.25">
      <c r="A159" s="4" t="s">
        <v>2</v>
      </c>
      <c r="B159" s="9">
        <v>43774.5</v>
      </c>
      <c r="C159" t="str" cm="1">
        <f t="array" ref="C159">IF(_xlfn.XOR(tblData[[#This Row],[Employee]]=INDEX(tblData[Employee],1):tblData[[#This Row],[Employee]]),"In","Out")</f>
        <v>Out</v>
      </c>
      <c r="D159" t="str" cm="1">
        <f t="array" ref="D159">IF(_xlfn.XOR(A159=A$2:A159),"In","Out")</f>
        <v>Out</v>
      </c>
      <c r="E159" t="str">
        <f>IF(ISODD(COUNTIF(A$2:A159,A159)),"In","Out")</f>
        <v>Out</v>
      </c>
      <c r="F159" s="6" cm="1">
        <f t="array" ref="F15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3.9999999999417923</v>
      </c>
      <c r="G159" s="6" cm="1">
        <f t="array" ref="G159">_xlfn.XLOOKUP(A159,A$1:A158,B$1:B158,"Not Found",0,-1)</f>
        <v>43774.333333333336</v>
      </c>
      <c r="H159" s="4">
        <f>IF(I159="Out",(B159-F159)*24,0)</f>
        <v>0</v>
      </c>
      <c r="I159" s="3" t="str">
        <f>_xlfn.XLOOKUP(tblData[[#This Row],[Employee]],tblDepts[Employee],tblDepts[All Depts])</f>
        <v>Sales</v>
      </c>
    </row>
    <row r="160" spans="1:9" x14ac:dyDescent="0.25">
      <c r="A160" s="4" t="s">
        <v>8</v>
      </c>
      <c r="B160" s="9">
        <v>43774.538194444445</v>
      </c>
      <c r="C160" t="str" cm="1">
        <f t="array" ref="C160">IF(_xlfn.XOR(tblData[[#This Row],[Employee]]=INDEX(tblData[Employee],1):tblData[[#This Row],[Employee]]),"In","Out")</f>
        <v>In</v>
      </c>
      <c r="D160" t="str" cm="1">
        <f t="array" ref="D160">IF(_xlfn.XOR(A160=A$2:A160),"In","Out")</f>
        <v>In</v>
      </c>
      <c r="E160" t="str">
        <f>IF(ISODD(COUNTIF(A$2:A160,A160)),"In","Out")</f>
        <v>In</v>
      </c>
      <c r="F160" s="6" cm="1">
        <f t="array" ref="F16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60" s="6" cm="1">
        <f t="array" ref="G160">_xlfn.XLOOKUP(A160,A$1:A159,B$1:B159,"Not Found",0,-1)</f>
        <v>43774.470138888886</v>
      </c>
      <c r="H160" s="4">
        <f>IF(I160="Out",(B160-F160)*24,0)</f>
        <v>0</v>
      </c>
      <c r="I160" s="3" t="str">
        <f>_xlfn.XLOOKUP(tblData[[#This Row],[Employee]],tblDepts[Employee],tblDepts[All Depts])</f>
        <v>Admin</v>
      </c>
    </row>
    <row r="161" spans="1:9" x14ac:dyDescent="0.25">
      <c r="A161" s="4" t="s">
        <v>12</v>
      </c>
      <c r="B161" s="9">
        <v>43774.538194444445</v>
      </c>
      <c r="C161" t="str" cm="1">
        <f t="array" ref="C161">IF(_xlfn.XOR(tblData[[#This Row],[Employee]]=INDEX(tblData[Employee],1):tblData[[#This Row],[Employee]]),"In","Out")</f>
        <v>In</v>
      </c>
      <c r="D161" t="str" cm="1">
        <f t="array" ref="D161">IF(_xlfn.XOR(A161=A$2:A161),"In","Out")</f>
        <v>In</v>
      </c>
      <c r="E161" t="str">
        <f>IF(ISODD(COUNTIF(A$2:A161,A161)),"In","Out")</f>
        <v>In</v>
      </c>
      <c r="F161" s="6" cm="1">
        <f t="array" ref="F16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61" s="6" cm="1">
        <f t="array" ref="G161">_xlfn.XLOOKUP(A161,A$1:A160,B$1:B160,"Not Found",0,-1)</f>
        <v>43774.498611111114</v>
      </c>
      <c r="H161" s="4">
        <f>IF(I161="Out",(B161-F161)*24,0)</f>
        <v>0</v>
      </c>
      <c r="I161" s="3" t="str">
        <f>_xlfn.XLOOKUP(tblData[[#This Row],[Employee]],tblDepts[Employee],tblDepts[All Depts])</f>
        <v>Customer Service</v>
      </c>
    </row>
    <row r="162" spans="1:9" x14ac:dyDescent="0.25">
      <c r="A162" s="4" t="s">
        <v>13</v>
      </c>
      <c r="B162" s="9">
        <v>43774.538194444445</v>
      </c>
      <c r="C162" t="str" cm="1">
        <f t="array" ref="C162">IF(_xlfn.XOR(tblData[[#This Row],[Employee]]=INDEX(tblData[Employee],1):tblData[[#This Row],[Employee]]),"In","Out")</f>
        <v>In</v>
      </c>
      <c r="D162" t="str" cm="1">
        <f t="array" ref="D162">IF(_xlfn.XOR(A162=A$2:A162),"In","Out")</f>
        <v>In</v>
      </c>
      <c r="E162" t="str">
        <f>IF(ISODD(COUNTIF(A$2:A162,A162)),"In","Out")</f>
        <v>In</v>
      </c>
      <c r="F162" s="6" cm="1">
        <f t="array" ref="F16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62" s="6" cm="1">
        <f t="array" ref="G162">_xlfn.XLOOKUP(A162,A$1:A161,B$1:B161,"Not Found",0,-1)</f>
        <v>43774.496527777781</v>
      </c>
      <c r="H162" s="4">
        <f>IF(I162="Out",(B162-F162)*24,0)</f>
        <v>0</v>
      </c>
      <c r="I162" s="3" t="str">
        <f>_xlfn.XLOOKUP(tblData[[#This Row],[Employee]],tblDepts[Employee],tblDepts[All Depts])</f>
        <v>HR</v>
      </c>
    </row>
    <row r="163" spans="1:9" x14ac:dyDescent="0.25">
      <c r="A163" s="4" t="s">
        <v>1</v>
      </c>
      <c r="B163" s="9">
        <v>43774.540277777778</v>
      </c>
      <c r="C163" t="str" cm="1">
        <f t="array" ref="C163">IF(_xlfn.XOR(tblData[[#This Row],[Employee]]=INDEX(tblData[Employee],1):tblData[[#This Row],[Employee]]),"In","Out")</f>
        <v>In</v>
      </c>
      <c r="D163" t="str" cm="1">
        <f t="array" ref="D163">IF(_xlfn.XOR(A163=A$2:A163),"In","Out")</f>
        <v>In</v>
      </c>
      <c r="E163" t="str">
        <f>IF(ISODD(COUNTIF(A$2:A163,A163)),"In","Out")</f>
        <v>In</v>
      </c>
      <c r="F163" s="6" cm="1">
        <f t="array" ref="F16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63" s="6" cm="1">
        <f t="array" ref="G163">_xlfn.XLOOKUP(A163,A$1:A162,B$1:B162,"Not Found",0,-1)</f>
        <v>43774.493055555555</v>
      </c>
      <c r="H163" s="4">
        <f>IF(I163="Out",(B163-F163)*24,0)</f>
        <v>0</v>
      </c>
      <c r="I163" s="3" t="str">
        <f>_xlfn.XLOOKUP(tblData[[#This Row],[Employee]],tblDepts[Employee],tblDepts[All Depts])</f>
        <v>Exec</v>
      </c>
    </row>
    <row r="164" spans="1:9" x14ac:dyDescent="0.25">
      <c r="A164" s="4" t="s">
        <v>6</v>
      </c>
      <c r="B164" s="9">
        <v>43774.540277777778</v>
      </c>
      <c r="C164" t="str" cm="1">
        <f t="array" ref="C164">IF(_xlfn.XOR(tblData[[#This Row],[Employee]]=INDEX(tblData[Employee],1):tblData[[#This Row],[Employee]]),"In","Out")</f>
        <v>In</v>
      </c>
      <c r="D164" t="str" cm="1">
        <f t="array" ref="D164">IF(_xlfn.XOR(A164=A$2:A164),"In","Out")</f>
        <v>In</v>
      </c>
      <c r="E164" t="str">
        <f>IF(ISODD(COUNTIF(A$2:A164,A164)),"In","Out")</f>
        <v>In</v>
      </c>
      <c r="F164" s="6" cm="1">
        <f t="array" ref="F16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64" s="6" cm="1">
        <f t="array" ref="G164">_xlfn.XLOOKUP(A164,A$1:A163,B$1:B163,"Not Found",0,-1)</f>
        <v>43774.499305555553</v>
      </c>
      <c r="H164" s="4">
        <f>IF(I164="Out",(B164-F164)*24,0)</f>
        <v>0</v>
      </c>
      <c r="I164" s="3" t="str">
        <f>_xlfn.XLOOKUP(tblData[[#This Row],[Employee]],tblDepts[Employee],tblDepts[All Depts])</f>
        <v>Sales</v>
      </c>
    </row>
    <row r="165" spans="1:9" x14ac:dyDescent="0.25">
      <c r="A165" s="4" t="s">
        <v>5</v>
      </c>
      <c r="B165" s="9">
        <v>43774.540972222225</v>
      </c>
      <c r="C165" t="str" cm="1">
        <f t="array" ref="C165">IF(_xlfn.XOR(tblData[[#This Row],[Employee]]=INDEX(tblData[Employee],1):tblData[[#This Row],[Employee]]),"In","Out")</f>
        <v>In</v>
      </c>
      <c r="D165" t="str" cm="1">
        <f t="array" ref="D165">IF(_xlfn.XOR(A165=A$2:A165),"In","Out")</f>
        <v>In</v>
      </c>
      <c r="E165" t="str">
        <f>IF(ISODD(COUNTIF(A$2:A165,A165)),"In","Out")</f>
        <v>In</v>
      </c>
      <c r="F165" s="6" cm="1">
        <f t="array" ref="F16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65" s="6" cm="1">
        <f t="array" ref="G165">_xlfn.XLOOKUP(A165,A$1:A164,B$1:B164,"Not Found",0,-1)</f>
        <v>43774.499305555553</v>
      </c>
      <c r="H165" s="4">
        <f>IF(I165="Out",(B165-F165)*24,0)</f>
        <v>0</v>
      </c>
      <c r="I165" s="3" t="str">
        <f>_xlfn.XLOOKUP(tblData[[#This Row],[Employee]],tblDepts[Employee],tblDepts[All Depts])</f>
        <v>Sales</v>
      </c>
    </row>
    <row r="166" spans="1:9" x14ac:dyDescent="0.25">
      <c r="A166" s="4" t="s">
        <v>2</v>
      </c>
      <c r="B166" s="9">
        <v>43774.541666666664</v>
      </c>
      <c r="C166" t="str" cm="1">
        <f t="array" ref="C166">IF(_xlfn.XOR(tblData[[#This Row],[Employee]]=INDEX(tblData[Employee],1):tblData[[#This Row],[Employee]]),"In","Out")</f>
        <v>In</v>
      </c>
      <c r="D166" t="str" cm="1">
        <f t="array" ref="D166">IF(_xlfn.XOR(A166=A$2:A166),"In","Out")</f>
        <v>In</v>
      </c>
      <c r="E166" t="str">
        <f>IF(ISODD(COUNTIF(A$2:A166,A166)),"In","Out")</f>
        <v>In</v>
      </c>
      <c r="F166" s="6" cm="1">
        <f t="array" ref="F16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66" s="6" cm="1">
        <f t="array" ref="G166">_xlfn.XLOOKUP(A166,A$1:A165,B$1:B165,"Not Found",0,-1)</f>
        <v>43774.5</v>
      </c>
      <c r="H166" s="4">
        <f>IF(I166="Out",(B166-F166)*24,0)</f>
        <v>0</v>
      </c>
      <c r="I166" s="3" t="str">
        <f>_xlfn.XLOOKUP(tblData[[#This Row],[Employee]],tblDepts[Employee],tblDepts[All Depts])</f>
        <v>Sales</v>
      </c>
    </row>
    <row r="167" spans="1:9" x14ac:dyDescent="0.25">
      <c r="A167" s="4" t="s">
        <v>3</v>
      </c>
      <c r="B167" s="9">
        <v>43774.541666666664</v>
      </c>
      <c r="C167" t="str" cm="1">
        <f t="array" ref="C167">IF(_xlfn.XOR(tblData[[#This Row],[Employee]]=INDEX(tblData[Employee],1):tblData[[#This Row],[Employee]]),"In","Out")</f>
        <v>In</v>
      </c>
      <c r="D167" t="str" cm="1">
        <f t="array" ref="D167">IF(_xlfn.XOR(A167=A$2:A167),"In","Out")</f>
        <v>In</v>
      </c>
      <c r="E167" t="str">
        <f>IF(ISODD(COUNTIF(A$2:A167,A167)),"In","Out")</f>
        <v>In</v>
      </c>
      <c r="F167" s="6" cm="1">
        <f t="array" ref="F16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67" s="6" cm="1">
        <f t="array" ref="G167">_xlfn.XLOOKUP(A167,A$1:A166,B$1:B166,"Not Found",0,-1)</f>
        <v>43774.49722222222</v>
      </c>
      <c r="H167" s="4">
        <f>IF(I167="Out",(B167-F167)*24,0)</f>
        <v>0</v>
      </c>
      <c r="I167" s="3" t="str">
        <f>_xlfn.XLOOKUP(tblData[[#This Row],[Employee]],tblDepts[Employee],tblDepts[All Depts])</f>
        <v>Sales</v>
      </c>
    </row>
    <row r="168" spans="1:9" x14ac:dyDescent="0.25">
      <c r="A168" s="4" t="s">
        <v>7</v>
      </c>
      <c r="B168" s="9">
        <v>43774.541666666664</v>
      </c>
      <c r="C168" t="str" cm="1">
        <f t="array" ref="C168">IF(_xlfn.XOR(tblData[[#This Row],[Employee]]=INDEX(tblData[Employee],1):tblData[[#This Row],[Employee]]),"In","Out")</f>
        <v>In</v>
      </c>
      <c r="D168" t="str" cm="1">
        <f t="array" ref="D168">IF(_xlfn.XOR(A168=A$2:A168),"In","Out")</f>
        <v>In</v>
      </c>
      <c r="E168" t="str">
        <f>IF(ISODD(COUNTIF(A$2:A168,A168)),"In","Out")</f>
        <v>In</v>
      </c>
      <c r="F168" s="6" cm="1">
        <f t="array" ref="F16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68" s="6" cm="1">
        <f t="array" ref="G168">_xlfn.XLOOKUP(A168,A$1:A167,B$1:B167,"Not Found",0,-1)</f>
        <v>43774.499305555553</v>
      </c>
      <c r="H168" s="4">
        <f>IF(I168="Out",(B168-F168)*24,0)</f>
        <v>0</v>
      </c>
      <c r="I168" s="3" t="str">
        <f>_xlfn.XLOOKUP(tblData[[#This Row],[Employee]],tblDepts[Employee],tblDepts[All Depts])</f>
        <v>Accounting</v>
      </c>
    </row>
    <row r="169" spans="1:9" x14ac:dyDescent="0.25">
      <c r="A169" s="4" t="s">
        <v>10</v>
      </c>
      <c r="B169" s="9">
        <v>43774.541666666664</v>
      </c>
      <c r="C169" t="str" cm="1">
        <f t="array" ref="C169">IF(_xlfn.XOR(tblData[[#This Row],[Employee]]=INDEX(tblData[Employee],1):tblData[[#This Row],[Employee]]),"In","Out")</f>
        <v>In</v>
      </c>
      <c r="D169" t="str" cm="1">
        <f t="array" ref="D169">IF(_xlfn.XOR(A169=A$2:A169),"In","Out")</f>
        <v>In</v>
      </c>
      <c r="E169" t="str">
        <f>IF(ISODD(COUNTIF(A$2:A169,A169)),"In","Out")</f>
        <v>In</v>
      </c>
      <c r="F169" s="6" cm="1">
        <f t="array" ref="F16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69" s="6" cm="1">
        <f t="array" ref="G169">_xlfn.XLOOKUP(A169,A$1:A168,B$1:B168,"Not Found",0,-1)</f>
        <v>43774.499305555553</v>
      </c>
      <c r="H169" s="4">
        <f>IF(I169="Out",(B169-F169)*24,0)</f>
        <v>0</v>
      </c>
      <c r="I169" s="3" t="str">
        <f>_xlfn.XLOOKUP(tblData[[#This Row],[Employee]],tblDepts[Employee],tblDepts[All Depts])</f>
        <v>Accounting</v>
      </c>
    </row>
    <row r="170" spans="1:9" x14ac:dyDescent="0.25">
      <c r="A170" s="4" t="s">
        <v>11</v>
      </c>
      <c r="B170" s="9">
        <v>43774.541666666664</v>
      </c>
      <c r="C170" t="str" cm="1">
        <f t="array" ref="C170">IF(_xlfn.XOR(tblData[[#This Row],[Employee]]=INDEX(tblData[Employee],1):tblData[[#This Row],[Employee]]),"In","Out")</f>
        <v>In</v>
      </c>
      <c r="D170" t="str" cm="1">
        <f t="array" ref="D170">IF(_xlfn.XOR(A170=A$2:A170),"In","Out")</f>
        <v>In</v>
      </c>
      <c r="E170" t="str">
        <f>IF(ISODD(COUNTIF(A$2:A170,A170)),"In","Out")</f>
        <v>In</v>
      </c>
      <c r="F170" s="6" cm="1">
        <f t="array" ref="F17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70" s="6" cm="1">
        <f t="array" ref="G170">_xlfn.XLOOKUP(A170,A$1:A169,B$1:B169,"Not Found",0,-1)</f>
        <v>43774.495833333334</v>
      </c>
      <c r="H170" s="4">
        <f>IF(I170="Out",(B170-F170)*24,0)</f>
        <v>0</v>
      </c>
      <c r="I170" s="3" t="str">
        <f>_xlfn.XLOOKUP(tblData[[#This Row],[Employee]],tblDepts[Employee],tblDepts[All Depts])</f>
        <v>Sales</v>
      </c>
    </row>
    <row r="171" spans="1:9" x14ac:dyDescent="0.25">
      <c r="A171" s="4" t="s">
        <v>14</v>
      </c>
      <c r="B171" s="9">
        <v>43774.544444444444</v>
      </c>
      <c r="C171" t="str" cm="1">
        <f t="array" ref="C171">IF(_xlfn.XOR(tblData[[#This Row],[Employee]]=INDEX(tblData[Employee],1):tblData[[#This Row],[Employee]]),"In","Out")</f>
        <v>In</v>
      </c>
      <c r="D171" t="str" cm="1">
        <f t="array" ref="D171">IF(_xlfn.XOR(A171=A$2:A171),"In","Out")</f>
        <v>In</v>
      </c>
      <c r="E171" t="str">
        <f>IF(ISODD(COUNTIF(A$2:A171,A171)),"In","Out")</f>
        <v>In</v>
      </c>
      <c r="F171" s="6" cm="1">
        <f t="array" ref="F17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71" s="6" cm="1">
        <f t="array" ref="G171">_xlfn.XLOOKUP(A171,A$1:A170,B$1:B170,"Not Found",0,-1)</f>
        <v>43774.499305555553</v>
      </c>
      <c r="H171" s="4">
        <f>IF(I171="Out",(B171-F171)*24,0)</f>
        <v>0</v>
      </c>
      <c r="I171" s="3" t="str">
        <f>_xlfn.XLOOKUP(tblData[[#This Row],[Employee]],tblDepts[Employee],tblDepts[All Depts])</f>
        <v>Admin</v>
      </c>
    </row>
    <row r="172" spans="1:9" x14ac:dyDescent="0.25">
      <c r="A172" s="4" t="s">
        <v>4</v>
      </c>
      <c r="B172" s="9">
        <v>43774.54791666667</v>
      </c>
      <c r="C172" t="str" cm="1">
        <f t="array" ref="C172">IF(_xlfn.XOR(tblData[[#This Row],[Employee]]=INDEX(tblData[Employee],1):tblData[[#This Row],[Employee]]),"In","Out")</f>
        <v>In</v>
      </c>
      <c r="D172" t="str" cm="1">
        <f t="array" ref="D172">IF(_xlfn.XOR(A172=A$2:A172),"In","Out")</f>
        <v>In</v>
      </c>
      <c r="E172" t="str">
        <f>IF(ISODD(COUNTIF(A$2:A172,A172)),"In","Out")</f>
        <v>In</v>
      </c>
      <c r="F172" s="6" cm="1">
        <f t="array" ref="F17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72" s="6" cm="1">
        <f t="array" ref="G172">_xlfn.XLOOKUP(A172,A$1:A171,B$1:B171,"Not Found",0,-1)</f>
        <v>43774.493750000001</v>
      </c>
      <c r="H172" s="4">
        <f>IF(I172="Out",(B172-F172)*24,0)</f>
        <v>0</v>
      </c>
      <c r="I172" s="3" t="str">
        <f>_xlfn.XLOOKUP(tblData[[#This Row],[Employee]],tblDepts[Employee],tblDepts[All Depts])</f>
        <v>Admin</v>
      </c>
    </row>
    <row r="173" spans="1:9" x14ac:dyDescent="0.25">
      <c r="A173" s="4" t="s">
        <v>9</v>
      </c>
      <c r="B173" s="9">
        <v>43774.548611111109</v>
      </c>
      <c r="C173" t="str" cm="1">
        <f t="array" ref="C173">IF(_xlfn.XOR(tblData[[#This Row],[Employee]]=INDEX(tblData[Employee],1):tblData[[#This Row],[Employee]]),"In","Out")</f>
        <v>In</v>
      </c>
      <c r="D173" t="str" cm="1">
        <f t="array" ref="D173">IF(_xlfn.XOR(A173=A$2:A173),"In","Out")</f>
        <v>In</v>
      </c>
      <c r="E173" t="str">
        <f>IF(ISODD(COUNTIF(A$2:A173,A173)),"In","Out")</f>
        <v>In</v>
      </c>
      <c r="F173" s="6" cm="1">
        <f t="array" ref="F17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73" s="6" cm="1">
        <f t="array" ref="G173">_xlfn.XLOOKUP(A173,A$1:A172,B$1:B172,"Not Found",0,-1)</f>
        <v>43774.526388888888</v>
      </c>
      <c r="H173" s="4">
        <f>IF(I173="Out",(B173-F173)*24,0)</f>
        <v>0</v>
      </c>
      <c r="I173" s="3" t="str">
        <f>_xlfn.XLOOKUP(tblData[[#This Row],[Employee]],tblDepts[Employee],tblDepts[All Depts])</f>
        <v>Accounting</v>
      </c>
    </row>
    <row r="174" spans="1:9" x14ac:dyDescent="0.25">
      <c r="A174" s="4" t="s">
        <v>8</v>
      </c>
      <c r="B174" s="9">
        <v>43774.618750000001</v>
      </c>
      <c r="C174" t="str" cm="1">
        <f t="array" ref="C174">IF(_xlfn.XOR(tblData[[#This Row],[Employee]]=INDEX(tblData[Employee],1):tblData[[#This Row],[Employee]]),"In","Out")</f>
        <v>Out</v>
      </c>
      <c r="D174" t="str" cm="1">
        <f t="array" ref="D174">IF(_xlfn.XOR(A174=A$2:A174),"In","Out")</f>
        <v>Out</v>
      </c>
      <c r="E174" t="str">
        <f>IF(ISODD(COUNTIF(A$2:A174,A174)),"In","Out")</f>
        <v>Out</v>
      </c>
      <c r="F174" s="6" cm="1">
        <f t="array" ref="F17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1.9333333333488554</v>
      </c>
      <c r="G174" s="6" cm="1">
        <f t="array" ref="G174">_xlfn.XLOOKUP(A174,A$1:A173,B$1:B173,"Not Found",0,-1)</f>
        <v>43774.538194444445</v>
      </c>
      <c r="H174" s="4">
        <f>IF(I174="Out",(B174-F174)*24,0)</f>
        <v>0</v>
      </c>
      <c r="I174" s="3" t="str">
        <f>_xlfn.XLOOKUP(tblData[[#This Row],[Employee]],tblDepts[Employee],tblDepts[All Depts])</f>
        <v>Admin</v>
      </c>
    </row>
    <row r="175" spans="1:9" x14ac:dyDescent="0.25">
      <c r="A175" s="4" t="s">
        <v>3</v>
      </c>
      <c r="B175" s="9">
        <v>43774.620138888888</v>
      </c>
      <c r="C175" t="str" cm="1">
        <f t="array" ref="C175">IF(_xlfn.XOR(tblData[[#This Row],[Employee]]=INDEX(tblData[Employee],1):tblData[[#This Row],[Employee]]),"In","Out")</f>
        <v>Out</v>
      </c>
      <c r="D175" t="str" cm="1">
        <f t="array" ref="D175">IF(_xlfn.XOR(A175=A$2:A175),"In","Out")</f>
        <v>Out</v>
      </c>
      <c r="E175" t="str">
        <f>IF(ISODD(COUNTIF(A$2:A175,A175)),"In","Out")</f>
        <v>Out</v>
      </c>
      <c r="F175" s="6" cm="1">
        <f t="array" ref="F17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1.8833333333604969</v>
      </c>
      <c r="G175" s="6" cm="1">
        <f t="array" ref="G175">_xlfn.XLOOKUP(A175,A$1:A174,B$1:B174,"Not Found",0,-1)</f>
        <v>43774.541666666664</v>
      </c>
      <c r="H175" s="4">
        <f>IF(I175="Out",(B175-F175)*24,0)</f>
        <v>0</v>
      </c>
      <c r="I175" s="3" t="str">
        <f>_xlfn.XLOOKUP(tblData[[#This Row],[Employee]],tblDepts[Employee],tblDepts[All Depts])</f>
        <v>Sales</v>
      </c>
    </row>
    <row r="176" spans="1:9" x14ac:dyDescent="0.25">
      <c r="A176" s="4" t="s">
        <v>14</v>
      </c>
      <c r="B176" s="9">
        <v>43774.62222222222</v>
      </c>
      <c r="C176" t="str" cm="1">
        <f t="array" ref="C176">IF(_xlfn.XOR(tblData[[#This Row],[Employee]]=INDEX(tblData[Employee],1):tblData[[#This Row],[Employee]]),"In","Out")</f>
        <v>Out</v>
      </c>
      <c r="D176" t="str" cm="1">
        <f t="array" ref="D176">IF(_xlfn.XOR(A176=A$2:A176),"In","Out")</f>
        <v>Out</v>
      </c>
      <c r="E176" t="str">
        <f>IF(ISODD(COUNTIF(A$2:A176,A176)),"In","Out")</f>
        <v>Out</v>
      </c>
      <c r="F176" s="6" cm="1">
        <f t="array" ref="F17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1.8666666666395031</v>
      </c>
      <c r="G176" s="6" cm="1">
        <f t="array" ref="G176">_xlfn.XLOOKUP(A176,A$1:A175,B$1:B175,"Not Found",0,-1)</f>
        <v>43774.544444444444</v>
      </c>
      <c r="H176" s="4">
        <f>IF(I176="Out",(B176-F176)*24,0)</f>
        <v>0</v>
      </c>
      <c r="I176" s="3" t="str">
        <f>_xlfn.XLOOKUP(tblData[[#This Row],[Employee]],tblDepts[Employee],tblDepts[All Depts])</f>
        <v>Admin</v>
      </c>
    </row>
    <row r="177" spans="1:9" x14ac:dyDescent="0.25">
      <c r="A177" s="4" t="s">
        <v>12</v>
      </c>
      <c r="B177" s="9">
        <v>43774.622916666667</v>
      </c>
      <c r="C177" t="str" cm="1">
        <f t="array" ref="C177">IF(_xlfn.XOR(tblData[[#This Row],[Employee]]=INDEX(tblData[Employee],1):tblData[[#This Row],[Employee]]),"In","Out")</f>
        <v>Out</v>
      </c>
      <c r="D177" t="str" cm="1">
        <f t="array" ref="D177">IF(_xlfn.XOR(A177=A$2:A177),"In","Out")</f>
        <v>Out</v>
      </c>
      <c r="E177" t="str">
        <f>IF(ISODD(COUNTIF(A$2:A177,A177)),"In","Out")</f>
        <v>Out</v>
      </c>
      <c r="F177" s="6" cm="1">
        <f t="array" ref="F17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2.0333333333255723</v>
      </c>
      <c r="G177" s="6" cm="1">
        <f t="array" ref="G177">_xlfn.XLOOKUP(A177,A$1:A176,B$1:B176,"Not Found",0,-1)</f>
        <v>43774.538194444445</v>
      </c>
      <c r="H177" s="4">
        <f>IF(I177="Out",(B177-F177)*24,0)</f>
        <v>0</v>
      </c>
      <c r="I177" s="3" t="str">
        <f>_xlfn.XLOOKUP(tblData[[#This Row],[Employee]],tblDepts[Employee],tblDepts[All Depts])</f>
        <v>Customer Service</v>
      </c>
    </row>
    <row r="178" spans="1:9" x14ac:dyDescent="0.25">
      <c r="A178" s="4" t="s">
        <v>9</v>
      </c>
      <c r="B178" s="9">
        <v>43774.623611111114</v>
      </c>
      <c r="C178" t="str" cm="1">
        <f t="array" ref="C178">IF(_xlfn.XOR(tblData[[#This Row],[Employee]]=INDEX(tblData[Employee],1):tblData[[#This Row],[Employee]]),"In","Out")</f>
        <v>Out</v>
      </c>
      <c r="D178" t="str" cm="1">
        <f t="array" ref="D178">IF(_xlfn.XOR(A178=A$2:A178),"In","Out")</f>
        <v>Out</v>
      </c>
      <c r="E178" t="str">
        <f>IF(ISODD(COUNTIF(A$2:A178,A178)),"In","Out")</f>
        <v>Out</v>
      </c>
      <c r="F178" s="6" cm="1">
        <f t="array" ref="F17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1.8000000001047738</v>
      </c>
      <c r="G178" s="6" cm="1">
        <f t="array" ref="G178">_xlfn.XLOOKUP(A178,A$1:A177,B$1:B177,"Not Found",0,-1)</f>
        <v>43774.548611111109</v>
      </c>
      <c r="H178" s="4">
        <f>IF(I178="Out",(B178-F178)*24,0)</f>
        <v>0</v>
      </c>
      <c r="I178" s="3" t="str">
        <f>_xlfn.XLOOKUP(tblData[[#This Row],[Employee]],tblDepts[Employee],tblDepts[All Depts])</f>
        <v>Accounting</v>
      </c>
    </row>
    <row r="179" spans="1:9" x14ac:dyDescent="0.25">
      <c r="A179" s="4" t="s">
        <v>7</v>
      </c>
      <c r="B179" s="9">
        <v>43774.623611111114</v>
      </c>
      <c r="C179" t="str" cm="1">
        <f t="array" ref="C179">IF(_xlfn.XOR(tblData[[#This Row],[Employee]]=INDEX(tblData[Employee],1):tblData[[#This Row],[Employee]]),"In","Out")</f>
        <v>Out</v>
      </c>
      <c r="D179" t="str" cm="1">
        <f t="array" ref="D179">IF(_xlfn.XOR(A179=A$2:A179),"In","Out")</f>
        <v>Out</v>
      </c>
      <c r="E179" t="str">
        <f>IF(ISODD(COUNTIF(A$2:A179,A179)),"In","Out")</f>
        <v>Out</v>
      </c>
      <c r="F179" s="6" cm="1">
        <f t="array" ref="F17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1.966666666790843</v>
      </c>
      <c r="G179" s="6" cm="1">
        <f t="array" ref="G179">_xlfn.XLOOKUP(A179,A$1:A178,B$1:B178,"Not Found",0,-1)</f>
        <v>43774.541666666664</v>
      </c>
      <c r="H179" s="4">
        <f>IF(I179="Out",(B179-F179)*24,0)</f>
        <v>0</v>
      </c>
      <c r="I179" s="3" t="str">
        <f>_xlfn.XLOOKUP(tblData[[#This Row],[Employee]],tblDepts[Employee],tblDepts[All Depts])</f>
        <v>Accounting</v>
      </c>
    </row>
    <row r="180" spans="1:9" x14ac:dyDescent="0.25">
      <c r="A180" s="4" t="s">
        <v>1</v>
      </c>
      <c r="B180" s="9">
        <v>43774.624305555553</v>
      </c>
      <c r="C180" t="str" cm="1">
        <f t="array" ref="C180">IF(_xlfn.XOR(tblData[[#This Row],[Employee]]=INDEX(tblData[Employee],1):tblData[[#This Row],[Employee]]),"In","Out")</f>
        <v>Out</v>
      </c>
      <c r="D180" t="str" cm="1">
        <f t="array" ref="D180">IF(_xlfn.XOR(A180=A$2:A180),"In","Out")</f>
        <v>Out</v>
      </c>
      <c r="E180" t="str">
        <f>IF(ISODD(COUNTIF(A$2:A180,A180)),"In","Out")</f>
        <v>Out</v>
      </c>
      <c r="F180" s="6" cm="1">
        <f t="array" ref="F18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2.0166666666045785</v>
      </c>
      <c r="G180" s="6" cm="1">
        <f t="array" ref="G180">_xlfn.XLOOKUP(A180,A$1:A179,B$1:B179,"Not Found",0,-1)</f>
        <v>43774.540277777778</v>
      </c>
      <c r="H180" s="4">
        <f>IF(I180="Out",(B180-F180)*24,0)</f>
        <v>0</v>
      </c>
      <c r="I180" s="3" t="str">
        <f>_xlfn.XLOOKUP(tblData[[#This Row],[Employee]],tblDepts[Employee],tblDepts[All Depts])</f>
        <v>Exec</v>
      </c>
    </row>
    <row r="181" spans="1:9" x14ac:dyDescent="0.25">
      <c r="A181" s="4" t="s">
        <v>4</v>
      </c>
      <c r="B181" s="9">
        <v>43774.624305555553</v>
      </c>
      <c r="C181" t="str" cm="1">
        <f t="array" ref="C181">IF(_xlfn.XOR(tblData[[#This Row],[Employee]]=INDEX(tblData[Employee],1):tblData[[#This Row],[Employee]]),"In","Out")</f>
        <v>Out</v>
      </c>
      <c r="D181" t="str" cm="1">
        <f t="array" ref="D181">IF(_xlfn.XOR(A181=A$2:A181),"In","Out")</f>
        <v>Out</v>
      </c>
      <c r="E181" t="str">
        <f>IF(ISODD(COUNTIF(A$2:A181,A181)),"In","Out")</f>
        <v>Out</v>
      </c>
      <c r="F181" s="6" cm="1">
        <f t="array" ref="F18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1.8333333331975155</v>
      </c>
      <c r="G181" s="6" cm="1">
        <f t="array" ref="G181">_xlfn.XLOOKUP(A181,A$1:A180,B$1:B180,"Not Found",0,-1)</f>
        <v>43774.54791666667</v>
      </c>
      <c r="H181" s="4">
        <f>IF(I181="Out",(B181-F181)*24,0)</f>
        <v>0</v>
      </c>
      <c r="I181" s="3" t="str">
        <f>_xlfn.XLOOKUP(tblData[[#This Row],[Employee]],tblDepts[Employee],tblDepts[All Depts])</f>
        <v>Admin</v>
      </c>
    </row>
    <row r="182" spans="1:9" x14ac:dyDescent="0.25">
      <c r="A182" s="4" t="s">
        <v>6</v>
      </c>
      <c r="B182" s="9">
        <v>43774.624305555553</v>
      </c>
      <c r="C182" t="str" cm="1">
        <f t="array" ref="C182">IF(_xlfn.XOR(tblData[[#This Row],[Employee]]=INDEX(tblData[Employee],1):tblData[[#This Row],[Employee]]),"In","Out")</f>
        <v>Out</v>
      </c>
      <c r="D182" t="str" cm="1">
        <f t="array" ref="D182">IF(_xlfn.XOR(A182=A$2:A182),"In","Out")</f>
        <v>Out</v>
      </c>
      <c r="E182" t="str">
        <f>IF(ISODD(COUNTIF(A$2:A182,A182)),"In","Out")</f>
        <v>Out</v>
      </c>
      <c r="F182" s="6" cm="1">
        <f t="array" ref="F18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2.0166666666045785</v>
      </c>
      <c r="G182" s="6" cm="1">
        <f t="array" ref="G182">_xlfn.XLOOKUP(A182,A$1:A181,B$1:B181,"Not Found",0,-1)</f>
        <v>43774.540277777778</v>
      </c>
      <c r="H182" s="4">
        <f>IF(I182="Out",(B182-F182)*24,0)</f>
        <v>0</v>
      </c>
      <c r="I182" s="3" t="str">
        <f>_xlfn.XLOOKUP(tblData[[#This Row],[Employee]],tblDepts[Employee],tblDepts[All Depts])</f>
        <v>Sales</v>
      </c>
    </row>
    <row r="183" spans="1:9" x14ac:dyDescent="0.25">
      <c r="A183" s="4" t="s">
        <v>10</v>
      </c>
      <c r="B183" s="9">
        <v>43774.625</v>
      </c>
      <c r="C183" t="str" cm="1">
        <f t="array" ref="C183">IF(_xlfn.XOR(tblData[[#This Row],[Employee]]=INDEX(tblData[Employee],1):tblData[[#This Row],[Employee]]),"In","Out")</f>
        <v>Out</v>
      </c>
      <c r="D183" t="str" cm="1">
        <f t="array" ref="D183">IF(_xlfn.XOR(A183=A$2:A183),"In","Out")</f>
        <v>Out</v>
      </c>
      <c r="E183" t="str">
        <f>IF(ISODD(COUNTIF(A$2:A183,A183)),"In","Out")</f>
        <v>Out</v>
      </c>
      <c r="F183" s="6" cm="1">
        <f t="array" ref="F18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2.0000000000582077</v>
      </c>
      <c r="G183" s="6" cm="1">
        <f t="array" ref="G183">_xlfn.XLOOKUP(A183,A$1:A182,B$1:B182,"Not Found",0,-1)</f>
        <v>43774.541666666664</v>
      </c>
      <c r="H183" s="4">
        <f>IF(I183="Out",(B183-F183)*24,0)</f>
        <v>0</v>
      </c>
      <c r="I183" s="3" t="str">
        <f>_xlfn.XLOOKUP(tblData[[#This Row],[Employee]],tblDepts[Employee],tblDepts[All Depts])</f>
        <v>Accounting</v>
      </c>
    </row>
    <row r="184" spans="1:9" x14ac:dyDescent="0.25">
      <c r="A184" s="4" t="s">
        <v>11</v>
      </c>
      <c r="B184" s="9">
        <v>43774.625</v>
      </c>
      <c r="C184" t="str" cm="1">
        <f t="array" ref="C184">IF(_xlfn.XOR(tblData[[#This Row],[Employee]]=INDEX(tblData[Employee],1):tblData[[#This Row],[Employee]]),"In","Out")</f>
        <v>Out</v>
      </c>
      <c r="D184" t="str" cm="1">
        <f t="array" ref="D184">IF(_xlfn.XOR(A184=A$2:A184),"In","Out")</f>
        <v>Out</v>
      </c>
      <c r="E184" t="str">
        <f>IF(ISODD(COUNTIF(A$2:A184,A184)),"In","Out")</f>
        <v>Out</v>
      </c>
      <c r="F184" s="6" cm="1">
        <f t="array" ref="F18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2.0000000000582077</v>
      </c>
      <c r="G184" s="6" cm="1">
        <f t="array" ref="G184">_xlfn.XLOOKUP(A184,A$1:A183,B$1:B183,"Not Found",0,-1)</f>
        <v>43774.541666666664</v>
      </c>
      <c r="H184" s="4">
        <f>IF(I184="Out",(B184-F184)*24,0)</f>
        <v>0</v>
      </c>
      <c r="I184" s="3" t="str">
        <f>_xlfn.XLOOKUP(tblData[[#This Row],[Employee]],tblDepts[Employee],tblDepts[All Depts])</f>
        <v>Sales</v>
      </c>
    </row>
    <row r="185" spans="1:9" x14ac:dyDescent="0.25">
      <c r="A185" s="4" t="s">
        <v>13</v>
      </c>
      <c r="B185" s="9">
        <v>43774.625</v>
      </c>
      <c r="C185" t="str" cm="1">
        <f t="array" ref="C185">IF(_xlfn.XOR(tblData[[#This Row],[Employee]]=INDEX(tblData[Employee],1):tblData[[#This Row],[Employee]]),"In","Out")</f>
        <v>Out</v>
      </c>
      <c r="D185" t="str" cm="1">
        <f t="array" ref="D185">IF(_xlfn.XOR(A185=A$2:A185),"In","Out")</f>
        <v>Out</v>
      </c>
      <c r="E185" t="str">
        <f>IF(ISODD(COUNTIF(A$2:A185,A185)),"In","Out")</f>
        <v>Out</v>
      </c>
      <c r="F185" s="6" cm="1">
        <f t="array" ref="F18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2.0833333333139308</v>
      </c>
      <c r="G185" s="6" cm="1">
        <f t="array" ref="G185">_xlfn.XLOOKUP(A185,A$1:A184,B$1:B184,"Not Found",0,-1)</f>
        <v>43774.538194444445</v>
      </c>
      <c r="H185" s="4">
        <f>IF(I185="Out",(B185-F185)*24,0)</f>
        <v>0</v>
      </c>
      <c r="I185" s="3" t="str">
        <f>_xlfn.XLOOKUP(tblData[[#This Row],[Employee]],tblDepts[Employee],tblDepts[All Depts])</f>
        <v>HR</v>
      </c>
    </row>
    <row r="186" spans="1:9" x14ac:dyDescent="0.25">
      <c r="A186" s="4" t="s">
        <v>5</v>
      </c>
      <c r="B186" s="9">
        <v>43774.625</v>
      </c>
      <c r="C186" t="str" cm="1">
        <f t="array" ref="C186">IF(_xlfn.XOR(tblData[[#This Row],[Employee]]=INDEX(tblData[Employee],1):tblData[[#This Row],[Employee]]),"In","Out")</f>
        <v>Out</v>
      </c>
      <c r="D186" t="str" cm="1">
        <f t="array" ref="D186">IF(_xlfn.XOR(A186=A$2:A186),"In","Out")</f>
        <v>Out</v>
      </c>
      <c r="E186" t="str">
        <f>IF(ISODD(COUNTIF(A$2:A186,A186)),"In","Out")</f>
        <v>Out</v>
      </c>
      <c r="F186" s="6" cm="1">
        <f t="array" ref="F18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2.0166666666045785</v>
      </c>
      <c r="G186" s="6" cm="1">
        <f t="array" ref="G186">_xlfn.XLOOKUP(A186,A$1:A185,B$1:B185,"Not Found",0,-1)</f>
        <v>43774.540972222225</v>
      </c>
      <c r="H186" s="4">
        <f>IF(I186="Out",(B186-F186)*24,0)</f>
        <v>0</v>
      </c>
      <c r="I186" s="3" t="str">
        <f>_xlfn.XLOOKUP(tblData[[#This Row],[Employee]],tblDepts[Employee],tblDepts[All Depts])</f>
        <v>Sales</v>
      </c>
    </row>
    <row r="187" spans="1:9" x14ac:dyDescent="0.25">
      <c r="A187" s="4" t="s">
        <v>9</v>
      </c>
      <c r="B187" s="9">
        <v>43774.643750000003</v>
      </c>
      <c r="C187" t="str" cm="1">
        <f t="array" ref="C187">IF(_xlfn.XOR(tblData[[#This Row],[Employee]]=INDEX(tblData[Employee],1):tblData[[#This Row],[Employee]]),"In","Out")</f>
        <v>In</v>
      </c>
      <c r="D187" t="str" cm="1">
        <f t="array" ref="D187">IF(_xlfn.XOR(A187=A$2:A187),"In","Out")</f>
        <v>In</v>
      </c>
      <c r="E187" t="str">
        <f>IF(ISODD(COUNTIF(A$2:A187,A187)),"In","Out")</f>
        <v>In</v>
      </c>
      <c r="F187" s="6" cm="1">
        <f t="array" ref="F18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87" s="6" cm="1">
        <f t="array" ref="G187">_xlfn.XLOOKUP(A187,A$1:A186,B$1:B186,"Not Found",0,-1)</f>
        <v>43774.623611111114</v>
      </c>
      <c r="H187" s="4">
        <f>IF(I187="Out",(B187-F187)*24,0)</f>
        <v>0</v>
      </c>
      <c r="I187" s="3" t="str">
        <f>_xlfn.XLOOKUP(tblData[[#This Row],[Employee]],tblDepts[Employee],tblDepts[All Depts])</f>
        <v>Accounting</v>
      </c>
    </row>
    <row r="188" spans="1:9" x14ac:dyDescent="0.25">
      <c r="A188" s="4" t="s">
        <v>4</v>
      </c>
      <c r="B188" s="9">
        <v>43774.643750000003</v>
      </c>
      <c r="C188" t="str" cm="1">
        <f t="array" ref="C188">IF(_xlfn.XOR(tblData[[#This Row],[Employee]]=INDEX(tblData[Employee],1):tblData[[#This Row],[Employee]]),"In","Out")</f>
        <v>In</v>
      </c>
      <c r="D188" t="str" cm="1">
        <f t="array" ref="D188">IF(_xlfn.XOR(A188=A$2:A188),"In","Out")</f>
        <v>In</v>
      </c>
      <c r="E188" t="str">
        <f>IF(ISODD(COUNTIF(A$2:A188,A188)),"In","Out")</f>
        <v>In</v>
      </c>
      <c r="F188" s="6" cm="1">
        <f t="array" ref="F18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88" s="6" cm="1">
        <f t="array" ref="G188">_xlfn.XLOOKUP(A188,A$1:A187,B$1:B187,"Not Found",0,-1)</f>
        <v>43774.624305555553</v>
      </c>
      <c r="H188" s="4">
        <f>IF(I188="Out",(B188-F188)*24,0)</f>
        <v>0</v>
      </c>
      <c r="I188" s="3" t="str">
        <f>_xlfn.XLOOKUP(tblData[[#This Row],[Employee]],tblDepts[Employee],tblDepts[All Depts])</f>
        <v>Admin</v>
      </c>
    </row>
    <row r="189" spans="1:9" x14ac:dyDescent="0.25">
      <c r="A189" s="4" t="s">
        <v>14</v>
      </c>
      <c r="B189" s="9">
        <v>43774.644444444442</v>
      </c>
      <c r="C189" t="str" cm="1">
        <f t="array" ref="C189">IF(_xlfn.XOR(tblData[[#This Row],[Employee]]=INDEX(tblData[Employee],1):tblData[[#This Row],[Employee]]),"In","Out")</f>
        <v>In</v>
      </c>
      <c r="D189" t="str" cm="1">
        <f t="array" ref="D189">IF(_xlfn.XOR(A189=A$2:A189),"In","Out")</f>
        <v>In</v>
      </c>
      <c r="E189" t="str">
        <f>IF(ISODD(COUNTIF(A$2:A189,A189)),"In","Out")</f>
        <v>In</v>
      </c>
      <c r="F189" s="6" cm="1">
        <f t="array" ref="F18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89" s="6" cm="1">
        <f t="array" ref="G189">_xlfn.XLOOKUP(A189,A$1:A188,B$1:B188,"Not Found",0,-1)</f>
        <v>43774.62222222222</v>
      </c>
      <c r="H189" s="4">
        <f>IF(I189="Out",(B189-F189)*24,0)</f>
        <v>0</v>
      </c>
      <c r="I189" s="3" t="str">
        <f>_xlfn.XLOOKUP(tblData[[#This Row],[Employee]],tblDepts[Employee],tblDepts[All Depts])</f>
        <v>Admin</v>
      </c>
    </row>
    <row r="190" spans="1:9" x14ac:dyDescent="0.25">
      <c r="A190" s="4" t="s">
        <v>5</v>
      </c>
      <c r="B190" s="9">
        <v>43774.644444444442</v>
      </c>
      <c r="C190" t="str" cm="1">
        <f t="array" ref="C190">IF(_xlfn.XOR(tblData[[#This Row],[Employee]]=INDEX(tblData[Employee],1):tblData[[#This Row],[Employee]]),"In","Out")</f>
        <v>In</v>
      </c>
      <c r="D190" t="str" cm="1">
        <f t="array" ref="D190">IF(_xlfn.XOR(A190=A$2:A190),"In","Out")</f>
        <v>In</v>
      </c>
      <c r="E190" t="str">
        <f>IF(ISODD(COUNTIF(A$2:A190,A190)),"In","Out")</f>
        <v>In</v>
      </c>
      <c r="F190" s="6" cm="1">
        <f t="array" ref="F19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90" s="6" cm="1">
        <f t="array" ref="G190">_xlfn.XLOOKUP(A190,A$1:A189,B$1:B189,"Not Found",0,-1)</f>
        <v>43774.625</v>
      </c>
      <c r="H190" s="4">
        <f>IF(I190="Out",(B190-F190)*24,0)</f>
        <v>0</v>
      </c>
      <c r="I190" s="3" t="str">
        <f>_xlfn.XLOOKUP(tblData[[#This Row],[Employee]],tblDepts[Employee],tblDepts[All Depts])</f>
        <v>Sales</v>
      </c>
    </row>
    <row r="191" spans="1:9" x14ac:dyDescent="0.25">
      <c r="A191" s="4" t="s">
        <v>1</v>
      </c>
      <c r="B191" s="9">
        <v>43774.645138888889</v>
      </c>
      <c r="C191" t="str" cm="1">
        <f t="array" ref="C191">IF(_xlfn.XOR(tblData[[#This Row],[Employee]]=INDEX(tblData[Employee],1):tblData[[#This Row],[Employee]]),"In","Out")</f>
        <v>In</v>
      </c>
      <c r="D191" t="str" cm="1">
        <f t="array" ref="D191">IF(_xlfn.XOR(A191=A$2:A191),"In","Out")</f>
        <v>In</v>
      </c>
      <c r="E191" t="str">
        <f>IF(ISODD(COUNTIF(A$2:A191,A191)),"In","Out")</f>
        <v>In</v>
      </c>
      <c r="F191" s="6" cm="1">
        <f t="array" ref="F19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91" s="6" cm="1">
        <f t="array" ref="G191">_xlfn.XLOOKUP(A191,A$1:A190,B$1:B190,"Not Found",0,-1)</f>
        <v>43774.624305555553</v>
      </c>
      <c r="H191" s="4">
        <f>IF(I191="Out",(B191-F191)*24,0)</f>
        <v>0</v>
      </c>
      <c r="I191" s="3" t="str">
        <f>_xlfn.XLOOKUP(tblData[[#This Row],[Employee]],tblDepts[Employee],tblDepts[All Depts])</f>
        <v>Exec</v>
      </c>
    </row>
    <row r="192" spans="1:9" x14ac:dyDescent="0.25">
      <c r="A192" s="4" t="s">
        <v>7</v>
      </c>
      <c r="B192" s="9">
        <v>43774.645138888889</v>
      </c>
      <c r="C192" t="str" cm="1">
        <f t="array" ref="C192">IF(_xlfn.XOR(tblData[[#This Row],[Employee]]=INDEX(tblData[Employee],1):tblData[[#This Row],[Employee]]),"In","Out")</f>
        <v>In</v>
      </c>
      <c r="D192" t="str" cm="1">
        <f t="array" ref="D192">IF(_xlfn.XOR(A192=A$2:A192),"In","Out")</f>
        <v>In</v>
      </c>
      <c r="E192" t="str">
        <f>IF(ISODD(COUNTIF(A$2:A192,A192)),"In","Out")</f>
        <v>In</v>
      </c>
      <c r="F192" s="6" cm="1">
        <f t="array" ref="F19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92" s="6" cm="1">
        <f t="array" ref="G192">_xlfn.XLOOKUP(A192,A$1:A191,B$1:B191,"Not Found",0,-1)</f>
        <v>43774.623611111114</v>
      </c>
      <c r="H192" s="4">
        <f>IF(I192="Out",(B192-F192)*24,0)</f>
        <v>0</v>
      </c>
      <c r="I192" s="3" t="str">
        <f>_xlfn.XLOOKUP(tblData[[#This Row],[Employee]],tblDepts[Employee],tblDepts[All Depts])</f>
        <v>Accounting</v>
      </c>
    </row>
    <row r="193" spans="1:9" x14ac:dyDescent="0.25">
      <c r="A193" s="4" t="s">
        <v>11</v>
      </c>
      <c r="B193" s="9">
        <v>43774.645138888889</v>
      </c>
      <c r="C193" t="str" cm="1">
        <f t="array" ref="C193">IF(_xlfn.XOR(tblData[[#This Row],[Employee]]=INDEX(tblData[Employee],1):tblData[[#This Row],[Employee]]),"In","Out")</f>
        <v>In</v>
      </c>
      <c r="D193" t="str" cm="1">
        <f t="array" ref="D193">IF(_xlfn.XOR(A193=A$2:A193),"In","Out")</f>
        <v>In</v>
      </c>
      <c r="E193" t="str">
        <f>IF(ISODD(COUNTIF(A$2:A193,A193)),"In","Out")</f>
        <v>In</v>
      </c>
      <c r="F193" s="6" cm="1">
        <f t="array" ref="F19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93" s="6" cm="1">
        <f t="array" ref="G193">_xlfn.XLOOKUP(A193,A$1:A192,B$1:B192,"Not Found",0,-1)</f>
        <v>43774.625</v>
      </c>
      <c r="H193" s="4">
        <f>IF(I193="Out",(B193-F193)*24,0)</f>
        <v>0</v>
      </c>
      <c r="I193" s="3" t="str">
        <f>_xlfn.XLOOKUP(tblData[[#This Row],[Employee]],tblDepts[Employee],tblDepts[All Depts])</f>
        <v>Sales</v>
      </c>
    </row>
    <row r="194" spans="1:9" x14ac:dyDescent="0.25">
      <c r="A194" s="4" t="s">
        <v>8</v>
      </c>
      <c r="B194" s="9">
        <v>43774.645833333336</v>
      </c>
      <c r="C194" t="str" cm="1">
        <f t="array" ref="C194">IF(_xlfn.XOR(tblData[[#This Row],[Employee]]=INDEX(tblData[Employee],1):tblData[[#This Row],[Employee]]),"In","Out")</f>
        <v>In</v>
      </c>
      <c r="D194" t="str" cm="1">
        <f t="array" ref="D194">IF(_xlfn.XOR(A194=A$2:A194),"In","Out")</f>
        <v>In</v>
      </c>
      <c r="E194" t="str">
        <f>IF(ISODD(COUNTIF(A$2:A194,A194)),"In","Out")</f>
        <v>In</v>
      </c>
      <c r="F194" s="6" cm="1">
        <f t="array" ref="F19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94" s="6" cm="1">
        <f t="array" ref="G194">_xlfn.XLOOKUP(A194,A$1:A193,B$1:B193,"Not Found",0,-1)</f>
        <v>43774.618750000001</v>
      </c>
      <c r="H194" s="4">
        <f>IF(I194="Out",(B194-F194)*24,0)</f>
        <v>0</v>
      </c>
      <c r="I194" s="3" t="str">
        <f>_xlfn.XLOOKUP(tblData[[#This Row],[Employee]],tblDepts[Employee],tblDepts[All Depts])</f>
        <v>Admin</v>
      </c>
    </row>
    <row r="195" spans="1:9" x14ac:dyDescent="0.25">
      <c r="A195" s="4" t="s">
        <v>13</v>
      </c>
      <c r="B195" s="9">
        <v>43774.645833333336</v>
      </c>
      <c r="C195" t="str" cm="1">
        <f t="array" ref="C195">IF(_xlfn.XOR(tblData[[#This Row],[Employee]]=INDEX(tblData[Employee],1):tblData[[#This Row],[Employee]]),"In","Out")</f>
        <v>In</v>
      </c>
      <c r="D195" t="str" cm="1">
        <f t="array" ref="D195">IF(_xlfn.XOR(A195=A$2:A195),"In","Out")</f>
        <v>In</v>
      </c>
      <c r="E195" t="str">
        <f>IF(ISODD(COUNTIF(A$2:A195,A195)),"In","Out")</f>
        <v>In</v>
      </c>
      <c r="F195" s="6" cm="1">
        <f t="array" ref="F19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95" s="6" cm="1">
        <f t="array" ref="G195">_xlfn.XLOOKUP(A195,A$1:A194,B$1:B194,"Not Found",0,-1)</f>
        <v>43774.625</v>
      </c>
      <c r="H195" s="4">
        <f>IF(I195="Out",(B195-F195)*24,0)</f>
        <v>0</v>
      </c>
      <c r="I195" s="3" t="str">
        <f>_xlfn.XLOOKUP(tblData[[#This Row],[Employee]],tblDepts[Employee],tblDepts[All Depts])</f>
        <v>HR</v>
      </c>
    </row>
    <row r="196" spans="1:9" x14ac:dyDescent="0.25">
      <c r="A196" s="4" t="s">
        <v>3</v>
      </c>
      <c r="B196" s="9">
        <v>43774.646527777775</v>
      </c>
      <c r="C196" t="str" cm="1">
        <f t="array" ref="C196">IF(_xlfn.XOR(tblData[[#This Row],[Employee]]=INDEX(tblData[Employee],1):tblData[[#This Row],[Employee]]),"In","Out")</f>
        <v>In</v>
      </c>
      <c r="D196" t="str" cm="1">
        <f t="array" ref="D196">IF(_xlfn.XOR(A196=A$2:A196),"In","Out")</f>
        <v>In</v>
      </c>
      <c r="E196" t="str">
        <f>IF(ISODD(COUNTIF(A$2:A196,A196)),"In","Out")</f>
        <v>In</v>
      </c>
      <c r="F196" s="6" cm="1">
        <f t="array" ref="F19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96" s="6" cm="1">
        <f t="array" ref="G196">_xlfn.XLOOKUP(A196,A$1:A195,B$1:B195,"Not Found",0,-1)</f>
        <v>43774.620138888888</v>
      </c>
      <c r="H196" s="4">
        <f>IF(I196="Out",(B196-F196)*24,0)</f>
        <v>0</v>
      </c>
      <c r="I196" s="3" t="str">
        <f>_xlfn.XLOOKUP(tblData[[#This Row],[Employee]],tblDepts[Employee],tblDepts[All Depts])</f>
        <v>Sales</v>
      </c>
    </row>
    <row r="197" spans="1:9" x14ac:dyDescent="0.25">
      <c r="A197" s="4" t="s">
        <v>6</v>
      </c>
      <c r="B197" s="9">
        <v>43774.646527777775</v>
      </c>
      <c r="C197" t="str" cm="1">
        <f t="array" ref="C197">IF(_xlfn.XOR(tblData[[#This Row],[Employee]]=INDEX(tblData[Employee],1):tblData[[#This Row],[Employee]]),"In","Out")</f>
        <v>In</v>
      </c>
      <c r="D197" t="str" cm="1">
        <f t="array" ref="D197">IF(_xlfn.XOR(A197=A$2:A197),"In","Out")</f>
        <v>In</v>
      </c>
      <c r="E197" t="str">
        <f>IF(ISODD(COUNTIF(A$2:A197,A197)),"In","Out")</f>
        <v>In</v>
      </c>
      <c r="F197" s="6" cm="1">
        <f t="array" ref="F19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97" s="6" cm="1">
        <f t="array" ref="G197">_xlfn.XLOOKUP(A197,A$1:A196,B$1:B196,"Not Found",0,-1)</f>
        <v>43774.624305555553</v>
      </c>
      <c r="H197" s="4">
        <f>IF(I197="Out",(B197-F197)*24,0)</f>
        <v>0</v>
      </c>
      <c r="I197" s="3" t="str">
        <f>_xlfn.XLOOKUP(tblData[[#This Row],[Employee]],tblDepts[Employee],tblDepts[All Depts])</f>
        <v>Sales</v>
      </c>
    </row>
    <row r="198" spans="1:9" x14ac:dyDescent="0.25">
      <c r="A198" s="4" t="s">
        <v>10</v>
      </c>
      <c r="B198" s="9">
        <v>43774.646527777775</v>
      </c>
      <c r="C198" t="str" cm="1">
        <f t="array" ref="C198">IF(_xlfn.XOR(tblData[[#This Row],[Employee]]=INDEX(tblData[Employee],1):tblData[[#This Row],[Employee]]),"In","Out")</f>
        <v>In</v>
      </c>
      <c r="D198" t="str" cm="1">
        <f t="array" ref="D198">IF(_xlfn.XOR(A198=A$2:A198),"In","Out")</f>
        <v>In</v>
      </c>
      <c r="E198" t="str">
        <f>IF(ISODD(COUNTIF(A$2:A198,A198)),"In","Out")</f>
        <v>In</v>
      </c>
      <c r="F198" s="6" cm="1">
        <f t="array" ref="F19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98" s="6" cm="1">
        <f t="array" ref="G198">_xlfn.XLOOKUP(A198,A$1:A197,B$1:B197,"Not Found",0,-1)</f>
        <v>43774.625</v>
      </c>
      <c r="H198" s="4">
        <f>IF(I198="Out",(B198-F198)*24,0)</f>
        <v>0</v>
      </c>
      <c r="I198" s="3" t="str">
        <f>_xlfn.XLOOKUP(tblData[[#This Row],[Employee]],tblDepts[Employee],tblDepts[All Depts])</f>
        <v>Accounting</v>
      </c>
    </row>
    <row r="199" spans="1:9" x14ac:dyDescent="0.25">
      <c r="A199" s="4" t="s">
        <v>12</v>
      </c>
      <c r="B199" s="9">
        <v>43774.647916666669</v>
      </c>
      <c r="C199" t="str" cm="1">
        <f t="array" ref="C199">IF(_xlfn.XOR(tblData[[#This Row],[Employee]]=INDEX(tblData[Employee],1):tblData[[#This Row],[Employee]]),"In","Out")</f>
        <v>In</v>
      </c>
      <c r="D199" t="str" cm="1">
        <f t="array" ref="D199">IF(_xlfn.XOR(A199=A$2:A199),"In","Out")</f>
        <v>In</v>
      </c>
      <c r="E199" t="str">
        <f>IF(ISODD(COUNTIF(A$2:A199,A199)),"In","Out")</f>
        <v>In</v>
      </c>
      <c r="F199" s="6" cm="1">
        <f t="array" ref="F19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99" s="6" cm="1">
        <f t="array" ref="G199">_xlfn.XLOOKUP(A199,A$1:A198,B$1:B198,"Not Found",0,-1)</f>
        <v>43774.622916666667</v>
      </c>
      <c r="H199" s="4">
        <f>IF(I199="Out",(B199-F199)*24,0)</f>
        <v>0</v>
      </c>
      <c r="I199" s="3" t="str">
        <f>_xlfn.XLOOKUP(tblData[[#This Row],[Employee]],tblDepts[Employee],tblDepts[All Depts])</f>
        <v>Customer Service</v>
      </c>
    </row>
    <row r="200" spans="1:9" x14ac:dyDescent="0.25">
      <c r="A200" s="4" t="s">
        <v>5</v>
      </c>
      <c r="B200" s="9">
        <v>43774.70208333333</v>
      </c>
      <c r="C200" t="str" cm="1">
        <f t="array" ref="C200">IF(_xlfn.XOR(tblData[[#This Row],[Employee]]=INDEX(tblData[Employee],1):tblData[[#This Row],[Employee]]),"In","Out")</f>
        <v>Out</v>
      </c>
      <c r="D200" t="str" cm="1">
        <f t="array" ref="D200">IF(_xlfn.XOR(A200=A$2:A200),"In","Out")</f>
        <v>Out</v>
      </c>
      <c r="E200" t="str">
        <f>IF(ISODD(COUNTIF(A$2:A200,A200)),"In","Out")</f>
        <v>Out</v>
      </c>
      <c r="F200" s="6" cm="1">
        <f t="array" ref="F20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1.3833333333022892</v>
      </c>
      <c r="G200" s="6" cm="1">
        <f t="array" ref="G200">_xlfn.XLOOKUP(A200,A$1:A199,B$1:B199,"Not Found",0,-1)</f>
        <v>43774.644444444442</v>
      </c>
      <c r="H200" s="4">
        <f>IF(I200="Out",(B200-F200)*24,0)</f>
        <v>0</v>
      </c>
      <c r="I200" s="3" t="str">
        <f>_xlfn.XLOOKUP(tblData[[#This Row],[Employee]],tblDepts[Employee],tblDepts[All Depts])</f>
        <v>Sales</v>
      </c>
    </row>
    <row r="201" spans="1:9" x14ac:dyDescent="0.25">
      <c r="A201" s="4" t="s">
        <v>6</v>
      </c>
      <c r="B201" s="9">
        <v>43774.706250000003</v>
      </c>
      <c r="C201" t="str" cm="1">
        <f t="array" ref="C201">IF(_xlfn.XOR(tblData[[#This Row],[Employee]]=INDEX(tblData[Employee],1):tblData[[#This Row],[Employee]]),"In","Out")</f>
        <v>Out</v>
      </c>
      <c r="D201" t="str" cm="1">
        <f t="array" ref="D201">IF(_xlfn.XOR(A201=A$2:A201),"In","Out")</f>
        <v>Out</v>
      </c>
      <c r="E201" t="str">
        <f>IF(ISODD(COUNTIF(A$2:A201,A201)),"In","Out")</f>
        <v>Out</v>
      </c>
      <c r="F201" s="6" cm="1">
        <f t="array" ref="F20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1.4333333334652707</v>
      </c>
      <c r="G201" s="6" cm="1">
        <f t="array" ref="G201">_xlfn.XLOOKUP(A201,A$1:A200,B$1:B200,"Not Found",0,-1)</f>
        <v>43774.646527777775</v>
      </c>
      <c r="H201" s="4">
        <f>IF(I201="Out",(B201-F201)*24,0)</f>
        <v>0</v>
      </c>
      <c r="I201" s="3" t="str">
        <f>_xlfn.XLOOKUP(tblData[[#This Row],[Employee]],tblDepts[Employee],tblDepts[All Depts])</f>
        <v>Sales</v>
      </c>
    </row>
    <row r="202" spans="1:9" x14ac:dyDescent="0.25">
      <c r="A202" s="4" t="s">
        <v>11</v>
      </c>
      <c r="B202" s="9">
        <v>43774.706250000003</v>
      </c>
      <c r="C202" t="str" cm="1">
        <f t="array" ref="C202">IF(_xlfn.XOR(tblData[[#This Row],[Employee]]=INDEX(tblData[Employee],1):tblData[[#This Row],[Employee]]),"In","Out")</f>
        <v>Out</v>
      </c>
      <c r="D202" t="str" cm="1">
        <f t="array" ref="D202">IF(_xlfn.XOR(A202=A$2:A202),"In","Out")</f>
        <v>Out</v>
      </c>
      <c r="E202" t="str">
        <f>IF(ISODD(COUNTIF(A$2:A202,A202)),"In","Out")</f>
        <v>Out</v>
      </c>
      <c r="F202" s="6" cm="1">
        <f t="array" ref="F20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1.4666666667326353</v>
      </c>
      <c r="G202" s="6" cm="1">
        <f t="array" ref="G202">_xlfn.XLOOKUP(A202,A$1:A201,B$1:B201,"Not Found",0,-1)</f>
        <v>43774.645138888889</v>
      </c>
      <c r="H202" s="4">
        <f>IF(I202="Out",(B202-F202)*24,0)</f>
        <v>0</v>
      </c>
      <c r="I202" s="3" t="str">
        <f>_xlfn.XLOOKUP(tblData[[#This Row],[Employee]],tblDepts[Employee],tblDepts[All Depts])</f>
        <v>Sales</v>
      </c>
    </row>
    <row r="203" spans="1:9" x14ac:dyDescent="0.25">
      <c r="A203" s="4" t="s">
        <v>4</v>
      </c>
      <c r="B203" s="9">
        <v>43774.706944444442</v>
      </c>
      <c r="C203" t="str" cm="1">
        <f t="array" ref="C203">IF(_xlfn.XOR(tblData[[#This Row],[Employee]]=INDEX(tblData[Employee],1):tblData[[#This Row],[Employee]]),"In","Out")</f>
        <v>Out</v>
      </c>
      <c r="D203" t="str" cm="1">
        <f t="array" ref="D203">IF(_xlfn.XOR(A203=A$2:A203),"In","Out")</f>
        <v>Out</v>
      </c>
      <c r="E203" t="str">
        <f>IF(ISODD(COUNTIF(A$2:A203,A203)),"In","Out")</f>
        <v>Out</v>
      </c>
      <c r="F203" s="6" cm="1">
        <f t="array" ref="F20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1.5166666665463708</v>
      </c>
      <c r="G203" s="6" cm="1">
        <f t="array" ref="G203">_xlfn.XLOOKUP(A203,A$1:A202,B$1:B202,"Not Found",0,-1)</f>
        <v>43774.643750000003</v>
      </c>
      <c r="H203" s="4">
        <f>IF(I203="Out",(B203-F203)*24,0)</f>
        <v>0</v>
      </c>
      <c r="I203" s="3" t="str">
        <f>_xlfn.XLOOKUP(tblData[[#This Row],[Employee]],tblDepts[Employee],tblDepts[All Depts])</f>
        <v>Admin</v>
      </c>
    </row>
    <row r="204" spans="1:9" x14ac:dyDescent="0.25">
      <c r="A204" s="4" t="s">
        <v>10</v>
      </c>
      <c r="B204" s="9">
        <v>43774.706944444442</v>
      </c>
      <c r="C204" t="str" cm="1">
        <f t="array" ref="C204">IF(_xlfn.XOR(tblData[[#This Row],[Employee]]=INDEX(tblData[Employee],1):tblData[[#This Row],[Employee]]),"In","Out")</f>
        <v>Out</v>
      </c>
      <c r="D204" t="str" cm="1">
        <f t="array" ref="D204">IF(_xlfn.XOR(A204=A$2:A204),"In","Out")</f>
        <v>Out</v>
      </c>
      <c r="E204" t="str">
        <f>IF(ISODD(COUNTIF(A$2:A204,A204)),"In","Out")</f>
        <v>Out</v>
      </c>
      <c r="F204" s="6" cm="1">
        <f t="array" ref="F20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1.4500000000116415</v>
      </c>
      <c r="G204" s="6" cm="1">
        <f t="array" ref="G204">_xlfn.XLOOKUP(A204,A$1:A203,B$1:B203,"Not Found",0,-1)</f>
        <v>43774.646527777775</v>
      </c>
      <c r="H204" s="4">
        <f>IF(I204="Out",(B204-F204)*24,0)</f>
        <v>0</v>
      </c>
      <c r="I204" s="3" t="str">
        <f>_xlfn.XLOOKUP(tblData[[#This Row],[Employee]],tblDepts[Employee],tblDepts[All Depts])</f>
        <v>Accounting</v>
      </c>
    </row>
    <row r="205" spans="1:9" x14ac:dyDescent="0.25">
      <c r="A205" s="4" t="s">
        <v>1</v>
      </c>
      <c r="B205" s="9">
        <v>43774.707638888889</v>
      </c>
      <c r="C205" t="str" cm="1">
        <f t="array" ref="C205">IF(_xlfn.XOR(tblData[[#This Row],[Employee]]=INDEX(tblData[Employee],1):tblData[[#This Row],[Employee]]),"In","Out")</f>
        <v>Out</v>
      </c>
      <c r="D205" t="str" cm="1">
        <f t="array" ref="D205">IF(_xlfn.XOR(A205=A$2:A205),"In","Out")</f>
        <v>Out</v>
      </c>
      <c r="E205" t="str">
        <f>IF(ISODD(COUNTIF(A$2:A205,A205)),"In","Out")</f>
        <v>Out</v>
      </c>
      <c r="F205" s="6" cm="1">
        <f t="array" ref="F20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</v>
      </c>
      <c r="G205" s="6" cm="1">
        <f t="array" ref="G205">_xlfn.XLOOKUP(A205,A$1:A204,B$1:B204,"Not Found",0,-1)</f>
        <v>43774.645138888889</v>
      </c>
      <c r="H205" s="4">
        <f>IF(I205="Out",(B205-F205)*24,0)</f>
        <v>0</v>
      </c>
      <c r="I205" s="3" t="str">
        <f>_xlfn.XLOOKUP(tblData[[#This Row],[Employee]],tblDepts[Employee],tblDepts[All Depts])</f>
        <v>Exec</v>
      </c>
    </row>
    <row r="206" spans="1:9" x14ac:dyDescent="0.25">
      <c r="A206" s="4" t="s">
        <v>2</v>
      </c>
      <c r="B206" s="9">
        <v>43774.708333333336</v>
      </c>
      <c r="C206" t="str" cm="1">
        <f t="array" ref="C206">IF(_xlfn.XOR(tblData[[#This Row],[Employee]]=INDEX(tblData[Employee],1):tblData[[#This Row],[Employee]]),"In","Out")</f>
        <v>Out</v>
      </c>
      <c r="D206" t="str" cm="1">
        <f t="array" ref="D206">IF(_xlfn.XOR(A206=A$2:A206),"In","Out")</f>
        <v>Out</v>
      </c>
      <c r="E206" t="str">
        <f>IF(ISODD(COUNTIF(A$2:A206,A206)),"In","Out")</f>
        <v>Out</v>
      </c>
      <c r="F206" s="6" cm="1">
        <f t="array" ref="F20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4.0000000001164153</v>
      </c>
      <c r="G206" s="6" cm="1">
        <f t="array" ref="G206">_xlfn.XLOOKUP(A206,A$1:A205,B$1:B205,"Not Found",0,-1)</f>
        <v>43774.541666666664</v>
      </c>
      <c r="H206" s="4">
        <f>IF(I206="Out",(B206-F206)*24,0)</f>
        <v>0</v>
      </c>
      <c r="I206" s="3" t="str">
        <f>_xlfn.XLOOKUP(tblData[[#This Row],[Employee]],tblDepts[Employee],tblDepts[All Depts])</f>
        <v>Sales</v>
      </c>
    </row>
    <row r="207" spans="1:9" x14ac:dyDescent="0.25">
      <c r="A207" s="4" t="s">
        <v>3</v>
      </c>
      <c r="B207" s="9">
        <v>43774.708333333336</v>
      </c>
      <c r="C207" t="str" cm="1">
        <f t="array" ref="C207">IF(_xlfn.XOR(tblData[[#This Row],[Employee]]=INDEX(tblData[Employee],1):tblData[[#This Row],[Employee]]),"In","Out")</f>
        <v>Out</v>
      </c>
      <c r="D207" t="str" cm="1">
        <f t="array" ref="D207">IF(_xlfn.XOR(A207=A$2:A207),"In","Out")</f>
        <v>Out</v>
      </c>
      <c r="E207" t="str">
        <f>IF(ISODD(COUNTIF(A$2:A207,A207)),"In","Out")</f>
        <v>Out</v>
      </c>
      <c r="F207" s="6" cm="1">
        <f t="array" ref="F20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1.4833333334536292</v>
      </c>
      <c r="G207" s="6" cm="1">
        <f t="array" ref="G207">_xlfn.XLOOKUP(A207,A$1:A206,B$1:B206,"Not Found",0,-1)</f>
        <v>43774.646527777775</v>
      </c>
      <c r="H207" s="4">
        <f>IF(I207="Out",(B207-F207)*24,0)</f>
        <v>0</v>
      </c>
      <c r="I207" s="3" t="str">
        <f>_xlfn.XLOOKUP(tblData[[#This Row],[Employee]],tblDepts[Employee],tblDepts[All Depts])</f>
        <v>Sales</v>
      </c>
    </row>
    <row r="208" spans="1:9" x14ac:dyDescent="0.25">
      <c r="A208" s="4" t="s">
        <v>7</v>
      </c>
      <c r="B208" s="9">
        <v>43774.708333333336</v>
      </c>
      <c r="C208" t="str" cm="1">
        <f t="array" ref="C208">IF(_xlfn.XOR(tblData[[#This Row],[Employee]]=INDEX(tblData[Employee],1):tblData[[#This Row],[Employee]]),"In","Out")</f>
        <v>Out</v>
      </c>
      <c r="D208" t="str" cm="1">
        <f t="array" ref="D208">IF(_xlfn.XOR(A208=A$2:A208),"In","Out")</f>
        <v>Out</v>
      </c>
      <c r="E208" t="str">
        <f>IF(ISODD(COUNTIF(A$2:A208,A208)),"In","Out")</f>
        <v>Out</v>
      </c>
      <c r="F208" s="6" cm="1">
        <f t="array" ref="F20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1.5166666667209938</v>
      </c>
      <c r="G208" s="6" cm="1">
        <f t="array" ref="G208">_xlfn.XLOOKUP(A208,A$1:A207,B$1:B207,"Not Found",0,-1)</f>
        <v>43774.645138888889</v>
      </c>
      <c r="H208" s="4">
        <f>IF(I208="Out",(B208-F208)*24,0)</f>
        <v>0</v>
      </c>
      <c r="I208" s="3" t="str">
        <f>_xlfn.XLOOKUP(tblData[[#This Row],[Employee]],tblDepts[Employee],tblDepts[All Depts])</f>
        <v>Accounting</v>
      </c>
    </row>
    <row r="209" spans="1:9" x14ac:dyDescent="0.25">
      <c r="A209" s="4" t="s">
        <v>8</v>
      </c>
      <c r="B209" s="9">
        <v>43774.708333333336</v>
      </c>
      <c r="C209" t="str" cm="1">
        <f t="array" ref="C209">IF(_xlfn.XOR(tblData[[#This Row],[Employee]]=INDEX(tblData[Employee],1):tblData[[#This Row],[Employee]]),"In","Out")</f>
        <v>Out</v>
      </c>
      <c r="D209" t="str" cm="1">
        <f t="array" ref="D209">IF(_xlfn.XOR(A209=A$2:A209),"In","Out")</f>
        <v>Out</v>
      </c>
      <c r="E209" t="str">
        <f>IF(ISODD(COUNTIF(A$2:A209,A209)),"In","Out")</f>
        <v>Out</v>
      </c>
      <c r="F209" s="6" cm="1">
        <f t="array" ref="F20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</v>
      </c>
      <c r="G209" s="6" cm="1">
        <f t="array" ref="G209">_xlfn.XLOOKUP(A209,A$1:A208,B$1:B208,"Not Found",0,-1)</f>
        <v>43774.645833333336</v>
      </c>
      <c r="H209" s="4">
        <f>IF(I209="Out",(B209-F209)*24,0)</f>
        <v>0</v>
      </c>
      <c r="I209" s="3" t="str">
        <f>_xlfn.XLOOKUP(tblData[[#This Row],[Employee]],tblDepts[Employee],tblDepts[All Depts])</f>
        <v>Admin</v>
      </c>
    </row>
    <row r="210" spans="1:9" x14ac:dyDescent="0.25">
      <c r="A210" s="4" t="s">
        <v>13</v>
      </c>
      <c r="B210" s="9">
        <v>43774.708333333336</v>
      </c>
      <c r="C210" t="str" cm="1">
        <f t="array" ref="C210">IF(_xlfn.XOR(tblData[[#This Row],[Employee]]=INDEX(tblData[Employee],1):tblData[[#This Row],[Employee]]),"In","Out")</f>
        <v>Out</v>
      </c>
      <c r="D210" t="str" cm="1">
        <f t="array" ref="D210">IF(_xlfn.XOR(A210=A$2:A210),"In","Out")</f>
        <v>Out</v>
      </c>
      <c r="E210" t="str">
        <f>IF(ISODD(COUNTIF(A$2:A210,A210)),"In","Out")</f>
        <v>Out</v>
      </c>
      <c r="F210" s="6" cm="1">
        <f t="array" ref="F21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</v>
      </c>
      <c r="G210" s="6" cm="1">
        <f t="array" ref="G210">_xlfn.XLOOKUP(A210,A$1:A209,B$1:B209,"Not Found",0,-1)</f>
        <v>43774.645833333336</v>
      </c>
      <c r="H210" s="4">
        <f>IF(I210="Out",(B210-F210)*24,0)</f>
        <v>0</v>
      </c>
      <c r="I210" s="3" t="str">
        <f>_xlfn.XLOOKUP(tblData[[#This Row],[Employee]],tblDepts[Employee],tblDepts[All Depts])</f>
        <v>HR</v>
      </c>
    </row>
    <row r="211" spans="1:9" x14ac:dyDescent="0.25">
      <c r="A211" s="4" t="s">
        <v>14</v>
      </c>
      <c r="B211" s="9">
        <v>43774.711111111108</v>
      </c>
      <c r="C211" t="str" cm="1">
        <f t="array" ref="C211">IF(_xlfn.XOR(tblData[[#This Row],[Employee]]=INDEX(tblData[Employee],1):tblData[[#This Row],[Employee]]),"In","Out")</f>
        <v>Out</v>
      </c>
      <c r="D211" t="str" cm="1">
        <f t="array" ref="D211">IF(_xlfn.XOR(A211=A$2:A211),"In","Out")</f>
        <v>Out</v>
      </c>
      <c r="E211" t="str">
        <f>IF(ISODD(COUNTIF(A$2:A211,A211)),"In","Out")</f>
        <v>Out</v>
      </c>
      <c r="F211" s="6" cm="1">
        <f t="array" ref="F21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1.5999999999767169</v>
      </c>
      <c r="G211" s="6" cm="1">
        <f t="array" ref="G211">_xlfn.XLOOKUP(A211,A$1:A210,B$1:B210,"Not Found",0,-1)</f>
        <v>43774.644444444442</v>
      </c>
      <c r="H211" s="4">
        <f>IF(I211="Out",(B211-F211)*24,0)</f>
        <v>0</v>
      </c>
      <c r="I211" s="3" t="str">
        <f>_xlfn.XLOOKUP(tblData[[#This Row],[Employee]],tblDepts[Employee],tblDepts[All Depts])</f>
        <v>Admin</v>
      </c>
    </row>
    <row r="212" spans="1:9" x14ac:dyDescent="0.25">
      <c r="A212" s="4" t="s">
        <v>9</v>
      </c>
      <c r="B212" s="9">
        <v>43774.711805555555</v>
      </c>
      <c r="C212" t="str" cm="1">
        <f t="array" ref="C212">IF(_xlfn.XOR(tblData[[#This Row],[Employee]]=INDEX(tblData[Employee],1):tblData[[#This Row],[Employee]]),"In","Out")</f>
        <v>Out</v>
      </c>
      <c r="D212" t="str" cm="1">
        <f t="array" ref="D212">IF(_xlfn.XOR(A212=A$2:A212),"In","Out")</f>
        <v>Out</v>
      </c>
      <c r="E212" t="str">
        <f>IF(ISODD(COUNTIF(A$2:A212,A212)),"In","Out")</f>
        <v>Out</v>
      </c>
      <c r="F212" s="6" cm="1">
        <f t="array" ref="F21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1.6333333332440816</v>
      </c>
      <c r="G212" s="6" cm="1">
        <f t="array" ref="G212">_xlfn.XLOOKUP(A212,A$1:A211,B$1:B211,"Not Found",0,-1)</f>
        <v>43774.643750000003</v>
      </c>
      <c r="H212" s="4">
        <f>IF(I212="Out",(B212-F212)*24,0)</f>
        <v>0</v>
      </c>
      <c r="I212" s="3" t="str">
        <f>_xlfn.XLOOKUP(tblData[[#This Row],[Employee]],tblDepts[Employee],tblDepts[All Depts])</f>
        <v>Accounting</v>
      </c>
    </row>
    <row r="213" spans="1:9" x14ac:dyDescent="0.25">
      <c r="A213" s="4" t="s">
        <v>12</v>
      </c>
      <c r="B213" s="9">
        <v>43774.711805555555</v>
      </c>
      <c r="C213" t="str" cm="1">
        <f t="array" ref="C213">IF(_xlfn.XOR(tblData[[#This Row],[Employee]]=INDEX(tblData[Employee],1):tblData[[#This Row],[Employee]]),"In","Out")</f>
        <v>Out</v>
      </c>
      <c r="D213" t="str" cm="1">
        <f t="array" ref="D213">IF(_xlfn.XOR(A213=A$2:A213),"In","Out")</f>
        <v>Out</v>
      </c>
      <c r="E213" t="str">
        <f>IF(ISODD(COUNTIF(A$2:A213,A213)),"In","Out")</f>
        <v>Out</v>
      </c>
      <c r="F213" s="6" cm="1">
        <f t="array" ref="F21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1.5333333332673647</v>
      </c>
      <c r="G213" s="6" cm="1">
        <f t="array" ref="G213">_xlfn.XLOOKUP(A213,A$1:A212,B$1:B212,"Not Found",0,-1)</f>
        <v>43774.647916666669</v>
      </c>
      <c r="H213" s="4">
        <f>IF(I213="Out",(B213-F213)*24,0)</f>
        <v>0</v>
      </c>
      <c r="I213" s="3" t="str">
        <f>_xlfn.XLOOKUP(tblData[[#This Row],[Employee]],tblDepts[Employee],tblDepts[All Depts])</f>
        <v>Customer Service</v>
      </c>
    </row>
    <row r="214" spans="1:9" x14ac:dyDescent="0.25">
      <c r="A214" s="4" t="s">
        <v>2</v>
      </c>
      <c r="B214" s="9">
        <v>43775.331944444442</v>
      </c>
      <c r="C214" t="str" cm="1">
        <f t="array" ref="C214">IF(_xlfn.XOR(tblData[[#This Row],[Employee]]=INDEX(tblData[Employee],1):tblData[[#This Row],[Employee]]),"In","Out")</f>
        <v>In</v>
      </c>
      <c r="D214" t="str" cm="1">
        <f t="array" ref="D214">IF(_xlfn.XOR(A214=A$2:A214),"In","Out")</f>
        <v>In</v>
      </c>
      <c r="E214" t="str">
        <f>IF(ISODD(COUNTIF(A$2:A214,A214)),"In","Out")</f>
        <v>In</v>
      </c>
      <c r="F214" s="6" cm="1">
        <f t="array" ref="F21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14" s="6" cm="1">
        <f t="array" ref="G214">_xlfn.XLOOKUP(A214,A$1:A213,B$1:B213,"Not Found",0,-1)</f>
        <v>43774.708333333336</v>
      </c>
      <c r="H214" s="4">
        <f>IF(I214="Out",(B214-F214)*24,0)</f>
        <v>0</v>
      </c>
      <c r="I214" s="3" t="str">
        <f>_xlfn.XLOOKUP(tblData[[#This Row],[Employee]],tblDepts[Employee],tblDepts[All Depts])</f>
        <v>Sales</v>
      </c>
    </row>
    <row r="215" spans="1:9" x14ac:dyDescent="0.25">
      <c r="A215" s="4" t="s">
        <v>10</v>
      </c>
      <c r="B215" s="9">
        <v>43775.334027777775</v>
      </c>
      <c r="C215" t="str" cm="1">
        <f t="array" ref="C215">IF(_xlfn.XOR(tblData[[#This Row],[Employee]]=INDEX(tblData[Employee],1):tblData[[#This Row],[Employee]]),"In","Out")</f>
        <v>In</v>
      </c>
      <c r="D215" t="str" cm="1">
        <f t="array" ref="D215">IF(_xlfn.XOR(A215=A$2:A215),"In","Out")</f>
        <v>In</v>
      </c>
      <c r="E215" t="str">
        <f>IF(ISODD(COUNTIF(A$2:A215,A215)),"In","Out")</f>
        <v>In</v>
      </c>
      <c r="F215" s="6" cm="1">
        <f t="array" ref="F21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15" s="6" cm="1">
        <f t="array" ref="G215">_xlfn.XLOOKUP(A215,A$1:A214,B$1:B214,"Not Found",0,-1)</f>
        <v>43774.706944444442</v>
      </c>
      <c r="H215" s="4">
        <f>IF(I215="Out",(B215-F215)*24,0)</f>
        <v>0</v>
      </c>
      <c r="I215" s="3" t="str">
        <f>_xlfn.XLOOKUP(tblData[[#This Row],[Employee]],tblDepts[Employee],tblDepts[All Depts])</f>
        <v>Accounting</v>
      </c>
    </row>
    <row r="216" spans="1:9" x14ac:dyDescent="0.25">
      <c r="A216" s="4" t="s">
        <v>6</v>
      </c>
      <c r="B216" s="9">
        <v>43775.335416666669</v>
      </c>
      <c r="C216" t="str" cm="1">
        <f t="array" ref="C216">IF(_xlfn.XOR(tblData[[#This Row],[Employee]]=INDEX(tblData[Employee],1):tblData[[#This Row],[Employee]]),"In","Out")</f>
        <v>In</v>
      </c>
      <c r="D216" t="str" cm="1">
        <f t="array" ref="D216">IF(_xlfn.XOR(A216=A$2:A216),"In","Out")</f>
        <v>In</v>
      </c>
      <c r="E216" t="str">
        <f>IF(ISODD(COUNTIF(A$2:A216,A216)),"In","Out")</f>
        <v>In</v>
      </c>
      <c r="F216" s="6" cm="1">
        <f t="array" ref="F21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16" s="6" cm="1">
        <f t="array" ref="G216">_xlfn.XLOOKUP(A216,A$1:A215,B$1:B215,"Not Found",0,-1)</f>
        <v>43774.706250000003</v>
      </c>
      <c r="H216" s="4">
        <f>IF(I216="Out",(B216-F216)*24,0)</f>
        <v>0</v>
      </c>
      <c r="I216" s="3" t="str">
        <f>_xlfn.XLOOKUP(tblData[[#This Row],[Employee]],tblDepts[Employee],tblDepts[All Depts])</f>
        <v>Sales</v>
      </c>
    </row>
    <row r="217" spans="1:9" x14ac:dyDescent="0.25">
      <c r="A217" s="4" t="s">
        <v>7</v>
      </c>
      <c r="B217" s="9">
        <v>43775.336111111108</v>
      </c>
      <c r="C217" t="str" cm="1">
        <f t="array" ref="C217">IF(_xlfn.XOR(tblData[[#This Row],[Employee]]=INDEX(tblData[Employee],1):tblData[[#This Row],[Employee]]),"In","Out")</f>
        <v>In</v>
      </c>
      <c r="D217" t="str" cm="1">
        <f t="array" ref="D217">IF(_xlfn.XOR(A217=A$2:A217),"In","Out")</f>
        <v>In</v>
      </c>
      <c r="E217" t="str">
        <f>IF(ISODD(COUNTIF(A$2:A217,A217)),"In","Out")</f>
        <v>In</v>
      </c>
      <c r="F217" s="6" cm="1">
        <f t="array" ref="F21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17" s="6" cm="1">
        <f t="array" ref="G217">_xlfn.XLOOKUP(A217,A$1:A216,B$1:B216,"Not Found",0,-1)</f>
        <v>43774.708333333336</v>
      </c>
      <c r="H217" s="4">
        <f>IF(I217="Out",(B217-F217)*24,0)</f>
        <v>0</v>
      </c>
      <c r="I217" s="3" t="str">
        <f>_xlfn.XLOOKUP(tblData[[#This Row],[Employee]],tblDepts[Employee],tblDepts[All Depts])</f>
        <v>Accounting</v>
      </c>
    </row>
    <row r="218" spans="1:9" x14ac:dyDescent="0.25">
      <c r="A218" s="4" t="s">
        <v>13</v>
      </c>
      <c r="B218" s="9">
        <v>43775.338888888888</v>
      </c>
      <c r="C218" t="str" cm="1">
        <f t="array" ref="C218">IF(_xlfn.XOR(tblData[[#This Row],[Employee]]=INDEX(tblData[Employee],1):tblData[[#This Row],[Employee]]),"In","Out")</f>
        <v>In</v>
      </c>
      <c r="D218" t="str" cm="1">
        <f t="array" ref="D218">IF(_xlfn.XOR(A218=A$2:A218),"In","Out")</f>
        <v>In</v>
      </c>
      <c r="E218" t="str">
        <f>IF(ISODD(COUNTIF(A$2:A218,A218)),"In","Out")</f>
        <v>In</v>
      </c>
      <c r="F218" s="6" cm="1">
        <f t="array" ref="F21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18" s="6" cm="1">
        <f t="array" ref="G218">_xlfn.XLOOKUP(A218,A$1:A217,B$1:B217,"Not Found",0,-1)</f>
        <v>43774.708333333336</v>
      </c>
      <c r="H218" s="4">
        <f>IF(I218="Out",(B218-F218)*24,0)</f>
        <v>0</v>
      </c>
      <c r="I218" s="3" t="str">
        <f>_xlfn.XLOOKUP(tblData[[#This Row],[Employee]],tblDepts[Employee],tblDepts[All Depts])</f>
        <v>HR</v>
      </c>
    </row>
    <row r="219" spans="1:9" x14ac:dyDescent="0.25">
      <c r="A219" s="4" t="s">
        <v>11</v>
      </c>
      <c r="B219" s="9">
        <v>43775.339583333334</v>
      </c>
      <c r="C219" t="str" cm="1">
        <f t="array" ref="C219">IF(_xlfn.XOR(tblData[[#This Row],[Employee]]=INDEX(tblData[Employee],1):tblData[[#This Row],[Employee]]),"In","Out")</f>
        <v>In</v>
      </c>
      <c r="D219" t="str" cm="1">
        <f t="array" ref="D219">IF(_xlfn.XOR(A219=A$2:A219),"In","Out")</f>
        <v>In</v>
      </c>
      <c r="E219" t="str">
        <f>IF(ISODD(COUNTIF(A$2:A219,A219)),"In","Out")</f>
        <v>In</v>
      </c>
      <c r="F219" s="6" cm="1">
        <f t="array" ref="F21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19" s="6" cm="1">
        <f t="array" ref="G219">_xlfn.XLOOKUP(A219,A$1:A218,B$1:B218,"Not Found",0,-1)</f>
        <v>43774.706250000003</v>
      </c>
      <c r="H219" s="4">
        <f>IF(I219="Out",(B219-F219)*24,0)</f>
        <v>0</v>
      </c>
      <c r="I219" s="3" t="str">
        <f>_xlfn.XLOOKUP(tblData[[#This Row],[Employee]],tblDepts[Employee],tblDepts[All Depts])</f>
        <v>Sales</v>
      </c>
    </row>
    <row r="220" spans="1:9" x14ac:dyDescent="0.25">
      <c r="A220" s="4" t="s">
        <v>9</v>
      </c>
      <c r="B220" s="9">
        <v>43775.331944444442</v>
      </c>
      <c r="C220" t="str" cm="1">
        <f t="array" ref="C220">IF(_xlfn.XOR(tblData[[#This Row],[Employee]]=INDEX(tblData[Employee],1):tblData[[#This Row],[Employee]]),"In","Out")</f>
        <v>In</v>
      </c>
      <c r="D220" t="str" cm="1">
        <f t="array" ref="D220">IF(_xlfn.XOR(A220=A$2:A220),"In","Out")</f>
        <v>In</v>
      </c>
      <c r="E220" t="str">
        <f>IF(ISODD(COUNTIF(A$2:A220,A220)),"In","Out")</f>
        <v>In</v>
      </c>
      <c r="F220" s="6" cm="1">
        <f t="array" ref="F22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20" s="6" cm="1">
        <f t="array" ref="G220">_xlfn.XLOOKUP(A220,A$1:A219,B$1:B219,"Not Found",0,-1)</f>
        <v>43774.711805555555</v>
      </c>
      <c r="H220" s="4">
        <f>IF(I220="Out",(B220-F220)*24,0)</f>
        <v>0</v>
      </c>
      <c r="I220" s="3" t="str">
        <f>_xlfn.XLOOKUP(tblData[[#This Row],[Employee]],tblDepts[Employee],tblDepts[All Depts])</f>
        <v>Accounting</v>
      </c>
    </row>
    <row r="221" spans="1:9" x14ac:dyDescent="0.25">
      <c r="A221" s="4" t="s">
        <v>5</v>
      </c>
      <c r="B221" s="9">
        <v>43775.340277777781</v>
      </c>
      <c r="C221" t="str" cm="1">
        <f t="array" ref="C221">IF(_xlfn.XOR(tblData[[#This Row],[Employee]]=INDEX(tblData[Employee],1):tblData[[#This Row],[Employee]]),"In","Out")</f>
        <v>In</v>
      </c>
      <c r="D221" t="str" cm="1">
        <f t="array" ref="D221">IF(_xlfn.XOR(A221=A$2:A221),"In","Out")</f>
        <v>In</v>
      </c>
      <c r="E221" t="str">
        <f>IF(ISODD(COUNTIF(A$2:A221,A221)),"In","Out")</f>
        <v>In</v>
      </c>
      <c r="F221" s="6" cm="1">
        <f t="array" ref="F22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21" s="6" cm="1">
        <f t="array" ref="G221">_xlfn.XLOOKUP(A221,A$1:A220,B$1:B220,"Not Found",0,-1)</f>
        <v>43774.70208333333</v>
      </c>
      <c r="H221" s="4">
        <f>IF(I221="Out",(B221-F221)*24,0)</f>
        <v>0</v>
      </c>
      <c r="I221" s="3" t="str">
        <f>_xlfn.XLOOKUP(tblData[[#This Row],[Employee]],tblDepts[Employee],tblDepts[All Depts])</f>
        <v>Sales</v>
      </c>
    </row>
    <row r="222" spans="1:9" x14ac:dyDescent="0.25">
      <c r="A222" s="4" t="s">
        <v>12</v>
      </c>
      <c r="B222" s="9">
        <v>43775.342361111114</v>
      </c>
      <c r="C222" t="str" cm="1">
        <f t="array" ref="C222">IF(_xlfn.XOR(tblData[[#This Row],[Employee]]=INDEX(tblData[Employee],1):tblData[[#This Row],[Employee]]),"In","Out")</f>
        <v>In</v>
      </c>
      <c r="D222" t="str" cm="1">
        <f t="array" ref="D222">IF(_xlfn.XOR(A222=A$2:A222),"In","Out")</f>
        <v>In</v>
      </c>
      <c r="E222" t="str">
        <f>IF(ISODD(COUNTIF(A$2:A222,A222)),"In","Out")</f>
        <v>In</v>
      </c>
      <c r="F222" s="6" cm="1">
        <f t="array" ref="F22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22" s="6" cm="1">
        <f t="array" ref="G222">_xlfn.XLOOKUP(A222,A$1:A221,B$1:B221,"Not Found",0,-1)</f>
        <v>43774.711805555555</v>
      </c>
      <c r="H222" s="4">
        <f>IF(I222="Out",(B222-F222)*24,0)</f>
        <v>0</v>
      </c>
      <c r="I222" s="3" t="str">
        <f>_xlfn.XLOOKUP(tblData[[#This Row],[Employee]],tblDepts[Employee],tblDepts[All Depts])</f>
        <v>Customer Service</v>
      </c>
    </row>
    <row r="223" spans="1:9" x14ac:dyDescent="0.25">
      <c r="A223" s="4" t="s">
        <v>4</v>
      </c>
      <c r="B223" s="9">
        <v>43775.34375</v>
      </c>
      <c r="C223" t="str" cm="1">
        <f t="array" ref="C223">IF(_xlfn.XOR(tblData[[#This Row],[Employee]]=INDEX(tblData[Employee],1):tblData[[#This Row],[Employee]]),"In","Out")</f>
        <v>In</v>
      </c>
      <c r="D223" t="str" cm="1">
        <f t="array" ref="D223">IF(_xlfn.XOR(A223=A$2:A223),"In","Out")</f>
        <v>In</v>
      </c>
      <c r="E223" t="str">
        <f>IF(ISODD(COUNTIF(A$2:A223,A223)),"In","Out")</f>
        <v>In</v>
      </c>
      <c r="F223" s="6" cm="1">
        <f t="array" ref="F22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23" s="6" cm="1">
        <f t="array" ref="G223">_xlfn.XLOOKUP(A223,A$1:A222,B$1:B222,"Not Found",0,-1)</f>
        <v>43774.706944444442</v>
      </c>
      <c r="H223" s="4">
        <f>IF(I223="Out",(B223-F223)*24,0)</f>
        <v>0</v>
      </c>
      <c r="I223" s="3" t="str">
        <f>_xlfn.XLOOKUP(tblData[[#This Row],[Employee]],tblDepts[Employee],tblDepts[All Depts])</f>
        <v>Admin</v>
      </c>
    </row>
    <row r="224" spans="1:9" x14ac:dyDescent="0.25">
      <c r="A224" s="4" t="s">
        <v>1</v>
      </c>
      <c r="B224" s="9">
        <v>43775.34652777778</v>
      </c>
      <c r="C224" t="str" cm="1">
        <f t="array" ref="C224">IF(_xlfn.XOR(tblData[[#This Row],[Employee]]=INDEX(tblData[Employee],1):tblData[[#This Row],[Employee]]),"In","Out")</f>
        <v>In</v>
      </c>
      <c r="D224" t="str" cm="1">
        <f t="array" ref="D224">IF(_xlfn.XOR(A224=A$2:A224),"In","Out")</f>
        <v>In</v>
      </c>
      <c r="E224" t="str">
        <f>IF(ISODD(COUNTIF(A$2:A224,A224)),"In","Out")</f>
        <v>In</v>
      </c>
      <c r="F224" s="6" cm="1">
        <f t="array" ref="F22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24" s="6" cm="1">
        <f t="array" ref="G224">_xlfn.XLOOKUP(A224,A$1:A223,B$1:B223,"Not Found",0,-1)</f>
        <v>43774.707638888889</v>
      </c>
      <c r="H224" s="4">
        <f>IF(I224="Out",(B224-F224)*24,0)</f>
        <v>0</v>
      </c>
      <c r="I224" s="3" t="str">
        <f>_xlfn.XLOOKUP(tblData[[#This Row],[Employee]],tblDepts[Employee],tblDepts[All Depts])</f>
        <v>Exec</v>
      </c>
    </row>
    <row r="225" spans="1:9" x14ac:dyDescent="0.25">
      <c r="A225" s="4" t="s">
        <v>14</v>
      </c>
      <c r="B225" s="9">
        <v>43775.350694444445</v>
      </c>
      <c r="C225" t="str" cm="1">
        <f t="array" ref="C225">IF(_xlfn.XOR(tblData[[#This Row],[Employee]]=INDEX(tblData[Employee],1):tblData[[#This Row],[Employee]]),"In","Out")</f>
        <v>In</v>
      </c>
      <c r="D225" t="str" cm="1">
        <f t="array" ref="D225">IF(_xlfn.XOR(A225=A$2:A225),"In","Out")</f>
        <v>In</v>
      </c>
      <c r="E225" t="str">
        <f>IF(ISODD(COUNTIF(A$2:A225,A225)),"In","Out")</f>
        <v>In</v>
      </c>
      <c r="F225" s="6" cm="1">
        <f t="array" ref="F22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25" s="6" cm="1">
        <f t="array" ref="G225">_xlfn.XLOOKUP(A225,A$1:A224,B$1:B224,"Not Found",0,-1)</f>
        <v>43774.711111111108</v>
      </c>
      <c r="H225" s="4">
        <f>IF(I225="Out",(B225-F225)*24,0)</f>
        <v>0</v>
      </c>
      <c r="I225" s="3" t="str">
        <f>_xlfn.XLOOKUP(tblData[[#This Row],[Employee]],tblDepts[Employee],tblDepts[All Depts])</f>
        <v>Admin</v>
      </c>
    </row>
    <row r="226" spans="1:9" x14ac:dyDescent="0.25">
      <c r="A226" s="4" t="s">
        <v>3</v>
      </c>
      <c r="B226" s="9">
        <v>43775.353472222225</v>
      </c>
      <c r="C226" t="str" cm="1">
        <f t="array" ref="C226">IF(_xlfn.XOR(tblData[[#This Row],[Employee]]=INDEX(tblData[Employee],1):tblData[[#This Row],[Employee]]),"In","Out")</f>
        <v>In</v>
      </c>
      <c r="D226" t="str" cm="1">
        <f t="array" ref="D226">IF(_xlfn.XOR(A226=A$2:A226),"In","Out")</f>
        <v>In</v>
      </c>
      <c r="E226" t="str">
        <f>IF(ISODD(COUNTIF(A$2:A226,A226)),"In","Out")</f>
        <v>In</v>
      </c>
      <c r="F226" s="6" cm="1">
        <f t="array" ref="F22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26" s="6" cm="1">
        <f t="array" ref="G226">_xlfn.XLOOKUP(A226,A$1:A225,B$1:B225,"Not Found",0,-1)</f>
        <v>43774.708333333336</v>
      </c>
      <c r="H226" s="4">
        <f>IF(I226="Out",(B226-F226)*24,0)</f>
        <v>0</v>
      </c>
      <c r="I226" s="3" t="str">
        <f>_xlfn.XLOOKUP(tblData[[#This Row],[Employee]],tblDepts[Employee],tblDepts[All Depts])</f>
        <v>Sales</v>
      </c>
    </row>
    <row r="227" spans="1:9" x14ac:dyDescent="0.25">
      <c r="A227" s="4" t="s">
        <v>8</v>
      </c>
      <c r="B227" s="9">
        <v>43775.374305555553</v>
      </c>
      <c r="C227" t="str" cm="1">
        <f t="array" ref="C227">IF(_xlfn.XOR(tblData[[#This Row],[Employee]]=INDEX(tblData[Employee],1):tblData[[#This Row],[Employee]]),"In","Out")</f>
        <v>In</v>
      </c>
      <c r="D227" t="str" cm="1">
        <f t="array" ref="D227">IF(_xlfn.XOR(A227=A$2:A227),"In","Out")</f>
        <v>In</v>
      </c>
      <c r="E227" t="str">
        <f>IF(ISODD(COUNTIF(A$2:A227,A227)),"In","Out")</f>
        <v>In</v>
      </c>
      <c r="F227" s="6" cm="1">
        <f t="array" ref="F22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27" s="6" cm="1">
        <f t="array" ref="G227">_xlfn.XLOOKUP(A227,A$1:A226,B$1:B226,"Not Found",0,-1)</f>
        <v>43774.708333333336</v>
      </c>
      <c r="H227" s="4">
        <f>IF(I227="Out",(B227-F227)*24,0)</f>
        <v>0</v>
      </c>
      <c r="I227" s="3" t="str">
        <f>_xlfn.XLOOKUP(tblData[[#This Row],[Employee]],tblDepts[Employee],tblDepts[All Depts])</f>
        <v>Admin</v>
      </c>
    </row>
    <row r="228" spans="1:9" x14ac:dyDescent="0.25">
      <c r="A228" s="4" t="s">
        <v>3</v>
      </c>
      <c r="B228" s="9">
        <v>43775.413888888892</v>
      </c>
      <c r="C228" t="str" cm="1">
        <f t="array" ref="C228">IF(_xlfn.XOR(tblData[[#This Row],[Employee]]=INDEX(tblData[Employee],1):tblData[[#This Row],[Employee]]),"In","Out")</f>
        <v>Out</v>
      </c>
      <c r="D228" t="str" cm="1">
        <f t="array" ref="D228">IF(_xlfn.XOR(A228=A$2:A228),"In","Out")</f>
        <v>Out</v>
      </c>
      <c r="E228" t="str">
        <f>IF(ISODD(COUNTIF(A$2:A228,A228)),"In","Out")</f>
        <v>Out</v>
      </c>
      <c r="F228" s="6" cm="1">
        <f t="array" ref="F22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1.4500000000116415</v>
      </c>
      <c r="G228" s="6" cm="1">
        <f t="array" ref="G228">_xlfn.XLOOKUP(A228,A$1:A227,B$1:B227,"Not Found",0,-1)</f>
        <v>43775.353472222225</v>
      </c>
      <c r="H228" s="4">
        <f>IF(I228="Out",(B228-F228)*24,0)</f>
        <v>0</v>
      </c>
      <c r="I228" s="3" t="str">
        <f>_xlfn.XLOOKUP(tblData[[#This Row],[Employee]],tblDepts[Employee],tblDepts[All Depts])</f>
        <v>Sales</v>
      </c>
    </row>
    <row r="229" spans="1:9" x14ac:dyDescent="0.25">
      <c r="A229" s="4" t="s">
        <v>12</v>
      </c>
      <c r="B229" s="9">
        <v>43775.415277777778</v>
      </c>
      <c r="C229" t="str" cm="1">
        <f t="array" ref="C229">IF(_xlfn.XOR(tblData[[#This Row],[Employee]]=INDEX(tblData[Employee],1):tblData[[#This Row],[Employee]]),"In","Out")</f>
        <v>Out</v>
      </c>
      <c r="D229" t="str" cm="1">
        <f t="array" ref="D229">IF(_xlfn.XOR(A229=A$2:A229),"In","Out")</f>
        <v>Out</v>
      </c>
      <c r="E229" t="str">
        <f>IF(ISODD(COUNTIF(A$2:A229,A229)),"In","Out")</f>
        <v>Out</v>
      </c>
      <c r="F229" s="6" cm="1">
        <f t="array" ref="F22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1.7499999999417923</v>
      </c>
      <c r="G229" s="6" cm="1">
        <f t="array" ref="G229">_xlfn.XLOOKUP(A229,A$1:A228,B$1:B228,"Not Found",0,-1)</f>
        <v>43775.342361111114</v>
      </c>
      <c r="H229" s="4">
        <f>IF(I229="Out",(B229-F229)*24,0)</f>
        <v>0</v>
      </c>
      <c r="I229" s="3" t="str">
        <f>_xlfn.XLOOKUP(tblData[[#This Row],[Employee]],tblDepts[Employee],tblDepts[All Depts])</f>
        <v>Customer Service</v>
      </c>
    </row>
    <row r="230" spans="1:9" x14ac:dyDescent="0.25">
      <c r="A230" s="4" t="s">
        <v>13</v>
      </c>
      <c r="B230" s="9">
        <v>43775.415277777778</v>
      </c>
      <c r="C230" t="str" cm="1">
        <f t="array" ref="C230">IF(_xlfn.XOR(tblData[[#This Row],[Employee]]=INDEX(tblData[Employee],1):tblData[[#This Row],[Employee]]),"In","Out")</f>
        <v>Out</v>
      </c>
      <c r="D230" t="str" cm="1">
        <f t="array" ref="D230">IF(_xlfn.XOR(A230=A$2:A230),"In","Out")</f>
        <v>Out</v>
      </c>
      <c r="E230" t="str">
        <f>IF(ISODD(COUNTIF(A$2:A230,A230)),"In","Out")</f>
        <v>Out</v>
      </c>
      <c r="F230" s="6" cm="1">
        <f t="array" ref="F23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1.8333333333721384</v>
      </c>
      <c r="G230" s="6" cm="1">
        <f t="array" ref="G230">_xlfn.XLOOKUP(A230,A$1:A229,B$1:B229,"Not Found",0,-1)</f>
        <v>43775.338888888888</v>
      </c>
      <c r="H230" s="4">
        <f>IF(I230="Out",(B230-F230)*24,0)</f>
        <v>0</v>
      </c>
      <c r="I230" s="3" t="str">
        <f>_xlfn.XLOOKUP(tblData[[#This Row],[Employee]],tblDepts[Employee],tblDepts[All Depts])</f>
        <v>HR</v>
      </c>
    </row>
    <row r="231" spans="1:9" x14ac:dyDescent="0.25">
      <c r="A231" s="4" t="s">
        <v>4</v>
      </c>
      <c r="B231" s="9">
        <v>43775.415972222225</v>
      </c>
      <c r="C231" t="str" cm="1">
        <f t="array" ref="C231">IF(_xlfn.XOR(tblData[[#This Row],[Employee]]=INDEX(tblData[Employee],1):tblData[[#This Row],[Employee]]),"In","Out")</f>
        <v>Out</v>
      </c>
      <c r="D231" t="str" cm="1">
        <f t="array" ref="D231">IF(_xlfn.XOR(A231=A$2:A231),"In","Out")</f>
        <v>Out</v>
      </c>
      <c r="E231" t="str">
        <f>IF(ISODD(COUNTIF(A$2:A231,A231)),"In","Out")</f>
        <v>Out</v>
      </c>
      <c r="F231" s="6" cm="1">
        <f t="array" ref="F23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1.7333333333954215</v>
      </c>
      <c r="G231" s="6" cm="1">
        <f t="array" ref="G231">_xlfn.XLOOKUP(A231,A$1:A230,B$1:B230,"Not Found",0,-1)</f>
        <v>43775.34375</v>
      </c>
      <c r="H231" s="4">
        <f>IF(I231="Out",(B231-F231)*24,0)</f>
        <v>0</v>
      </c>
      <c r="I231" s="3" t="str">
        <f>_xlfn.XLOOKUP(tblData[[#This Row],[Employee]],tblDepts[Employee],tblDepts[All Depts])</f>
        <v>Admin</v>
      </c>
    </row>
    <row r="232" spans="1:9" x14ac:dyDescent="0.25">
      <c r="A232" s="4" t="s">
        <v>6</v>
      </c>
      <c r="B232" s="9">
        <v>43775.415972222225</v>
      </c>
      <c r="C232" t="str" cm="1">
        <f t="array" ref="C232">IF(_xlfn.XOR(tblData[[#This Row],[Employee]]=INDEX(tblData[Employee],1):tblData[[#This Row],[Employee]]),"In","Out")</f>
        <v>Out</v>
      </c>
      <c r="D232" t="str" cm="1">
        <f t="array" ref="D232">IF(_xlfn.XOR(A232=A$2:A232),"In","Out")</f>
        <v>Out</v>
      </c>
      <c r="E232" t="str">
        <f>IF(ISODD(COUNTIF(A$2:A232,A232)),"In","Out")</f>
        <v>Out</v>
      </c>
      <c r="F232" s="6" cm="1">
        <f t="array" ref="F23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1.9333333333488554</v>
      </c>
      <c r="G232" s="6" cm="1">
        <f t="array" ref="G232">_xlfn.XLOOKUP(A232,A$1:A231,B$1:B231,"Not Found",0,-1)</f>
        <v>43775.335416666669</v>
      </c>
      <c r="H232" s="4">
        <f>IF(I232="Out",(B232-F232)*24,0)</f>
        <v>0</v>
      </c>
      <c r="I232" s="3" t="str">
        <f>_xlfn.XLOOKUP(tblData[[#This Row],[Employee]],tblDepts[Employee],tblDepts[All Depts])</f>
        <v>Sales</v>
      </c>
    </row>
    <row r="233" spans="1:9" x14ac:dyDescent="0.25">
      <c r="A233" s="4" t="s">
        <v>7</v>
      </c>
      <c r="B233" s="9">
        <v>43775.415972222225</v>
      </c>
      <c r="C233" t="str" cm="1">
        <f t="array" ref="C233">IF(_xlfn.XOR(tblData[[#This Row],[Employee]]=INDEX(tblData[Employee],1):tblData[[#This Row],[Employee]]),"In","Out")</f>
        <v>Out</v>
      </c>
      <c r="D233" t="str" cm="1">
        <f t="array" ref="D233">IF(_xlfn.XOR(A233=A$2:A233),"In","Out")</f>
        <v>Out</v>
      </c>
      <c r="E233" t="str">
        <f>IF(ISODD(COUNTIF(A$2:A233,A233)),"In","Out")</f>
        <v>Out</v>
      </c>
      <c r="F233" s="6" cm="1">
        <f t="array" ref="F23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1.9166666668024845</v>
      </c>
      <c r="G233" s="6" cm="1">
        <f t="array" ref="G233">_xlfn.XLOOKUP(A233,A$1:A232,B$1:B232,"Not Found",0,-1)</f>
        <v>43775.336111111108</v>
      </c>
      <c r="H233" s="4">
        <f>IF(I233="Out",(B233-F233)*24,0)</f>
        <v>0</v>
      </c>
      <c r="I233" s="3" t="str">
        <f>_xlfn.XLOOKUP(tblData[[#This Row],[Employee]],tblDepts[Employee],tblDepts[All Depts])</f>
        <v>Accounting</v>
      </c>
    </row>
    <row r="234" spans="1:9" x14ac:dyDescent="0.25">
      <c r="A234" s="4" t="s">
        <v>14</v>
      </c>
      <c r="B234" s="9">
        <v>43775.415972222225</v>
      </c>
      <c r="C234" t="str" cm="1">
        <f t="array" ref="C234">IF(_xlfn.XOR(tblData[[#This Row],[Employee]]=INDEX(tblData[Employee],1):tblData[[#This Row],[Employee]]),"In","Out")</f>
        <v>Out</v>
      </c>
      <c r="D234" t="str" cm="1">
        <f t="array" ref="D234">IF(_xlfn.XOR(A234=A$2:A234),"In","Out")</f>
        <v>Out</v>
      </c>
      <c r="E234" t="str">
        <f>IF(ISODD(COUNTIF(A$2:A234,A234)),"In","Out")</f>
        <v>Out</v>
      </c>
      <c r="F234" s="6" cm="1">
        <f t="array" ref="F23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1.5666666667093523</v>
      </c>
      <c r="G234" s="6" cm="1">
        <f t="array" ref="G234">_xlfn.XLOOKUP(A234,A$1:A233,B$1:B233,"Not Found",0,-1)</f>
        <v>43775.350694444445</v>
      </c>
      <c r="H234" s="4">
        <f>IF(I234="Out",(B234-F234)*24,0)</f>
        <v>0</v>
      </c>
      <c r="I234" s="3" t="str">
        <f>_xlfn.XLOOKUP(tblData[[#This Row],[Employee]],tblDepts[Employee],tblDepts[All Depts])</f>
        <v>Admin</v>
      </c>
    </row>
    <row r="235" spans="1:9" x14ac:dyDescent="0.25">
      <c r="A235" s="4" t="s">
        <v>1</v>
      </c>
      <c r="B235" s="9">
        <v>43775.416666666664</v>
      </c>
      <c r="C235" t="str" cm="1">
        <f t="array" ref="C235">IF(_xlfn.XOR(tblData[[#This Row],[Employee]]=INDEX(tblData[Employee],1):tblData[[#This Row],[Employee]]),"In","Out")</f>
        <v>Out</v>
      </c>
      <c r="D235" t="str" cm="1">
        <f t="array" ref="D235">IF(_xlfn.XOR(A235=A$2:A235),"In","Out")</f>
        <v>Out</v>
      </c>
      <c r="E235" t="str">
        <f>IF(ISODD(COUNTIF(A$2:A235,A235)),"In","Out")</f>
        <v>Out</v>
      </c>
      <c r="F235" s="6" cm="1">
        <f t="array" ref="F23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1.6833333332324401</v>
      </c>
      <c r="G235" s="6" cm="1">
        <f t="array" ref="G235">_xlfn.XLOOKUP(A235,A$1:A234,B$1:B234,"Not Found",0,-1)</f>
        <v>43775.34652777778</v>
      </c>
      <c r="H235" s="4">
        <f>IF(I235="Out",(B235-F235)*24,0)</f>
        <v>0</v>
      </c>
      <c r="I235" s="3" t="str">
        <f>_xlfn.XLOOKUP(tblData[[#This Row],[Employee]],tblDepts[Employee],tblDepts[All Depts])</f>
        <v>Exec</v>
      </c>
    </row>
    <row r="236" spans="1:9" x14ac:dyDescent="0.25">
      <c r="A236" s="4" t="s">
        <v>8</v>
      </c>
      <c r="B236" s="9">
        <v>43775.416666666664</v>
      </c>
      <c r="C236" t="str" cm="1">
        <f t="array" ref="C236">IF(_xlfn.XOR(tblData[[#This Row],[Employee]]=INDEX(tblData[Employee],1):tblData[[#This Row],[Employee]]),"In","Out")</f>
        <v>Out</v>
      </c>
      <c r="D236" t="str" cm="1">
        <f t="array" ref="D236">IF(_xlfn.XOR(A236=A$2:A236),"In","Out")</f>
        <v>Out</v>
      </c>
      <c r="E236" t="str">
        <f>IF(ISODD(COUNTIF(A$2:A236,A236)),"In","Out")</f>
        <v>Out</v>
      </c>
      <c r="F236" s="6" cm="1">
        <f t="array" ref="F23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1.0166666666627862</v>
      </c>
      <c r="G236" s="6" cm="1">
        <f t="array" ref="G236">_xlfn.XLOOKUP(A236,A$1:A235,B$1:B235,"Not Found",0,-1)</f>
        <v>43775.374305555553</v>
      </c>
      <c r="H236" s="4">
        <f>IF(I236="Out",(B236-F236)*24,0)</f>
        <v>0</v>
      </c>
      <c r="I236" s="3" t="str">
        <f>_xlfn.XLOOKUP(tblData[[#This Row],[Employee]],tblDepts[Employee],tblDepts[All Depts])</f>
        <v>Admin</v>
      </c>
    </row>
    <row r="237" spans="1:9" x14ac:dyDescent="0.25">
      <c r="A237" s="4" t="s">
        <v>10</v>
      </c>
      <c r="B237" s="9">
        <v>43775.416666666664</v>
      </c>
      <c r="C237" t="str" cm="1">
        <f t="array" ref="C237">IF(_xlfn.XOR(tblData[[#This Row],[Employee]]=INDEX(tblData[Employee],1):tblData[[#This Row],[Employee]]),"In","Out")</f>
        <v>Out</v>
      </c>
      <c r="D237" t="str" cm="1">
        <f t="array" ref="D237">IF(_xlfn.XOR(A237=A$2:A237),"In","Out")</f>
        <v>Out</v>
      </c>
      <c r="E237" t="str">
        <f>IF(ISODD(COUNTIF(A$2:A237,A237)),"In","Out")</f>
        <v>Out</v>
      </c>
      <c r="F237" s="6" cm="1">
        <f t="array" ref="F23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1.9833333333372138</v>
      </c>
      <c r="G237" s="6" cm="1">
        <f t="array" ref="G237">_xlfn.XLOOKUP(A237,A$1:A236,B$1:B236,"Not Found",0,-1)</f>
        <v>43775.334027777775</v>
      </c>
      <c r="H237" s="4">
        <f>IF(I237="Out",(B237-F237)*24,0)</f>
        <v>0</v>
      </c>
      <c r="I237" s="3" t="str">
        <f>_xlfn.XLOOKUP(tblData[[#This Row],[Employee]],tblDepts[Employee],tblDepts[All Depts])</f>
        <v>Accounting</v>
      </c>
    </row>
    <row r="238" spans="1:9" x14ac:dyDescent="0.25">
      <c r="A238" s="4" t="s">
        <v>11</v>
      </c>
      <c r="B238" s="9">
        <v>43775.416666666664</v>
      </c>
      <c r="C238" t="str" cm="1">
        <f t="array" ref="C238">IF(_xlfn.XOR(tblData[[#This Row],[Employee]]=INDEX(tblData[Employee],1):tblData[[#This Row],[Employee]]),"In","Out")</f>
        <v>Out</v>
      </c>
      <c r="D238" t="str" cm="1">
        <f t="array" ref="D238">IF(_xlfn.XOR(A238=A$2:A238),"In","Out")</f>
        <v>Out</v>
      </c>
      <c r="E238" t="str">
        <f>IF(ISODD(COUNTIF(A$2:A238,A238)),"In","Out")</f>
        <v>Out</v>
      </c>
      <c r="F238" s="6" cm="1">
        <f t="array" ref="F23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1.8499999999185093</v>
      </c>
      <c r="G238" s="6" cm="1">
        <f t="array" ref="G238">_xlfn.XLOOKUP(A238,A$1:A237,B$1:B237,"Not Found",0,-1)</f>
        <v>43775.339583333334</v>
      </c>
      <c r="H238" s="4">
        <f>IF(I238="Out",(B238-F238)*24,0)</f>
        <v>0</v>
      </c>
      <c r="I238" s="3" t="str">
        <f>_xlfn.XLOOKUP(tblData[[#This Row],[Employee]],tblDepts[Employee],tblDepts[All Depts])</f>
        <v>Sales</v>
      </c>
    </row>
    <row r="239" spans="1:9" x14ac:dyDescent="0.25">
      <c r="A239" s="4" t="s">
        <v>5</v>
      </c>
      <c r="B239" s="9">
        <v>43775.416666666664</v>
      </c>
      <c r="C239" t="str" cm="1">
        <f t="array" ref="C239">IF(_xlfn.XOR(tblData[[#This Row],[Employee]]=INDEX(tblData[Employee],1):tblData[[#This Row],[Employee]]),"In","Out")</f>
        <v>Out</v>
      </c>
      <c r="D239" t="str" cm="1">
        <f t="array" ref="D239">IF(_xlfn.XOR(A239=A$2:A239),"In","Out")</f>
        <v>Out</v>
      </c>
      <c r="E239" t="str">
        <f>IF(ISODD(COUNTIF(A$2:A239,A239)),"In","Out")</f>
        <v>Out</v>
      </c>
      <c r="F239" s="6" cm="1">
        <f t="array" ref="F23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1.8333333331975155</v>
      </c>
      <c r="G239" s="6" cm="1">
        <f t="array" ref="G239">_xlfn.XLOOKUP(A239,A$1:A238,B$1:B238,"Not Found",0,-1)</f>
        <v>43775.340277777781</v>
      </c>
      <c r="H239" s="4">
        <f>IF(I239="Out",(B239-F239)*24,0)</f>
        <v>0</v>
      </c>
      <c r="I239" s="3" t="str">
        <f>_xlfn.XLOOKUP(tblData[[#This Row],[Employee]],tblDepts[Employee],tblDepts[All Depts])</f>
        <v>Sales</v>
      </c>
    </row>
    <row r="240" spans="1:9" x14ac:dyDescent="0.25">
      <c r="A240" s="4" t="s">
        <v>12</v>
      </c>
      <c r="B240" s="9">
        <v>43775.421527777777</v>
      </c>
      <c r="C240" t="str" cm="1">
        <f t="array" ref="C240">IF(_xlfn.XOR(tblData[[#This Row],[Employee]]=INDEX(tblData[Employee],1):tblData[[#This Row],[Employee]]),"In","Out")</f>
        <v>In</v>
      </c>
      <c r="D240" t="str" cm="1">
        <f t="array" ref="D240">IF(_xlfn.XOR(A240=A$2:A240),"In","Out")</f>
        <v>In</v>
      </c>
      <c r="E240" t="str">
        <f>IF(ISODD(COUNTIF(A$2:A240,A240)),"In","Out")</f>
        <v>In</v>
      </c>
      <c r="F240" s="6" cm="1">
        <f t="array" ref="F24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40" s="6" cm="1">
        <f t="array" ref="G240">_xlfn.XLOOKUP(A240,A$1:A239,B$1:B239,"Not Found",0,-1)</f>
        <v>43775.415277777778</v>
      </c>
      <c r="H240" s="4">
        <f>IF(I240="Out",(B240-F240)*24,0)</f>
        <v>0</v>
      </c>
      <c r="I240" s="3" t="str">
        <f>_xlfn.XLOOKUP(tblData[[#This Row],[Employee]],tblDepts[Employee],tblDepts[All Depts])</f>
        <v>Customer Service</v>
      </c>
    </row>
    <row r="241" spans="1:9" x14ac:dyDescent="0.25">
      <c r="A241" s="4" t="s">
        <v>1</v>
      </c>
      <c r="B241" s="9">
        <v>43775.422222222223</v>
      </c>
      <c r="C241" t="str" cm="1">
        <f t="array" ref="C241">IF(_xlfn.XOR(tblData[[#This Row],[Employee]]=INDEX(tblData[Employee],1):tblData[[#This Row],[Employee]]),"In","Out")</f>
        <v>In</v>
      </c>
      <c r="D241" t="str" cm="1">
        <f t="array" ref="D241">IF(_xlfn.XOR(A241=A$2:A241),"In","Out")</f>
        <v>In</v>
      </c>
      <c r="E241" t="str">
        <f>IF(ISODD(COUNTIF(A$2:A241,A241)),"In","Out")</f>
        <v>In</v>
      </c>
      <c r="F241" s="6" cm="1">
        <f t="array" ref="F24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41" s="6" cm="1">
        <f t="array" ref="G241">_xlfn.XLOOKUP(A241,A$1:A240,B$1:B240,"Not Found",0,-1)</f>
        <v>43775.416666666664</v>
      </c>
      <c r="H241" s="4">
        <f>IF(I241="Out",(B241-F241)*24,0)</f>
        <v>0</v>
      </c>
      <c r="I241" s="3" t="str">
        <f>_xlfn.XLOOKUP(tblData[[#This Row],[Employee]],tblDepts[Employee],tblDepts[All Depts])</f>
        <v>Exec</v>
      </c>
    </row>
    <row r="242" spans="1:9" x14ac:dyDescent="0.25">
      <c r="A242" s="4" t="s">
        <v>4</v>
      </c>
      <c r="B242" s="9">
        <v>43775.422222222223</v>
      </c>
      <c r="C242" t="str" cm="1">
        <f t="array" ref="C242">IF(_xlfn.XOR(tblData[[#This Row],[Employee]]=INDEX(tblData[Employee],1):tblData[[#This Row],[Employee]]),"In","Out")</f>
        <v>In</v>
      </c>
      <c r="D242" t="str" cm="1">
        <f t="array" ref="D242">IF(_xlfn.XOR(A242=A$2:A242),"In","Out")</f>
        <v>In</v>
      </c>
      <c r="E242" t="str">
        <f>IF(ISODD(COUNTIF(A$2:A242,A242)),"In","Out")</f>
        <v>In</v>
      </c>
      <c r="F242" s="6" cm="1">
        <f t="array" ref="F24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42" s="6" cm="1">
        <f t="array" ref="G242">_xlfn.XLOOKUP(A242,A$1:A241,B$1:B241,"Not Found",0,-1)</f>
        <v>43775.415972222225</v>
      </c>
      <c r="H242" s="4">
        <f>IF(I242="Out",(B242-F242)*24,0)</f>
        <v>0</v>
      </c>
      <c r="I242" s="3" t="str">
        <f>_xlfn.XLOOKUP(tblData[[#This Row],[Employee]],tblDepts[Employee],tblDepts[All Depts])</f>
        <v>Admin</v>
      </c>
    </row>
    <row r="243" spans="1:9" x14ac:dyDescent="0.25">
      <c r="A243" s="4" t="s">
        <v>14</v>
      </c>
      <c r="B243" s="9">
        <v>43775.422222222223</v>
      </c>
      <c r="C243" t="str" cm="1">
        <f t="array" ref="C243">IF(_xlfn.XOR(tblData[[#This Row],[Employee]]=INDEX(tblData[Employee],1):tblData[[#This Row],[Employee]]),"In","Out")</f>
        <v>In</v>
      </c>
      <c r="D243" t="str" cm="1">
        <f t="array" ref="D243">IF(_xlfn.XOR(A243=A$2:A243),"In","Out")</f>
        <v>In</v>
      </c>
      <c r="E243" t="str">
        <f>IF(ISODD(COUNTIF(A$2:A243,A243)),"In","Out")</f>
        <v>In</v>
      </c>
      <c r="F243" s="6" cm="1">
        <f t="array" ref="F24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43" s="6" cm="1">
        <f t="array" ref="G243">_xlfn.XLOOKUP(A243,A$1:A242,B$1:B242,"Not Found",0,-1)</f>
        <v>43775.415972222225</v>
      </c>
      <c r="H243" s="4">
        <f>IF(I243="Out",(B243-F243)*24,0)</f>
        <v>0</v>
      </c>
      <c r="I243" s="3" t="str">
        <f>_xlfn.XLOOKUP(tblData[[#This Row],[Employee]],tblDepts[Employee],tblDepts[All Depts])</f>
        <v>Admin</v>
      </c>
    </row>
    <row r="244" spans="1:9" x14ac:dyDescent="0.25">
      <c r="A244" s="4" t="s">
        <v>8</v>
      </c>
      <c r="B244" s="9">
        <v>43775.42291666667</v>
      </c>
      <c r="C244" t="str" cm="1">
        <f t="array" ref="C244">IF(_xlfn.XOR(tblData[[#This Row],[Employee]]=INDEX(tblData[Employee],1):tblData[[#This Row],[Employee]]),"In","Out")</f>
        <v>In</v>
      </c>
      <c r="D244" t="str" cm="1">
        <f t="array" ref="D244">IF(_xlfn.XOR(A244=A$2:A244),"In","Out")</f>
        <v>In</v>
      </c>
      <c r="E244" t="str">
        <f>IF(ISODD(COUNTIF(A$2:A244,A244)),"In","Out")</f>
        <v>In</v>
      </c>
      <c r="F244" s="6" cm="1">
        <f t="array" ref="F24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44" s="6" cm="1">
        <f t="array" ref="G244">_xlfn.XLOOKUP(A244,A$1:A243,B$1:B243,"Not Found",0,-1)</f>
        <v>43775.416666666664</v>
      </c>
      <c r="H244" s="4">
        <f>IF(I244="Out",(B244-F244)*24,0)</f>
        <v>0</v>
      </c>
      <c r="I244" s="3" t="str">
        <f>_xlfn.XLOOKUP(tblData[[#This Row],[Employee]],tblDepts[Employee],tblDepts[All Depts])</f>
        <v>Admin</v>
      </c>
    </row>
    <row r="245" spans="1:9" x14ac:dyDescent="0.25">
      <c r="A245" s="4" t="s">
        <v>6</v>
      </c>
      <c r="B245" s="9">
        <v>43775.423611111109</v>
      </c>
      <c r="C245" t="str" cm="1">
        <f t="array" ref="C245">IF(_xlfn.XOR(tblData[[#This Row],[Employee]]=INDEX(tblData[Employee],1):tblData[[#This Row],[Employee]]),"In","Out")</f>
        <v>In</v>
      </c>
      <c r="D245" t="str" cm="1">
        <f t="array" ref="D245">IF(_xlfn.XOR(A245=A$2:A245),"In","Out")</f>
        <v>In</v>
      </c>
      <c r="E245" t="str">
        <f>IF(ISODD(COUNTIF(A$2:A245,A245)),"In","Out")</f>
        <v>In</v>
      </c>
      <c r="F245" s="6" cm="1">
        <f t="array" ref="F24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45" s="6" cm="1">
        <f t="array" ref="G245">_xlfn.XLOOKUP(A245,A$1:A244,B$1:B244,"Not Found",0,-1)</f>
        <v>43775.415972222225</v>
      </c>
      <c r="H245" s="4">
        <f>IF(I245="Out",(B245-F245)*24,0)</f>
        <v>0</v>
      </c>
      <c r="I245" s="3" t="str">
        <f>_xlfn.XLOOKUP(tblData[[#This Row],[Employee]],tblDepts[Employee],tblDepts[All Depts])</f>
        <v>Sales</v>
      </c>
    </row>
    <row r="246" spans="1:9" x14ac:dyDescent="0.25">
      <c r="A246" s="4" t="s">
        <v>7</v>
      </c>
      <c r="B246" s="9">
        <v>43775.423611111109</v>
      </c>
      <c r="C246" t="str" cm="1">
        <f t="array" ref="C246">IF(_xlfn.XOR(tblData[[#This Row],[Employee]]=INDEX(tblData[Employee],1):tblData[[#This Row],[Employee]]),"In","Out")</f>
        <v>In</v>
      </c>
      <c r="D246" t="str" cm="1">
        <f t="array" ref="D246">IF(_xlfn.XOR(A246=A$2:A246),"In","Out")</f>
        <v>In</v>
      </c>
      <c r="E246" t="str">
        <f>IF(ISODD(COUNTIF(A$2:A246,A246)),"In","Out")</f>
        <v>In</v>
      </c>
      <c r="F246" s="6" cm="1">
        <f t="array" ref="F24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46" s="6" cm="1">
        <f t="array" ref="G246">_xlfn.XLOOKUP(A246,A$1:A245,B$1:B245,"Not Found",0,-1)</f>
        <v>43775.415972222225</v>
      </c>
      <c r="H246" s="4">
        <f>IF(I246="Out",(B246-F246)*24,0)</f>
        <v>0</v>
      </c>
      <c r="I246" s="3" t="str">
        <f>_xlfn.XLOOKUP(tblData[[#This Row],[Employee]],tblDepts[Employee],tblDepts[All Depts])</f>
        <v>Accounting</v>
      </c>
    </row>
    <row r="247" spans="1:9" x14ac:dyDescent="0.25">
      <c r="A247" s="4" t="s">
        <v>10</v>
      </c>
      <c r="B247" s="9">
        <v>43775.423611111109</v>
      </c>
      <c r="C247" t="str" cm="1">
        <f t="array" ref="C247">IF(_xlfn.XOR(tblData[[#This Row],[Employee]]=INDEX(tblData[Employee],1):tblData[[#This Row],[Employee]]),"In","Out")</f>
        <v>In</v>
      </c>
      <c r="D247" t="str" cm="1">
        <f t="array" ref="D247">IF(_xlfn.XOR(A247=A$2:A247),"In","Out")</f>
        <v>In</v>
      </c>
      <c r="E247" t="str">
        <f>IF(ISODD(COUNTIF(A$2:A247,A247)),"In","Out")</f>
        <v>In</v>
      </c>
      <c r="F247" s="6" cm="1">
        <f t="array" ref="F24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47" s="6" cm="1">
        <f t="array" ref="G247">_xlfn.XLOOKUP(A247,A$1:A246,B$1:B246,"Not Found",0,-1)</f>
        <v>43775.416666666664</v>
      </c>
      <c r="H247" s="4">
        <f>IF(I247="Out",(B247-F247)*24,0)</f>
        <v>0</v>
      </c>
      <c r="I247" s="3" t="str">
        <f>_xlfn.XLOOKUP(tblData[[#This Row],[Employee]],tblDepts[Employee],tblDepts[All Depts])</f>
        <v>Accounting</v>
      </c>
    </row>
    <row r="248" spans="1:9" x14ac:dyDescent="0.25">
      <c r="A248" s="4" t="s">
        <v>3</v>
      </c>
      <c r="B248" s="9">
        <v>43775.424305555556</v>
      </c>
      <c r="C248" t="str" cm="1">
        <f t="array" ref="C248">IF(_xlfn.XOR(tblData[[#This Row],[Employee]]=INDEX(tblData[Employee],1):tblData[[#This Row],[Employee]]),"In","Out")</f>
        <v>In</v>
      </c>
      <c r="D248" t="str" cm="1">
        <f t="array" ref="D248">IF(_xlfn.XOR(A248=A$2:A248),"In","Out")</f>
        <v>In</v>
      </c>
      <c r="E248" t="str">
        <f>IF(ISODD(COUNTIF(A$2:A248,A248)),"In","Out")</f>
        <v>In</v>
      </c>
      <c r="F248" s="6" cm="1">
        <f t="array" ref="F24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48" s="6" cm="1">
        <f t="array" ref="G248">_xlfn.XLOOKUP(A248,A$1:A247,B$1:B247,"Not Found",0,-1)</f>
        <v>43775.413888888892</v>
      </c>
      <c r="H248" s="4">
        <f>IF(I248="Out",(B248-F248)*24,0)</f>
        <v>0</v>
      </c>
      <c r="I248" s="3" t="str">
        <f>_xlfn.XLOOKUP(tblData[[#This Row],[Employee]],tblDepts[Employee],tblDepts[All Depts])</f>
        <v>Sales</v>
      </c>
    </row>
    <row r="249" spans="1:9" x14ac:dyDescent="0.25">
      <c r="A249" s="4" t="s">
        <v>11</v>
      </c>
      <c r="B249" s="9">
        <v>43775.425000000003</v>
      </c>
      <c r="C249" t="str" cm="1">
        <f t="array" ref="C249">IF(_xlfn.XOR(tblData[[#This Row],[Employee]]=INDEX(tblData[Employee],1):tblData[[#This Row],[Employee]]),"In","Out")</f>
        <v>In</v>
      </c>
      <c r="D249" t="str" cm="1">
        <f t="array" ref="D249">IF(_xlfn.XOR(A249=A$2:A249),"In","Out")</f>
        <v>In</v>
      </c>
      <c r="E249" t="str">
        <f>IF(ISODD(COUNTIF(A$2:A249,A249)),"In","Out")</f>
        <v>In</v>
      </c>
      <c r="F249" s="6" cm="1">
        <f t="array" ref="F24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49" s="6" cm="1">
        <f t="array" ref="G249">_xlfn.XLOOKUP(A249,A$1:A248,B$1:B248,"Not Found",0,-1)</f>
        <v>43775.416666666664</v>
      </c>
      <c r="H249" s="4">
        <f>IF(I249="Out",(B249-F249)*24,0)</f>
        <v>0</v>
      </c>
      <c r="I249" s="3" t="str">
        <f>_xlfn.XLOOKUP(tblData[[#This Row],[Employee]],tblDepts[Employee],tblDepts[All Depts])</f>
        <v>Sales</v>
      </c>
    </row>
    <row r="250" spans="1:9" x14ac:dyDescent="0.25">
      <c r="A250" s="4" t="s">
        <v>13</v>
      </c>
      <c r="B250" s="9">
        <v>43775.425000000003</v>
      </c>
      <c r="C250" t="str" cm="1">
        <f t="array" ref="C250">IF(_xlfn.XOR(tblData[[#This Row],[Employee]]=INDEX(tblData[Employee],1):tblData[[#This Row],[Employee]]),"In","Out")</f>
        <v>In</v>
      </c>
      <c r="D250" t="str" cm="1">
        <f t="array" ref="D250">IF(_xlfn.XOR(A250=A$2:A250),"In","Out")</f>
        <v>In</v>
      </c>
      <c r="E250" t="str">
        <f>IF(ISODD(COUNTIF(A$2:A250,A250)),"In","Out")</f>
        <v>In</v>
      </c>
      <c r="F250" s="6" cm="1">
        <f t="array" ref="F25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50" s="6" cm="1">
        <f t="array" ref="G250">_xlfn.XLOOKUP(A250,A$1:A249,B$1:B249,"Not Found",0,-1)</f>
        <v>43775.415277777778</v>
      </c>
      <c r="H250" s="4">
        <f>IF(I250="Out",(B250-F250)*24,0)</f>
        <v>0</v>
      </c>
      <c r="I250" s="3" t="str">
        <f>_xlfn.XLOOKUP(tblData[[#This Row],[Employee]],tblDepts[Employee],tblDepts[All Depts])</f>
        <v>HR</v>
      </c>
    </row>
    <row r="251" spans="1:9" x14ac:dyDescent="0.25">
      <c r="A251" s="4" t="s">
        <v>5</v>
      </c>
      <c r="B251" s="9">
        <v>43775.425000000003</v>
      </c>
      <c r="C251" t="str" cm="1">
        <f t="array" ref="C251">IF(_xlfn.XOR(tblData[[#This Row],[Employee]]=INDEX(tblData[Employee],1):tblData[[#This Row],[Employee]]),"In","Out")</f>
        <v>In</v>
      </c>
      <c r="D251" t="str" cm="1">
        <f t="array" ref="D251">IF(_xlfn.XOR(A251=A$2:A251),"In","Out")</f>
        <v>In</v>
      </c>
      <c r="E251" t="str">
        <f>IF(ISODD(COUNTIF(A$2:A251,A251)),"In","Out")</f>
        <v>In</v>
      </c>
      <c r="F251" s="6" cm="1">
        <f t="array" ref="F25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51" s="6" cm="1">
        <f t="array" ref="G251">_xlfn.XLOOKUP(A251,A$1:A250,B$1:B250,"Not Found",0,-1)</f>
        <v>43775.416666666664</v>
      </c>
      <c r="H251" s="4">
        <f>IF(I251="Out",(B251-F251)*24,0)</f>
        <v>0</v>
      </c>
      <c r="I251" s="3" t="str">
        <f>_xlfn.XLOOKUP(tblData[[#This Row],[Employee]],tblDepts[Employee],tblDepts[All Depts])</f>
        <v>Sales</v>
      </c>
    </row>
    <row r="252" spans="1:9" x14ac:dyDescent="0.25">
      <c r="A252" s="4" t="s">
        <v>8</v>
      </c>
      <c r="B252" s="9">
        <v>43775.476388888892</v>
      </c>
      <c r="C252" t="str" cm="1">
        <f t="array" ref="C252">IF(_xlfn.XOR(tblData[[#This Row],[Employee]]=INDEX(tblData[Employee],1):tblData[[#This Row],[Employee]]),"In","Out")</f>
        <v>Out</v>
      </c>
      <c r="D252" t="str" cm="1">
        <f t="array" ref="D252">IF(_xlfn.XOR(A252=A$2:A252),"In","Out")</f>
        <v>Out</v>
      </c>
      <c r="E252" t="str">
        <f>IF(ISODD(COUNTIF(A$2:A252,A252)),"In","Out")</f>
        <v>Out</v>
      </c>
      <c r="F252" s="6" cm="1">
        <f t="array" ref="F25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1.2833333333255723</v>
      </c>
      <c r="G252" s="6" cm="1">
        <f t="array" ref="G252">_xlfn.XLOOKUP(A252,A$1:A251,B$1:B251,"Not Found",0,-1)</f>
        <v>43775.42291666667</v>
      </c>
      <c r="H252" s="4">
        <f>IF(I252="Out",(B252-F252)*24,0)</f>
        <v>0</v>
      </c>
      <c r="I252" s="3" t="str">
        <f>_xlfn.XLOOKUP(tblData[[#This Row],[Employee]],tblDepts[Employee],tblDepts[All Depts])</f>
        <v>Admin</v>
      </c>
    </row>
    <row r="253" spans="1:9" x14ac:dyDescent="0.25">
      <c r="A253" s="4" t="s">
        <v>3</v>
      </c>
      <c r="B253" s="9">
        <v>43775.484027777777</v>
      </c>
      <c r="C253" t="str" cm="1">
        <f t="array" ref="C253">IF(_xlfn.XOR(tblData[[#This Row],[Employee]]=INDEX(tblData[Employee],1):tblData[[#This Row],[Employee]]),"In","Out")</f>
        <v>Out</v>
      </c>
      <c r="D253" t="str" cm="1">
        <f t="array" ref="D253">IF(_xlfn.XOR(A253=A$2:A253),"In","Out")</f>
        <v>Out</v>
      </c>
      <c r="E253" t="str">
        <f>IF(ISODD(COUNTIF(A$2:A253,A253)),"In","Out")</f>
        <v>Out</v>
      </c>
      <c r="F253" s="6" cm="1">
        <f t="array" ref="F25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1.4333333332906477</v>
      </c>
      <c r="G253" s="6" cm="1">
        <f t="array" ref="G253">_xlfn.XLOOKUP(A253,A$1:A252,B$1:B252,"Not Found",0,-1)</f>
        <v>43775.424305555556</v>
      </c>
      <c r="H253" s="4">
        <f>IF(I253="Out",(B253-F253)*24,0)</f>
        <v>0</v>
      </c>
      <c r="I253" s="3" t="str">
        <f>_xlfn.XLOOKUP(tblData[[#This Row],[Employee]],tblDepts[Employee],tblDepts[All Depts])</f>
        <v>Sales</v>
      </c>
    </row>
    <row r="254" spans="1:9" x14ac:dyDescent="0.25">
      <c r="A254" s="4" t="s">
        <v>14</v>
      </c>
      <c r="B254" s="9">
        <v>43775.490277777775</v>
      </c>
      <c r="C254" t="str" cm="1">
        <f t="array" ref="C254">IF(_xlfn.XOR(tblData[[#This Row],[Employee]]=INDEX(tblData[Employee],1):tblData[[#This Row],[Employee]]),"In","Out")</f>
        <v>Out</v>
      </c>
      <c r="D254" t="str" cm="1">
        <f t="array" ref="D254">IF(_xlfn.XOR(A254=A$2:A254),"In","Out")</f>
        <v>Out</v>
      </c>
      <c r="E254" t="str">
        <f>IF(ISODD(COUNTIF(A$2:A254,A254)),"In","Out")</f>
        <v>Out</v>
      </c>
      <c r="F254" s="6" cm="1">
        <f t="array" ref="F25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1.6333333332440816</v>
      </c>
      <c r="G254" s="6" cm="1">
        <f t="array" ref="G254">_xlfn.XLOOKUP(A254,A$1:A253,B$1:B253,"Not Found",0,-1)</f>
        <v>43775.422222222223</v>
      </c>
      <c r="H254" s="4">
        <f>IF(I254="Out",(B254-F254)*24,0)</f>
        <v>0</v>
      </c>
      <c r="I254" s="3" t="str">
        <f>_xlfn.XLOOKUP(tblData[[#This Row],[Employee]],tblDepts[Employee],tblDepts[All Depts])</f>
        <v>Admin</v>
      </c>
    </row>
    <row r="255" spans="1:9" x14ac:dyDescent="0.25">
      <c r="A255" s="4" t="s">
        <v>5</v>
      </c>
      <c r="B255" s="9">
        <v>43775.493055555555</v>
      </c>
      <c r="C255" t="str" cm="1">
        <f t="array" ref="C255">IF(_xlfn.XOR(tblData[[#This Row],[Employee]]=INDEX(tblData[Employee],1):tblData[[#This Row],[Employee]]),"In","Out")</f>
        <v>Out</v>
      </c>
      <c r="D255" t="str" cm="1">
        <f t="array" ref="D255">IF(_xlfn.XOR(A255=A$2:A255),"In","Out")</f>
        <v>Out</v>
      </c>
      <c r="E255" t="str">
        <f>IF(ISODD(COUNTIF(A$2:A255,A255)),"In","Out")</f>
        <v>Out</v>
      </c>
      <c r="F255" s="6" cm="1">
        <f t="array" ref="F25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1.6333333332440816</v>
      </c>
      <c r="G255" s="6" cm="1">
        <f t="array" ref="G255">_xlfn.XLOOKUP(A255,A$1:A254,B$1:B254,"Not Found",0,-1)</f>
        <v>43775.425000000003</v>
      </c>
      <c r="H255" s="4">
        <f>IF(I255="Out",(B255-F255)*24,0)</f>
        <v>0</v>
      </c>
      <c r="I255" s="3" t="str">
        <f>_xlfn.XLOOKUP(tblData[[#This Row],[Employee]],tblDepts[Employee],tblDepts[All Depts])</f>
        <v>Sales</v>
      </c>
    </row>
    <row r="256" spans="1:9" x14ac:dyDescent="0.25">
      <c r="A256" s="4" t="s">
        <v>11</v>
      </c>
      <c r="B256" s="9">
        <v>43775.49722222222</v>
      </c>
      <c r="C256" t="str" cm="1">
        <f t="array" ref="C256">IF(_xlfn.XOR(tblData[[#This Row],[Employee]]=INDEX(tblData[Employee],1):tblData[[#This Row],[Employee]]),"In","Out")</f>
        <v>Out</v>
      </c>
      <c r="D256" t="str" cm="1">
        <f t="array" ref="D256">IF(_xlfn.XOR(A256=A$2:A256),"In","Out")</f>
        <v>Out</v>
      </c>
      <c r="E256" t="str">
        <f>IF(ISODD(COUNTIF(A$2:A256,A256)),"In","Out")</f>
        <v>Out</v>
      </c>
      <c r="F256" s="6" cm="1">
        <f t="array" ref="F25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1.7333333332207985</v>
      </c>
      <c r="G256" s="6" cm="1">
        <f t="array" ref="G256">_xlfn.XLOOKUP(A256,A$1:A255,B$1:B255,"Not Found",0,-1)</f>
        <v>43775.425000000003</v>
      </c>
      <c r="H256" s="4">
        <f>IF(I256="Out",(B256-F256)*24,0)</f>
        <v>0</v>
      </c>
      <c r="I256" s="3" t="str">
        <f>_xlfn.XLOOKUP(tblData[[#This Row],[Employee]],tblDepts[Employee],tblDepts[All Depts])</f>
        <v>Sales</v>
      </c>
    </row>
    <row r="257" spans="1:9" x14ac:dyDescent="0.25">
      <c r="A257" s="4" t="s">
        <v>9</v>
      </c>
      <c r="B257" s="9">
        <v>43775.526388888888</v>
      </c>
      <c r="C257" t="str" cm="1">
        <f t="array" ref="C257">IF(_xlfn.XOR(tblData[[#This Row],[Employee]]=INDEX(tblData[Employee],1):tblData[[#This Row],[Employee]]),"In","Out")</f>
        <v>Out</v>
      </c>
      <c r="D257" t="str" cm="1">
        <f t="array" ref="D257">IF(_xlfn.XOR(A257=A$2:A257),"In","Out")</f>
        <v>Out</v>
      </c>
      <c r="E257" t="str">
        <f>IF(ISODD(COUNTIF(A$2:A257,A257)),"In","Out")</f>
        <v>Out</v>
      </c>
      <c r="F257" s="6" cm="1">
        <f t="array" ref="F25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4.6666666666860692</v>
      </c>
      <c r="G257" s="6" cm="1">
        <f t="array" ref="G257">_xlfn.XLOOKUP(A257,A$1:A256,B$1:B256,"Not Found",0,-1)</f>
        <v>43775.331944444442</v>
      </c>
      <c r="H257" s="4">
        <f>IF(I257="Out",(B257-F257)*24,0)</f>
        <v>0</v>
      </c>
      <c r="I257" s="3" t="str">
        <f>_xlfn.XLOOKUP(tblData[[#This Row],[Employee]],tblDepts[Employee],tblDepts[All Depts])</f>
        <v>Accounting</v>
      </c>
    </row>
    <row r="258" spans="1:9" x14ac:dyDescent="0.25">
      <c r="A258" s="4" t="s">
        <v>4</v>
      </c>
      <c r="B258" s="9">
        <v>43775.499305555553</v>
      </c>
      <c r="C258" t="str" cm="1">
        <f t="array" ref="C258">IF(_xlfn.XOR(tblData[[#This Row],[Employee]]=INDEX(tblData[Employee],1):tblData[[#This Row],[Employee]]),"In","Out")</f>
        <v>Out</v>
      </c>
      <c r="D258" t="str" cm="1">
        <f t="array" ref="D258">IF(_xlfn.XOR(A258=A$2:A258),"In","Out")</f>
        <v>Out</v>
      </c>
      <c r="E258" t="str">
        <f>IF(ISODD(COUNTIF(A$2:A258,A258)),"In","Out")</f>
        <v>Out</v>
      </c>
      <c r="F258" s="6" cm="1">
        <f t="array" ref="F25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1.8499999999185093</v>
      </c>
      <c r="G258" s="6" cm="1">
        <f t="array" ref="G258">_xlfn.XLOOKUP(A258,A$1:A257,B$1:B257,"Not Found",0,-1)</f>
        <v>43775.422222222223</v>
      </c>
      <c r="H258" s="4">
        <f>IF(I258="Out",(B258-F258)*24,0)</f>
        <v>0</v>
      </c>
      <c r="I258" s="3" t="str">
        <f>_xlfn.XLOOKUP(tblData[[#This Row],[Employee]],tblDepts[Employee],tblDepts[All Depts])</f>
        <v>Admin</v>
      </c>
    </row>
    <row r="259" spans="1:9" x14ac:dyDescent="0.25">
      <c r="A259" s="4" t="s">
        <v>7</v>
      </c>
      <c r="B259" s="9">
        <v>43775.499305555553</v>
      </c>
      <c r="C259" t="str" cm="1">
        <f t="array" ref="C259">IF(_xlfn.XOR(tblData[[#This Row],[Employee]]=INDEX(tblData[Employee],1):tblData[[#This Row],[Employee]]),"In","Out")</f>
        <v>Out</v>
      </c>
      <c r="D259" t="str" cm="1">
        <f t="array" ref="D259">IF(_xlfn.XOR(A259=A$2:A259),"In","Out")</f>
        <v>Out</v>
      </c>
      <c r="E259" t="str">
        <f>IF(ISODD(COUNTIF(A$2:A259,A259)),"In","Out")</f>
        <v>Out</v>
      </c>
      <c r="F259" s="6" cm="1">
        <f t="array" ref="F25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1.8166666666511446</v>
      </c>
      <c r="G259" s="6" cm="1">
        <f t="array" ref="G259">_xlfn.XLOOKUP(A259,A$1:A258,B$1:B258,"Not Found",0,-1)</f>
        <v>43775.423611111109</v>
      </c>
      <c r="H259" s="4">
        <f>IF(I259="Out",(B259-F259)*24,0)</f>
        <v>0</v>
      </c>
      <c r="I259" s="3" t="str">
        <f>_xlfn.XLOOKUP(tblData[[#This Row],[Employee]],tblDepts[Employee],tblDepts[All Depts])</f>
        <v>Accounting</v>
      </c>
    </row>
    <row r="260" spans="1:9" x14ac:dyDescent="0.25">
      <c r="A260" s="4" t="s">
        <v>12</v>
      </c>
      <c r="B260" s="9">
        <v>43775.499305555553</v>
      </c>
      <c r="C260" t="str" cm="1">
        <f t="array" ref="C260">IF(_xlfn.XOR(tblData[[#This Row],[Employee]]=INDEX(tblData[Employee],1):tblData[[#This Row],[Employee]]),"In","Out")</f>
        <v>Out</v>
      </c>
      <c r="D260" t="str" cm="1">
        <f t="array" ref="D260">IF(_xlfn.XOR(A260=A$2:A260),"In","Out")</f>
        <v>Out</v>
      </c>
      <c r="E260" t="str">
        <f>IF(ISODD(COUNTIF(A$2:A260,A260)),"In","Out")</f>
        <v>Out</v>
      </c>
      <c r="F260" s="6" cm="1">
        <f t="array" ref="F26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1.8666666666395031</v>
      </c>
      <c r="G260" s="6" cm="1">
        <f t="array" ref="G260">_xlfn.XLOOKUP(A260,A$1:A259,B$1:B259,"Not Found",0,-1)</f>
        <v>43775.421527777777</v>
      </c>
      <c r="H260" s="4">
        <f>IF(I260="Out",(B260-F260)*24,0)</f>
        <v>0</v>
      </c>
      <c r="I260" s="3" t="str">
        <f>_xlfn.XLOOKUP(tblData[[#This Row],[Employee]],tblDepts[Employee],tblDepts[All Depts])</f>
        <v>Customer Service</v>
      </c>
    </row>
    <row r="261" spans="1:9" x14ac:dyDescent="0.25">
      <c r="A261" s="4" t="s">
        <v>13</v>
      </c>
      <c r="B261" s="9">
        <v>43775.499305555553</v>
      </c>
      <c r="C261" t="str" cm="1">
        <f t="array" ref="C261">IF(_xlfn.XOR(tblData[[#This Row],[Employee]]=INDEX(tblData[Employee],1):tblData[[#This Row],[Employee]]),"In","Out")</f>
        <v>Out</v>
      </c>
      <c r="D261" t="str" cm="1">
        <f t="array" ref="D261">IF(_xlfn.XOR(A261=A$2:A261),"In","Out")</f>
        <v>Out</v>
      </c>
      <c r="E261" t="str">
        <f>IF(ISODD(COUNTIF(A$2:A261,A261)),"In","Out")</f>
        <v>Out</v>
      </c>
      <c r="F261" s="6" cm="1">
        <f t="array" ref="F26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1.783333333209157</v>
      </c>
      <c r="G261" s="6" cm="1">
        <f t="array" ref="G261">_xlfn.XLOOKUP(A261,A$1:A260,B$1:B260,"Not Found",0,-1)</f>
        <v>43775.425000000003</v>
      </c>
      <c r="H261" s="4">
        <f>IF(I261="Out",(B261-F261)*24,0)</f>
        <v>0</v>
      </c>
      <c r="I261" s="3" t="str">
        <f>_xlfn.XLOOKUP(tblData[[#This Row],[Employee]],tblDepts[Employee],tblDepts[All Depts])</f>
        <v>HR</v>
      </c>
    </row>
    <row r="262" spans="1:9" x14ac:dyDescent="0.25">
      <c r="A262" s="4" t="s">
        <v>1</v>
      </c>
      <c r="B262" s="9">
        <v>43775.5</v>
      </c>
      <c r="C262" t="str" cm="1">
        <f t="array" ref="C262">IF(_xlfn.XOR(tblData[[#This Row],[Employee]]=INDEX(tblData[Employee],1):tblData[[#This Row],[Employee]]),"In","Out")</f>
        <v>Out</v>
      </c>
      <c r="D262" t="str" cm="1">
        <f t="array" ref="D262">IF(_xlfn.XOR(A262=A$2:A262),"In","Out")</f>
        <v>Out</v>
      </c>
      <c r="E262" t="str">
        <f>IF(ISODD(COUNTIF(A$2:A262,A262)),"In","Out")</f>
        <v>Out</v>
      </c>
      <c r="F262" s="6" cm="1">
        <f t="array" ref="F26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1.8666666666395031</v>
      </c>
      <c r="G262" s="6" cm="1">
        <f t="array" ref="G262">_xlfn.XLOOKUP(A262,A$1:A261,B$1:B261,"Not Found",0,-1)</f>
        <v>43775.422222222223</v>
      </c>
      <c r="H262" s="4">
        <f>IF(I262="Out",(B262-F262)*24,0)</f>
        <v>0</v>
      </c>
      <c r="I262" s="3" t="str">
        <f>_xlfn.XLOOKUP(tblData[[#This Row],[Employee]],tblDepts[Employee],tblDepts[All Depts])</f>
        <v>Exec</v>
      </c>
    </row>
    <row r="263" spans="1:9" x14ac:dyDescent="0.25">
      <c r="A263" s="4" t="s">
        <v>2</v>
      </c>
      <c r="B263" s="9">
        <v>43775.5</v>
      </c>
      <c r="C263" t="str" cm="1">
        <f t="array" ref="C263">IF(_xlfn.XOR(tblData[[#This Row],[Employee]]=INDEX(tblData[Employee],1):tblData[[#This Row],[Employee]]),"In","Out")</f>
        <v>Out</v>
      </c>
      <c r="D263" t="str" cm="1">
        <f t="array" ref="D263">IF(_xlfn.XOR(A263=A$2:A263),"In","Out")</f>
        <v>Out</v>
      </c>
      <c r="E263" t="str">
        <f>IF(ISODD(COUNTIF(A$2:A263,A263)),"In","Out")</f>
        <v>Out</v>
      </c>
      <c r="F263" s="6" cm="1">
        <f t="array" ref="F26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4.03333333338378</v>
      </c>
      <c r="G263" s="6" cm="1">
        <f t="array" ref="G263">_xlfn.XLOOKUP(A263,A$1:A262,B$1:B262,"Not Found",0,-1)</f>
        <v>43775.331944444442</v>
      </c>
      <c r="H263" s="4">
        <f>IF(I263="Out",(B263-F263)*24,0)</f>
        <v>0</v>
      </c>
      <c r="I263" s="3" t="str">
        <f>_xlfn.XLOOKUP(tblData[[#This Row],[Employee]],tblDepts[Employee],tblDepts[All Depts])</f>
        <v>Sales</v>
      </c>
    </row>
    <row r="264" spans="1:9" x14ac:dyDescent="0.25">
      <c r="A264" s="4" t="s">
        <v>6</v>
      </c>
      <c r="B264" s="9">
        <v>43775.5</v>
      </c>
      <c r="C264" t="str" cm="1">
        <f t="array" ref="C264">IF(_xlfn.XOR(tblData[[#This Row],[Employee]]=INDEX(tblData[Employee],1):tblData[[#This Row],[Employee]]),"In","Out")</f>
        <v>Out</v>
      </c>
      <c r="D264" t="str" cm="1">
        <f t="array" ref="D264">IF(_xlfn.XOR(A264=A$2:A264),"In","Out")</f>
        <v>Out</v>
      </c>
      <c r="E264" t="str">
        <f>IF(ISODD(COUNTIF(A$2:A264,A264)),"In","Out")</f>
        <v>Out</v>
      </c>
      <c r="F264" s="6" cm="1">
        <f t="array" ref="F26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1.8333333333721384</v>
      </c>
      <c r="G264" s="6" cm="1">
        <f t="array" ref="G264">_xlfn.XLOOKUP(A264,A$1:A263,B$1:B263,"Not Found",0,-1)</f>
        <v>43775.423611111109</v>
      </c>
      <c r="H264" s="4">
        <f>IF(I264="Out",(B264-F264)*24,0)</f>
        <v>0</v>
      </c>
      <c r="I264" s="3" t="str">
        <f>_xlfn.XLOOKUP(tblData[[#This Row],[Employee]],tblDepts[Employee],tblDepts[All Depts])</f>
        <v>Sales</v>
      </c>
    </row>
    <row r="265" spans="1:9" x14ac:dyDescent="0.25">
      <c r="A265" s="4" t="s">
        <v>10</v>
      </c>
      <c r="B265" s="9">
        <v>43775.5</v>
      </c>
      <c r="C265" t="str" cm="1">
        <f t="array" ref="C265">IF(_xlfn.XOR(tblData[[#This Row],[Employee]]=INDEX(tblData[Employee],1):tblData[[#This Row],[Employee]]),"In","Out")</f>
        <v>Out</v>
      </c>
      <c r="D265" t="str" cm="1">
        <f t="array" ref="D265">IF(_xlfn.XOR(A265=A$2:A265),"In","Out")</f>
        <v>Out</v>
      </c>
      <c r="E265" t="str">
        <f>IF(ISODD(COUNTIF(A$2:A265,A265)),"In","Out")</f>
        <v>Out</v>
      </c>
      <c r="F265" s="6" cm="1">
        <f t="array" ref="F26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1.8333333333721384</v>
      </c>
      <c r="G265" s="6" cm="1">
        <f t="array" ref="G265">_xlfn.XLOOKUP(A265,A$1:A264,B$1:B264,"Not Found",0,-1)</f>
        <v>43775.423611111109</v>
      </c>
      <c r="H265" s="4">
        <f>IF(I265="Out",(B265-F265)*24,0)</f>
        <v>0</v>
      </c>
      <c r="I265" s="3" t="str">
        <f>_xlfn.XLOOKUP(tblData[[#This Row],[Employee]],tblDepts[Employee],tblDepts[All Depts])</f>
        <v>Accounting</v>
      </c>
    </row>
    <row r="266" spans="1:9" x14ac:dyDescent="0.25">
      <c r="A266" s="4" t="s">
        <v>9</v>
      </c>
      <c r="B266" s="9">
        <v>43775.534722222219</v>
      </c>
      <c r="C266" t="str" cm="1">
        <f t="array" ref="C266">IF(_xlfn.XOR(tblData[[#This Row],[Employee]]=INDEX(tblData[Employee],1):tblData[[#This Row],[Employee]]),"In","Out")</f>
        <v>In</v>
      </c>
      <c r="D266" t="str" cm="1">
        <f t="array" ref="D266">IF(_xlfn.XOR(A266=A$2:A266),"In","Out")</f>
        <v>In</v>
      </c>
      <c r="E266" t="str">
        <f>IF(ISODD(COUNTIF(A$2:A266,A266)),"In","Out")</f>
        <v>In</v>
      </c>
      <c r="F266" s="6" cm="1">
        <f t="array" ref="F26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66" s="6" cm="1">
        <f t="array" ref="G266">_xlfn.XLOOKUP(A266,A$1:A265,B$1:B265,"Not Found",0,-1)</f>
        <v>43775.526388888888</v>
      </c>
      <c r="H266" s="4">
        <f>IF(I266="Out",(B266-F266)*24,0)</f>
        <v>0</v>
      </c>
      <c r="I266" s="3" t="str">
        <f>_xlfn.XLOOKUP(tblData[[#This Row],[Employee]],tblDepts[Employee],tblDepts[All Depts])</f>
        <v>Accounting</v>
      </c>
    </row>
    <row r="267" spans="1:9" x14ac:dyDescent="0.25">
      <c r="A267" s="4" t="s">
        <v>12</v>
      </c>
      <c r="B267" s="9">
        <v>43775.534722222219</v>
      </c>
      <c r="C267" t="str" cm="1">
        <f t="array" ref="C267">IF(_xlfn.XOR(tblData[[#This Row],[Employee]]=INDEX(tblData[Employee],1):tblData[[#This Row],[Employee]]),"In","Out")</f>
        <v>In</v>
      </c>
      <c r="D267" t="str" cm="1">
        <f t="array" ref="D267">IF(_xlfn.XOR(A267=A$2:A267),"In","Out")</f>
        <v>In</v>
      </c>
      <c r="E267" t="str">
        <f>IF(ISODD(COUNTIF(A$2:A267,A267)),"In","Out")</f>
        <v>In</v>
      </c>
      <c r="F267" s="6" cm="1">
        <f t="array" ref="F26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67" s="6" cm="1">
        <f t="array" ref="G267">_xlfn.XLOOKUP(A267,A$1:A266,B$1:B266,"Not Found",0,-1)</f>
        <v>43775.499305555553</v>
      </c>
      <c r="H267" s="4">
        <f>IF(I267="Out",(B267-F267)*24,0)</f>
        <v>0</v>
      </c>
      <c r="I267" s="3" t="str">
        <f>_xlfn.XLOOKUP(tblData[[#This Row],[Employee]],tblDepts[Employee],tblDepts[All Depts])</f>
        <v>Customer Service</v>
      </c>
    </row>
    <row r="268" spans="1:9" x14ac:dyDescent="0.25">
      <c r="A268" s="4" t="s">
        <v>4</v>
      </c>
      <c r="B268" s="9">
        <v>43775.537499999999</v>
      </c>
      <c r="C268" t="str" cm="1">
        <f t="array" ref="C268">IF(_xlfn.XOR(tblData[[#This Row],[Employee]]=INDEX(tblData[Employee],1):tblData[[#This Row],[Employee]]),"In","Out")</f>
        <v>In</v>
      </c>
      <c r="D268" t="str" cm="1">
        <f t="array" ref="D268">IF(_xlfn.XOR(A268=A$2:A268),"In","Out")</f>
        <v>In</v>
      </c>
      <c r="E268" t="str">
        <f>IF(ISODD(COUNTIF(A$2:A268,A268)),"In","Out")</f>
        <v>In</v>
      </c>
      <c r="F268" s="6" cm="1">
        <f t="array" ref="F26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68" s="6" cm="1">
        <f t="array" ref="G268">_xlfn.XLOOKUP(A268,A$1:A267,B$1:B267,"Not Found",0,-1)</f>
        <v>43775.499305555553</v>
      </c>
      <c r="H268" s="4">
        <f>IF(I268="Out",(B268-F268)*24,0)</f>
        <v>0</v>
      </c>
      <c r="I268" s="3" t="str">
        <f>_xlfn.XLOOKUP(tblData[[#This Row],[Employee]],tblDepts[Employee],tblDepts[All Depts])</f>
        <v>Admin</v>
      </c>
    </row>
    <row r="269" spans="1:9" x14ac:dyDescent="0.25">
      <c r="A269" s="4" t="s">
        <v>1</v>
      </c>
      <c r="B269" s="9">
        <v>43775.538194444445</v>
      </c>
      <c r="C269" t="str" cm="1">
        <f t="array" ref="C269">IF(_xlfn.XOR(tblData[[#This Row],[Employee]]=INDEX(tblData[Employee],1):tblData[[#This Row],[Employee]]),"In","Out")</f>
        <v>In</v>
      </c>
      <c r="D269" t="str" cm="1">
        <f t="array" ref="D269">IF(_xlfn.XOR(A269=A$2:A269),"In","Out")</f>
        <v>In</v>
      </c>
      <c r="E269" t="str">
        <f>IF(ISODD(COUNTIF(A$2:A269,A269)),"In","Out")</f>
        <v>In</v>
      </c>
      <c r="F269" s="6" cm="1">
        <f t="array" ref="F26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69" s="6" cm="1">
        <f t="array" ref="G269">_xlfn.XLOOKUP(A269,A$1:A268,B$1:B268,"Not Found",0,-1)</f>
        <v>43775.5</v>
      </c>
      <c r="H269" s="4">
        <f>IF(I269="Out",(B269-F269)*24,0)</f>
        <v>0</v>
      </c>
      <c r="I269" s="3" t="str">
        <f>_xlfn.XLOOKUP(tblData[[#This Row],[Employee]],tblDepts[Employee],tblDepts[All Depts])</f>
        <v>Exec</v>
      </c>
    </row>
    <row r="270" spans="1:9" x14ac:dyDescent="0.25">
      <c r="A270" s="4" t="s">
        <v>3</v>
      </c>
      <c r="B270" s="9">
        <v>43775.538194444445</v>
      </c>
      <c r="C270" t="str" cm="1">
        <f t="array" ref="C270">IF(_xlfn.XOR(tblData[[#This Row],[Employee]]=INDEX(tblData[Employee],1):tblData[[#This Row],[Employee]]),"In","Out")</f>
        <v>In</v>
      </c>
      <c r="D270" t="str" cm="1">
        <f t="array" ref="D270">IF(_xlfn.XOR(A270=A$2:A270),"In","Out")</f>
        <v>In</v>
      </c>
      <c r="E270" t="str">
        <f>IF(ISODD(COUNTIF(A$2:A270,A270)),"In","Out")</f>
        <v>In</v>
      </c>
      <c r="F270" s="6" cm="1">
        <f t="array" ref="F27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70" s="6" cm="1">
        <f t="array" ref="G270">_xlfn.XLOOKUP(A270,A$1:A269,B$1:B269,"Not Found",0,-1)</f>
        <v>43775.484027777777</v>
      </c>
      <c r="H270" s="4">
        <f>IF(I270="Out",(B270-F270)*24,0)</f>
        <v>0</v>
      </c>
      <c r="I270" s="3" t="str">
        <f>_xlfn.XLOOKUP(tblData[[#This Row],[Employee]],tblDepts[Employee],tblDepts[All Depts])</f>
        <v>Sales</v>
      </c>
    </row>
    <row r="271" spans="1:9" x14ac:dyDescent="0.25">
      <c r="A271" s="4" t="s">
        <v>6</v>
      </c>
      <c r="B271" s="9">
        <v>43775.538194444445</v>
      </c>
      <c r="C271" t="str" cm="1">
        <f t="array" ref="C271">IF(_xlfn.XOR(tblData[[#This Row],[Employee]]=INDEX(tblData[Employee],1):tblData[[#This Row],[Employee]]),"In","Out")</f>
        <v>In</v>
      </c>
      <c r="D271" t="str" cm="1">
        <f t="array" ref="D271">IF(_xlfn.XOR(A271=A$2:A271),"In","Out")</f>
        <v>In</v>
      </c>
      <c r="E271" t="str">
        <f>IF(ISODD(COUNTIF(A$2:A271,A271)),"In","Out")</f>
        <v>In</v>
      </c>
      <c r="F271" s="6" cm="1">
        <f t="array" ref="F27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71" s="6" cm="1">
        <f t="array" ref="G271">_xlfn.XLOOKUP(A271,A$1:A270,B$1:B270,"Not Found",0,-1)</f>
        <v>43775.5</v>
      </c>
      <c r="H271" s="4">
        <f>IF(I271="Out",(B271-F271)*24,0)</f>
        <v>0</v>
      </c>
      <c r="I271" s="3" t="str">
        <f>_xlfn.XLOOKUP(tblData[[#This Row],[Employee]],tblDepts[Employee],tblDepts[All Depts])</f>
        <v>Sales</v>
      </c>
    </row>
    <row r="272" spans="1:9" x14ac:dyDescent="0.25">
      <c r="A272" s="4" t="s">
        <v>5</v>
      </c>
      <c r="B272" s="9">
        <v>43775.540277777778</v>
      </c>
      <c r="C272" t="str" cm="1">
        <f t="array" ref="C272">IF(_xlfn.XOR(tblData[[#This Row],[Employee]]=INDEX(tblData[Employee],1):tblData[[#This Row],[Employee]]),"In","Out")</f>
        <v>In</v>
      </c>
      <c r="D272" t="str" cm="1">
        <f t="array" ref="D272">IF(_xlfn.XOR(A272=A$2:A272),"In","Out")</f>
        <v>In</v>
      </c>
      <c r="E272" t="str">
        <f>IF(ISODD(COUNTIF(A$2:A272,A272)),"In","Out")</f>
        <v>In</v>
      </c>
      <c r="F272" s="6" cm="1">
        <f t="array" ref="F27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72" s="6" cm="1">
        <f t="array" ref="G272">_xlfn.XLOOKUP(A272,A$1:A271,B$1:B271,"Not Found",0,-1)</f>
        <v>43775.493055555555</v>
      </c>
      <c r="H272" s="4">
        <f>IF(I272="Out",(B272-F272)*24,0)</f>
        <v>0</v>
      </c>
      <c r="I272" s="3" t="str">
        <f>_xlfn.XLOOKUP(tblData[[#This Row],[Employee]],tblDepts[Employee],tblDepts[All Depts])</f>
        <v>Sales</v>
      </c>
    </row>
    <row r="273" spans="1:9" x14ac:dyDescent="0.25">
      <c r="A273" s="4" t="s">
        <v>14</v>
      </c>
      <c r="B273" s="9">
        <v>43775.540972222225</v>
      </c>
      <c r="C273" t="str" cm="1">
        <f t="array" ref="C273">IF(_xlfn.XOR(tblData[[#This Row],[Employee]]=INDEX(tblData[Employee],1):tblData[[#This Row],[Employee]]),"In","Out")</f>
        <v>In</v>
      </c>
      <c r="D273" t="str" cm="1">
        <f t="array" ref="D273">IF(_xlfn.XOR(A273=A$2:A273),"In","Out")</f>
        <v>In</v>
      </c>
      <c r="E273" t="str">
        <f>IF(ISODD(COUNTIF(A$2:A273,A273)),"In","Out")</f>
        <v>In</v>
      </c>
      <c r="F273" s="6" cm="1">
        <f t="array" ref="F27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73" s="6" cm="1">
        <f t="array" ref="G273">_xlfn.XLOOKUP(A273,A$1:A272,B$1:B272,"Not Found",0,-1)</f>
        <v>43775.490277777775</v>
      </c>
      <c r="H273" s="4">
        <f>IF(I273="Out",(B273-F273)*24,0)</f>
        <v>0</v>
      </c>
      <c r="I273" s="3" t="str">
        <f>_xlfn.XLOOKUP(tblData[[#This Row],[Employee]],tblDepts[Employee],tblDepts[All Depts])</f>
        <v>Admin</v>
      </c>
    </row>
    <row r="274" spans="1:9" x14ac:dyDescent="0.25">
      <c r="A274" s="4" t="s">
        <v>2</v>
      </c>
      <c r="B274" s="9">
        <v>43775.541666666664</v>
      </c>
      <c r="C274" t="str" cm="1">
        <f t="array" ref="C274">IF(_xlfn.XOR(tblData[[#This Row],[Employee]]=INDEX(tblData[Employee],1):tblData[[#This Row],[Employee]]),"In","Out")</f>
        <v>In</v>
      </c>
      <c r="D274" t="str" cm="1">
        <f t="array" ref="D274">IF(_xlfn.XOR(A274=A$2:A274),"In","Out")</f>
        <v>In</v>
      </c>
      <c r="E274" t="str">
        <f>IF(ISODD(COUNTIF(A$2:A274,A274)),"In","Out")</f>
        <v>In</v>
      </c>
      <c r="F274" s="6" cm="1">
        <f t="array" ref="F27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74" s="6" cm="1">
        <f t="array" ref="G274">_xlfn.XLOOKUP(A274,A$1:A273,B$1:B273,"Not Found",0,-1)</f>
        <v>43775.5</v>
      </c>
      <c r="H274" s="4">
        <f>IF(I274="Out",(B274-F274)*24,0)</f>
        <v>0</v>
      </c>
      <c r="I274" s="3" t="str">
        <f>_xlfn.XLOOKUP(tblData[[#This Row],[Employee]],tblDepts[Employee],tblDepts[All Depts])</f>
        <v>Sales</v>
      </c>
    </row>
    <row r="275" spans="1:9" x14ac:dyDescent="0.25">
      <c r="A275" s="4" t="s">
        <v>10</v>
      </c>
      <c r="B275" s="9">
        <v>43775.542361111111</v>
      </c>
      <c r="C275" t="str" cm="1">
        <f t="array" ref="C275">IF(_xlfn.XOR(tblData[[#This Row],[Employee]]=INDEX(tblData[Employee],1):tblData[[#This Row],[Employee]]),"In","Out")</f>
        <v>In</v>
      </c>
      <c r="D275" t="str" cm="1">
        <f t="array" ref="D275">IF(_xlfn.XOR(A275=A$2:A275),"In","Out")</f>
        <v>In</v>
      </c>
      <c r="E275" t="str">
        <f>IF(ISODD(COUNTIF(A$2:A275,A275)),"In","Out")</f>
        <v>In</v>
      </c>
      <c r="F275" s="6" cm="1">
        <f t="array" ref="F27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75" s="6" cm="1">
        <f t="array" ref="G275">_xlfn.XLOOKUP(A275,A$1:A274,B$1:B274,"Not Found",0,-1)</f>
        <v>43775.5</v>
      </c>
      <c r="H275" s="4">
        <f>IF(I275="Out",(B275-F275)*24,0)</f>
        <v>0</v>
      </c>
      <c r="I275" s="3" t="str">
        <f>_xlfn.XLOOKUP(tblData[[#This Row],[Employee]],tblDepts[Employee],tblDepts[All Depts])</f>
        <v>Accounting</v>
      </c>
    </row>
    <row r="276" spans="1:9" x14ac:dyDescent="0.25">
      <c r="A276" s="4" t="s">
        <v>8</v>
      </c>
      <c r="B276" s="9">
        <v>43775.543055555558</v>
      </c>
      <c r="C276" t="str" cm="1">
        <f t="array" ref="C276">IF(_xlfn.XOR(tblData[[#This Row],[Employee]]=INDEX(tblData[Employee],1):tblData[[#This Row],[Employee]]),"In","Out")</f>
        <v>In</v>
      </c>
      <c r="D276" t="str" cm="1">
        <f t="array" ref="D276">IF(_xlfn.XOR(A276=A$2:A276),"In","Out")</f>
        <v>In</v>
      </c>
      <c r="E276" t="str">
        <f>IF(ISODD(COUNTIF(A$2:A276,A276)),"In","Out")</f>
        <v>In</v>
      </c>
      <c r="F276" s="6" cm="1">
        <f t="array" ref="F27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76" s="6" cm="1">
        <f t="array" ref="G276">_xlfn.XLOOKUP(A276,A$1:A275,B$1:B275,"Not Found",0,-1)</f>
        <v>43775.476388888892</v>
      </c>
      <c r="H276" s="4">
        <f>IF(I276="Out",(B276-F276)*24,0)</f>
        <v>0</v>
      </c>
      <c r="I276" s="3" t="str">
        <f>_xlfn.XLOOKUP(tblData[[#This Row],[Employee]],tblDepts[Employee],tblDepts[All Depts])</f>
        <v>Admin</v>
      </c>
    </row>
    <row r="277" spans="1:9" x14ac:dyDescent="0.25">
      <c r="A277" s="4" t="s">
        <v>11</v>
      </c>
      <c r="B277" s="9">
        <v>43775.543055555558</v>
      </c>
      <c r="C277" t="str" cm="1">
        <f t="array" ref="C277">IF(_xlfn.XOR(tblData[[#This Row],[Employee]]=INDEX(tblData[Employee],1):tblData[[#This Row],[Employee]]),"In","Out")</f>
        <v>In</v>
      </c>
      <c r="D277" t="str" cm="1">
        <f t="array" ref="D277">IF(_xlfn.XOR(A277=A$2:A277),"In","Out")</f>
        <v>In</v>
      </c>
      <c r="E277" t="str">
        <f>IF(ISODD(COUNTIF(A$2:A277,A277)),"In","Out")</f>
        <v>In</v>
      </c>
      <c r="F277" s="6" cm="1">
        <f t="array" ref="F27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77" s="6" cm="1">
        <f t="array" ref="G277">_xlfn.XLOOKUP(A277,A$1:A276,B$1:B276,"Not Found",0,-1)</f>
        <v>43775.49722222222</v>
      </c>
      <c r="H277" s="4">
        <f>IF(I277="Out",(B277-F277)*24,0)</f>
        <v>0</v>
      </c>
      <c r="I277" s="3" t="str">
        <f>_xlfn.XLOOKUP(tblData[[#This Row],[Employee]],tblDepts[Employee],tblDepts[All Depts])</f>
        <v>Sales</v>
      </c>
    </row>
    <row r="278" spans="1:9" x14ac:dyDescent="0.25">
      <c r="A278" s="4" t="s">
        <v>13</v>
      </c>
      <c r="B278" s="9">
        <v>43775.543749999997</v>
      </c>
      <c r="C278" t="str" cm="1">
        <f t="array" ref="C278">IF(_xlfn.XOR(tblData[[#This Row],[Employee]]=INDEX(tblData[Employee],1):tblData[[#This Row],[Employee]]),"In","Out")</f>
        <v>In</v>
      </c>
      <c r="D278" t="str" cm="1">
        <f t="array" ref="D278">IF(_xlfn.XOR(A278=A$2:A278),"In","Out")</f>
        <v>In</v>
      </c>
      <c r="E278" t="str">
        <f>IF(ISODD(COUNTIF(A$2:A278,A278)),"In","Out")</f>
        <v>In</v>
      </c>
      <c r="F278" s="6" cm="1">
        <f t="array" ref="F27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78" s="6" cm="1">
        <f t="array" ref="G278">_xlfn.XLOOKUP(A278,A$1:A277,B$1:B277,"Not Found",0,-1)</f>
        <v>43775.499305555553</v>
      </c>
      <c r="H278" s="4">
        <f>IF(I278="Out",(B278-F278)*24,0)</f>
        <v>0</v>
      </c>
      <c r="I278" s="3" t="str">
        <f>_xlfn.XLOOKUP(tblData[[#This Row],[Employee]],tblDepts[Employee],tblDepts[All Depts])</f>
        <v>HR</v>
      </c>
    </row>
    <row r="279" spans="1:9" x14ac:dyDescent="0.25">
      <c r="A279" s="4" t="s">
        <v>7</v>
      </c>
      <c r="B279" s="9">
        <v>43775.544444444444</v>
      </c>
      <c r="C279" t="str" cm="1">
        <f t="array" ref="C279">IF(_xlfn.XOR(tblData[[#This Row],[Employee]]=INDEX(tblData[Employee],1):tblData[[#This Row],[Employee]]),"In","Out")</f>
        <v>In</v>
      </c>
      <c r="D279" t="str" cm="1">
        <f t="array" ref="D279">IF(_xlfn.XOR(A279=A$2:A279),"In","Out")</f>
        <v>In</v>
      </c>
      <c r="E279" t="str">
        <f>IF(ISODD(COUNTIF(A$2:A279,A279)),"In","Out")</f>
        <v>In</v>
      </c>
      <c r="F279" s="6" cm="1">
        <f t="array" ref="F27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79" s="6" cm="1">
        <f t="array" ref="G279">_xlfn.XLOOKUP(A279,A$1:A278,B$1:B278,"Not Found",0,-1)</f>
        <v>43775.499305555553</v>
      </c>
      <c r="H279" s="4">
        <f>IF(I279="Out",(B279-F279)*24,0)</f>
        <v>0</v>
      </c>
      <c r="I279" s="3" t="str">
        <f>_xlfn.XLOOKUP(tblData[[#This Row],[Employee]],tblDepts[Employee],tblDepts[All Depts])</f>
        <v>Accounting</v>
      </c>
    </row>
    <row r="280" spans="1:9" x14ac:dyDescent="0.25">
      <c r="A280" s="4" t="s">
        <v>14</v>
      </c>
      <c r="B280" s="9">
        <v>43775.620138888888</v>
      </c>
      <c r="C280" t="str" cm="1">
        <f t="array" ref="C280">IF(_xlfn.XOR(tblData[[#This Row],[Employee]]=INDEX(tblData[Employee],1):tblData[[#This Row],[Employee]]),"In","Out")</f>
        <v>Out</v>
      </c>
      <c r="D280" t="str" cm="1">
        <f t="array" ref="D280">IF(_xlfn.XOR(A280=A$2:A280),"In","Out")</f>
        <v>Out</v>
      </c>
      <c r="E280" t="str">
        <f>IF(ISODD(COUNTIF(A$2:A280,A280)),"In","Out")</f>
        <v>Out</v>
      </c>
      <c r="F280" s="6" cm="1">
        <f t="array" ref="F28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1.8999999999068677</v>
      </c>
      <c r="G280" s="6" cm="1">
        <f t="array" ref="G280">_xlfn.XLOOKUP(A280,A$1:A279,B$1:B279,"Not Found",0,-1)</f>
        <v>43775.540972222225</v>
      </c>
      <c r="H280" s="4">
        <f>IF(I280="Out",(B280-F280)*24,0)</f>
        <v>0</v>
      </c>
      <c r="I280" s="3" t="str">
        <f>_xlfn.XLOOKUP(tblData[[#This Row],[Employee]],tblDepts[Employee],tblDepts[All Depts])</f>
        <v>Admin</v>
      </c>
    </row>
    <row r="281" spans="1:9" x14ac:dyDescent="0.25">
      <c r="A281" s="4" t="s">
        <v>1</v>
      </c>
      <c r="B281" s="9">
        <v>43775.621527777781</v>
      </c>
      <c r="C281" t="str" cm="1">
        <f t="array" ref="C281">IF(_xlfn.XOR(tblData[[#This Row],[Employee]]=INDEX(tblData[Employee],1):tblData[[#This Row],[Employee]]),"In","Out")</f>
        <v>Out</v>
      </c>
      <c r="D281" t="str" cm="1">
        <f t="array" ref="D281">IF(_xlfn.XOR(A281=A$2:A281),"In","Out")</f>
        <v>Out</v>
      </c>
      <c r="E281" t="str">
        <f>IF(ISODD(COUNTIF(A$2:A281,A281)),"In","Out")</f>
        <v>Out</v>
      </c>
      <c r="F281" s="6" cm="1">
        <f t="array" ref="F28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2.0000000000582077</v>
      </c>
      <c r="G281" s="6" cm="1">
        <f t="array" ref="G281">_xlfn.XLOOKUP(A281,A$1:A280,B$1:B280,"Not Found",0,-1)</f>
        <v>43775.538194444445</v>
      </c>
      <c r="H281" s="4">
        <f>IF(I281="Out",(B281-F281)*24,0)</f>
        <v>0</v>
      </c>
      <c r="I281" s="3" t="str">
        <f>_xlfn.XLOOKUP(tblData[[#This Row],[Employee]],tblDepts[Employee],tblDepts[All Depts])</f>
        <v>Exec</v>
      </c>
    </row>
    <row r="282" spans="1:9" x14ac:dyDescent="0.25">
      <c r="A282" s="4" t="s">
        <v>3</v>
      </c>
      <c r="B282" s="9">
        <v>43775.62222222222</v>
      </c>
      <c r="C282" t="str" cm="1">
        <f t="array" ref="C282">IF(_xlfn.XOR(tblData[[#This Row],[Employee]]=INDEX(tblData[Employee],1):tblData[[#This Row],[Employee]]),"In","Out")</f>
        <v>Out</v>
      </c>
      <c r="D282" t="str" cm="1">
        <f t="array" ref="D282">IF(_xlfn.XOR(A282=A$2:A282),"In","Out")</f>
        <v>Out</v>
      </c>
      <c r="E282" t="str">
        <f>IF(ISODD(COUNTIF(A$2:A282,A282)),"In","Out")</f>
        <v>Out</v>
      </c>
      <c r="F282" s="6" cm="1">
        <f t="array" ref="F28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2.0166666666045785</v>
      </c>
      <c r="G282" s="6" cm="1">
        <f t="array" ref="G282">_xlfn.XLOOKUP(A282,A$1:A281,B$1:B281,"Not Found",0,-1)</f>
        <v>43775.538194444445</v>
      </c>
      <c r="H282" s="4">
        <f>IF(I282="Out",(B282-F282)*24,0)</f>
        <v>0</v>
      </c>
      <c r="I282" s="3" t="str">
        <f>_xlfn.XLOOKUP(tblData[[#This Row],[Employee]],tblDepts[Employee],tblDepts[All Depts])</f>
        <v>Sales</v>
      </c>
    </row>
    <row r="283" spans="1:9" x14ac:dyDescent="0.25">
      <c r="A283" s="4" t="s">
        <v>8</v>
      </c>
      <c r="B283" s="9">
        <v>43775.62222222222</v>
      </c>
      <c r="C283" t="str" cm="1">
        <f t="array" ref="C283">IF(_xlfn.XOR(tblData[[#This Row],[Employee]]=INDEX(tblData[Employee],1):tblData[[#This Row],[Employee]]),"In","Out")</f>
        <v>Out</v>
      </c>
      <c r="D283" t="str" cm="1">
        <f t="array" ref="D283">IF(_xlfn.XOR(A283=A$2:A283),"In","Out")</f>
        <v>Out</v>
      </c>
      <c r="E283" t="str">
        <f>IF(ISODD(COUNTIF(A$2:A283,A283)),"In","Out")</f>
        <v>Out</v>
      </c>
      <c r="F283" s="6" cm="1">
        <f t="array" ref="F28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1.8999999999068677</v>
      </c>
      <c r="G283" s="6" cm="1">
        <f t="array" ref="G283">_xlfn.XLOOKUP(A283,A$1:A282,B$1:B282,"Not Found",0,-1)</f>
        <v>43775.543055555558</v>
      </c>
      <c r="H283" s="4">
        <f>IF(I283="Out",(B283-F283)*24,0)</f>
        <v>0</v>
      </c>
      <c r="I283" s="3" t="str">
        <f>_xlfn.XLOOKUP(tblData[[#This Row],[Employee]],tblDepts[Employee],tblDepts[All Depts])</f>
        <v>Admin</v>
      </c>
    </row>
    <row r="284" spans="1:9" x14ac:dyDescent="0.25">
      <c r="A284" s="4" t="s">
        <v>4</v>
      </c>
      <c r="B284" s="9">
        <v>43775.622916666667</v>
      </c>
      <c r="C284" t="str" cm="1">
        <f t="array" ref="C284">IF(_xlfn.XOR(tblData[[#This Row],[Employee]]=INDEX(tblData[Employee],1):tblData[[#This Row],[Employee]]),"In","Out")</f>
        <v>Out</v>
      </c>
      <c r="D284" t="str" cm="1">
        <f t="array" ref="D284">IF(_xlfn.XOR(A284=A$2:A284),"In","Out")</f>
        <v>Out</v>
      </c>
      <c r="E284" t="str">
        <f>IF(ISODD(COUNTIF(A$2:A284,A284)),"In","Out")</f>
        <v>Out</v>
      </c>
      <c r="F284" s="6" cm="1">
        <f t="array" ref="F28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2.0500000000465661</v>
      </c>
      <c r="G284" s="6" cm="1">
        <f t="array" ref="G284">_xlfn.XLOOKUP(A284,A$1:A283,B$1:B283,"Not Found",0,-1)</f>
        <v>43775.537499999999</v>
      </c>
      <c r="H284" s="4">
        <f>IF(I284="Out",(B284-F284)*24,0)</f>
        <v>0</v>
      </c>
      <c r="I284" s="3" t="str">
        <f>_xlfn.XLOOKUP(tblData[[#This Row],[Employee]],tblDepts[Employee],tblDepts[All Depts])</f>
        <v>Admin</v>
      </c>
    </row>
    <row r="285" spans="1:9" x14ac:dyDescent="0.25">
      <c r="A285" s="4" t="s">
        <v>12</v>
      </c>
      <c r="B285" s="9">
        <v>43775.622916666667</v>
      </c>
      <c r="C285" t="str" cm="1">
        <f t="array" ref="C285">IF(_xlfn.XOR(tblData[[#This Row],[Employee]]=INDEX(tblData[Employee],1):tblData[[#This Row],[Employee]]),"In","Out")</f>
        <v>Out</v>
      </c>
      <c r="D285" t="str" cm="1">
        <f t="array" ref="D285">IF(_xlfn.XOR(A285=A$2:A285),"In","Out")</f>
        <v>Out</v>
      </c>
      <c r="E285" t="str">
        <f>IF(ISODD(COUNTIF(A$2:A285,A285)),"In","Out")</f>
        <v>Out</v>
      </c>
      <c r="F285" s="6" cm="1">
        <f t="array" ref="F28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2.1166666667559184</v>
      </c>
      <c r="G285" s="6" cm="1">
        <f t="array" ref="G285">_xlfn.XLOOKUP(A285,A$1:A284,B$1:B284,"Not Found",0,-1)</f>
        <v>43775.534722222219</v>
      </c>
      <c r="H285" s="4">
        <f>IF(I285="Out",(B285-F285)*24,0)</f>
        <v>0</v>
      </c>
      <c r="I285" s="3" t="str">
        <f>_xlfn.XLOOKUP(tblData[[#This Row],[Employee]],tblDepts[Employee],tblDepts[All Depts])</f>
        <v>Customer Service</v>
      </c>
    </row>
    <row r="286" spans="1:9" x14ac:dyDescent="0.25">
      <c r="A286" s="4" t="s">
        <v>9</v>
      </c>
      <c r="B286" s="9">
        <v>43775.624305555553</v>
      </c>
      <c r="C286" t="str" cm="1">
        <f t="array" ref="C286">IF(_xlfn.XOR(tblData[[#This Row],[Employee]]=INDEX(tblData[Employee],1):tblData[[#This Row],[Employee]]),"In","Out")</f>
        <v>Out</v>
      </c>
      <c r="D286" t="str" cm="1">
        <f t="array" ref="D286">IF(_xlfn.XOR(A286=A$2:A286),"In","Out")</f>
        <v>Out</v>
      </c>
      <c r="E286" t="str">
        <f>IF(ISODD(COUNTIF(A$2:A286,A286)),"In","Out")</f>
        <v>Out</v>
      </c>
      <c r="F286" s="6" cm="1">
        <f t="array" ref="F28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2.1500000000232831</v>
      </c>
      <c r="G286" s="6" cm="1">
        <f t="array" ref="G286">_xlfn.XLOOKUP(A286,A$1:A285,B$1:B285,"Not Found",0,-1)</f>
        <v>43775.534722222219</v>
      </c>
      <c r="H286" s="4">
        <f>IF(I286="Out",(B286-F286)*24,0)</f>
        <v>0</v>
      </c>
      <c r="I286" s="3" t="str">
        <f>_xlfn.XLOOKUP(tblData[[#This Row],[Employee]],tblDepts[Employee],tblDepts[All Depts])</f>
        <v>Accounting</v>
      </c>
    </row>
    <row r="287" spans="1:9" x14ac:dyDescent="0.25">
      <c r="A287" s="4" t="s">
        <v>11</v>
      </c>
      <c r="B287" s="9">
        <v>43775.624305555553</v>
      </c>
      <c r="C287" t="str" cm="1">
        <f t="array" ref="C287">IF(_xlfn.XOR(tblData[[#This Row],[Employee]]=INDEX(tblData[Employee],1):tblData[[#This Row],[Employee]]),"In","Out")</f>
        <v>Out</v>
      </c>
      <c r="D287" t="str" cm="1">
        <f t="array" ref="D287">IF(_xlfn.XOR(A287=A$2:A287),"In","Out")</f>
        <v>Out</v>
      </c>
      <c r="E287" t="str">
        <f>IF(ISODD(COUNTIF(A$2:A287,A287)),"In","Out")</f>
        <v>Out</v>
      </c>
      <c r="F287" s="6" cm="1">
        <f t="array" ref="F28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1.9499999998952262</v>
      </c>
      <c r="G287" s="6" cm="1">
        <f t="array" ref="G287">_xlfn.XLOOKUP(A287,A$1:A286,B$1:B286,"Not Found",0,-1)</f>
        <v>43775.543055555558</v>
      </c>
      <c r="H287" s="4">
        <f>IF(I287="Out",(B287-F287)*24,0)</f>
        <v>0</v>
      </c>
      <c r="I287" s="3" t="str">
        <f>_xlfn.XLOOKUP(tblData[[#This Row],[Employee]],tblDepts[Employee],tblDepts[All Depts])</f>
        <v>Sales</v>
      </c>
    </row>
    <row r="288" spans="1:9" x14ac:dyDescent="0.25">
      <c r="A288" s="4" t="s">
        <v>13</v>
      </c>
      <c r="B288" s="9">
        <v>43775.624305555553</v>
      </c>
      <c r="C288" t="str" cm="1">
        <f t="array" ref="C288">IF(_xlfn.XOR(tblData[[#This Row],[Employee]]=INDEX(tblData[Employee],1):tblData[[#This Row],[Employee]]),"In","Out")</f>
        <v>Out</v>
      </c>
      <c r="D288" t="str" cm="1">
        <f t="array" ref="D288">IF(_xlfn.XOR(A288=A$2:A288),"In","Out")</f>
        <v>Out</v>
      </c>
      <c r="E288" t="str">
        <f>IF(ISODD(COUNTIF(A$2:A288,A288)),"In","Out")</f>
        <v>Out</v>
      </c>
      <c r="F288" s="6" cm="1">
        <f t="array" ref="F28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1.9333333333488554</v>
      </c>
      <c r="G288" s="6" cm="1">
        <f t="array" ref="G288">_xlfn.XLOOKUP(A288,A$1:A287,B$1:B287,"Not Found",0,-1)</f>
        <v>43775.543749999997</v>
      </c>
      <c r="H288" s="4">
        <f>IF(I288="Out",(B288-F288)*24,0)</f>
        <v>0</v>
      </c>
      <c r="I288" s="3" t="str">
        <f>_xlfn.XLOOKUP(tblData[[#This Row],[Employee]],tblDepts[Employee],tblDepts[All Depts])</f>
        <v>HR</v>
      </c>
    </row>
    <row r="289" spans="1:9" x14ac:dyDescent="0.25">
      <c r="A289" s="4" t="s">
        <v>6</v>
      </c>
      <c r="B289" s="9">
        <v>43775.625</v>
      </c>
      <c r="C289" t="str" cm="1">
        <f t="array" ref="C289">IF(_xlfn.XOR(tblData[[#This Row],[Employee]]=INDEX(tblData[Employee],1):tblData[[#This Row],[Employee]]),"In","Out")</f>
        <v>Out</v>
      </c>
      <c r="D289" t="str" cm="1">
        <f t="array" ref="D289">IF(_xlfn.XOR(A289=A$2:A289),"In","Out")</f>
        <v>Out</v>
      </c>
      <c r="E289" t="str">
        <f>IF(ISODD(COUNTIF(A$2:A289,A289)),"In","Out")</f>
        <v>Out</v>
      </c>
      <c r="F289" s="6" cm="1">
        <f t="array" ref="F28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2.0833333333139308</v>
      </c>
      <c r="G289" s="6" cm="1">
        <f t="array" ref="G289">_xlfn.XLOOKUP(A289,A$1:A288,B$1:B288,"Not Found",0,-1)</f>
        <v>43775.538194444445</v>
      </c>
      <c r="H289" s="4">
        <f>IF(I289="Out",(B289-F289)*24,0)</f>
        <v>0</v>
      </c>
      <c r="I289" s="3" t="str">
        <f>_xlfn.XLOOKUP(tblData[[#This Row],[Employee]],tblDepts[Employee],tblDepts[All Depts])</f>
        <v>Sales</v>
      </c>
    </row>
    <row r="290" spans="1:9" x14ac:dyDescent="0.25">
      <c r="A290" s="4" t="s">
        <v>7</v>
      </c>
      <c r="B290" s="9">
        <v>43775.625</v>
      </c>
      <c r="C290" t="str" cm="1">
        <f t="array" ref="C290">IF(_xlfn.XOR(tblData[[#This Row],[Employee]]=INDEX(tblData[Employee],1):tblData[[#This Row],[Employee]]),"In","Out")</f>
        <v>Out</v>
      </c>
      <c r="D290" t="str" cm="1">
        <f t="array" ref="D290">IF(_xlfn.XOR(A290=A$2:A290),"In","Out")</f>
        <v>Out</v>
      </c>
      <c r="E290" t="str">
        <f>IF(ISODD(COUNTIF(A$2:A290,A290)),"In","Out")</f>
        <v>Out</v>
      </c>
      <c r="F290" s="6" cm="1">
        <f t="array" ref="F29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1.9333333333488554</v>
      </c>
      <c r="G290" s="6" cm="1">
        <f t="array" ref="G290">_xlfn.XLOOKUP(A290,A$1:A289,B$1:B289,"Not Found",0,-1)</f>
        <v>43775.544444444444</v>
      </c>
      <c r="H290" s="4">
        <f>IF(I290="Out",(B290-F290)*24,0)</f>
        <v>0</v>
      </c>
      <c r="I290" s="3" t="str">
        <f>_xlfn.XLOOKUP(tblData[[#This Row],[Employee]],tblDepts[Employee],tblDepts[All Depts])</f>
        <v>Accounting</v>
      </c>
    </row>
    <row r="291" spans="1:9" x14ac:dyDescent="0.25">
      <c r="A291" s="4" t="s">
        <v>10</v>
      </c>
      <c r="B291" s="9">
        <v>43775.625</v>
      </c>
      <c r="C291" t="str" cm="1">
        <f t="array" ref="C291">IF(_xlfn.XOR(tblData[[#This Row],[Employee]]=INDEX(tblData[Employee],1):tblData[[#This Row],[Employee]]),"In","Out")</f>
        <v>Out</v>
      </c>
      <c r="D291" t="str" cm="1">
        <f t="array" ref="D291">IF(_xlfn.XOR(A291=A$2:A291),"In","Out")</f>
        <v>Out</v>
      </c>
      <c r="E291" t="str">
        <f>IF(ISODD(COUNTIF(A$2:A291,A291)),"In","Out")</f>
        <v>Out</v>
      </c>
      <c r="F291" s="6" cm="1">
        <f t="array" ref="F29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1.9833333333372138</v>
      </c>
      <c r="G291" s="6" cm="1">
        <f t="array" ref="G291">_xlfn.XLOOKUP(A291,A$1:A290,B$1:B290,"Not Found",0,-1)</f>
        <v>43775.542361111111</v>
      </c>
      <c r="H291" s="4">
        <f>IF(I291="Out",(B291-F291)*24,0)</f>
        <v>0</v>
      </c>
      <c r="I291" s="3" t="str">
        <f>_xlfn.XLOOKUP(tblData[[#This Row],[Employee]],tblDepts[Employee],tblDepts[All Depts])</f>
        <v>Accounting</v>
      </c>
    </row>
    <row r="292" spans="1:9" x14ac:dyDescent="0.25">
      <c r="A292" s="4" t="s">
        <v>5</v>
      </c>
      <c r="B292" s="9">
        <v>43775.625</v>
      </c>
      <c r="C292" t="str" cm="1">
        <f t="array" ref="C292">IF(_xlfn.XOR(tblData[[#This Row],[Employee]]=INDEX(tblData[Employee],1):tblData[[#This Row],[Employee]]),"In","Out")</f>
        <v>Out</v>
      </c>
      <c r="D292" t="str" cm="1">
        <f t="array" ref="D292">IF(_xlfn.XOR(A292=A$2:A292),"In","Out")</f>
        <v>Out</v>
      </c>
      <c r="E292" t="str">
        <f>IF(ISODD(COUNTIF(A$2:A292,A292)),"In","Out")</f>
        <v>Out</v>
      </c>
      <c r="F292" s="6" cm="1">
        <f t="array" ref="F29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2.0333333333255723</v>
      </c>
      <c r="G292" s="6" cm="1">
        <f t="array" ref="G292">_xlfn.XLOOKUP(A292,A$1:A291,B$1:B291,"Not Found",0,-1)</f>
        <v>43775.540277777778</v>
      </c>
      <c r="H292" s="4">
        <f>IF(I292="Out",(B292-F292)*24,0)</f>
        <v>0</v>
      </c>
      <c r="I292" s="3" t="str">
        <f>_xlfn.XLOOKUP(tblData[[#This Row],[Employee]],tblDepts[Employee],tblDepts[All Depts])</f>
        <v>Sales</v>
      </c>
    </row>
    <row r="293" spans="1:9" x14ac:dyDescent="0.25">
      <c r="A293" s="4" t="s">
        <v>1</v>
      </c>
      <c r="B293" s="9">
        <v>43775.644444444442</v>
      </c>
      <c r="C293" t="str" cm="1">
        <f t="array" ref="C293">IF(_xlfn.XOR(tblData[[#This Row],[Employee]]=INDEX(tblData[Employee],1):tblData[[#This Row],[Employee]]),"In","Out")</f>
        <v>In</v>
      </c>
      <c r="D293" t="str" cm="1">
        <f t="array" ref="D293">IF(_xlfn.XOR(A293=A$2:A293),"In","Out")</f>
        <v>In</v>
      </c>
      <c r="E293" t="str">
        <f>IF(ISODD(COUNTIF(A$2:A293,A293)),"In","Out")</f>
        <v>In</v>
      </c>
      <c r="F293" s="6" cm="1">
        <f t="array" ref="F29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93" s="6" cm="1">
        <f t="array" ref="G293">_xlfn.XLOOKUP(A293,A$1:A292,B$1:B292,"Not Found",0,-1)</f>
        <v>43775.621527777781</v>
      </c>
      <c r="H293" s="4">
        <f>IF(I293="Out",(B293-F293)*24,0)</f>
        <v>0</v>
      </c>
      <c r="I293" s="3" t="str">
        <f>_xlfn.XLOOKUP(tblData[[#This Row],[Employee]],tblDepts[Employee],tblDepts[All Depts])</f>
        <v>Exec</v>
      </c>
    </row>
    <row r="294" spans="1:9" x14ac:dyDescent="0.25">
      <c r="A294" s="4" t="s">
        <v>3</v>
      </c>
      <c r="B294" s="9">
        <v>43775.644444444442</v>
      </c>
      <c r="C294" t="str" cm="1">
        <f t="array" ref="C294">IF(_xlfn.XOR(tblData[[#This Row],[Employee]]=INDEX(tblData[Employee],1):tblData[[#This Row],[Employee]]),"In","Out")</f>
        <v>In</v>
      </c>
      <c r="D294" t="str" cm="1">
        <f t="array" ref="D294">IF(_xlfn.XOR(A294=A$2:A294),"In","Out")</f>
        <v>In</v>
      </c>
      <c r="E294" t="str">
        <f>IF(ISODD(COUNTIF(A$2:A294,A294)),"In","Out")</f>
        <v>In</v>
      </c>
      <c r="F294" s="6" cm="1">
        <f t="array" ref="F29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94" s="6" cm="1">
        <f t="array" ref="G294">_xlfn.XLOOKUP(A294,A$1:A293,B$1:B293,"Not Found",0,-1)</f>
        <v>43775.62222222222</v>
      </c>
      <c r="H294" s="4">
        <f>IF(I294="Out",(B294-F294)*24,0)</f>
        <v>0</v>
      </c>
      <c r="I294" s="3" t="str">
        <f>_xlfn.XLOOKUP(tblData[[#This Row],[Employee]],tblDepts[Employee],tblDepts[All Depts])</f>
        <v>Sales</v>
      </c>
    </row>
    <row r="295" spans="1:9" x14ac:dyDescent="0.25">
      <c r="A295" s="4" t="s">
        <v>4</v>
      </c>
      <c r="B295" s="9">
        <v>43775.644444444442</v>
      </c>
      <c r="C295" t="str" cm="1">
        <f t="array" ref="C295">IF(_xlfn.XOR(tblData[[#This Row],[Employee]]=INDEX(tblData[Employee],1):tblData[[#This Row],[Employee]]),"In","Out")</f>
        <v>In</v>
      </c>
      <c r="D295" t="str" cm="1">
        <f t="array" ref="D295">IF(_xlfn.XOR(A295=A$2:A295),"In","Out")</f>
        <v>In</v>
      </c>
      <c r="E295" t="str">
        <f>IF(ISODD(COUNTIF(A$2:A295,A295)),"In","Out")</f>
        <v>In</v>
      </c>
      <c r="F295" s="6" cm="1">
        <f t="array" ref="F29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95" s="6" cm="1">
        <f t="array" ref="G295">_xlfn.XLOOKUP(A295,A$1:A294,B$1:B294,"Not Found",0,-1)</f>
        <v>43775.622916666667</v>
      </c>
      <c r="H295" s="4">
        <f>IF(I295="Out",(B295-F295)*24,0)</f>
        <v>0</v>
      </c>
      <c r="I295" s="3" t="str">
        <f>_xlfn.XLOOKUP(tblData[[#This Row],[Employee]],tblDepts[Employee],tblDepts[All Depts])</f>
        <v>Admin</v>
      </c>
    </row>
    <row r="296" spans="1:9" x14ac:dyDescent="0.25">
      <c r="A296" s="4" t="s">
        <v>11</v>
      </c>
      <c r="B296" s="9">
        <v>43775.644444444442</v>
      </c>
      <c r="C296" t="str" cm="1">
        <f t="array" ref="C296">IF(_xlfn.XOR(tblData[[#This Row],[Employee]]=INDEX(tblData[Employee],1):tblData[[#This Row],[Employee]]),"In","Out")</f>
        <v>In</v>
      </c>
      <c r="D296" t="str" cm="1">
        <f t="array" ref="D296">IF(_xlfn.XOR(A296=A$2:A296),"In","Out")</f>
        <v>In</v>
      </c>
      <c r="E296" t="str">
        <f>IF(ISODD(COUNTIF(A$2:A296,A296)),"In","Out")</f>
        <v>In</v>
      </c>
      <c r="F296" s="6" cm="1">
        <f t="array" ref="F29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96" s="6" cm="1">
        <f t="array" ref="G296">_xlfn.XLOOKUP(A296,A$1:A295,B$1:B295,"Not Found",0,-1)</f>
        <v>43775.624305555553</v>
      </c>
      <c r="H296" s="4">
        <f>IF(I296="Out",(B296-F296)*24,0)</f>
        <v>0</v>
      </c>
      <c r="I296" s="3" t="str">
        <f>_xlfn.XLOOKUP(tblData[[#This Row],[Employee]],tblDepts[Employee],tblDepts[All Depts])</f>
        <v>Sales</v>
      </c>
    </row>
    <row r="297" spans="1:9" x14ac:dyDescent="0.25">
      <c r="A297" s="4" t="s">
        <v>12</v>
      </c>
      <c r="B297" s="9">
        <v>43775.644444444442</v>
      </c>
      <c r="C297" t="str" cm="1">
        <f t="array" ref="C297">IF(_xlfn.XOR(tblData[[#This Row],[Employee]]=INDEX(tblData[Employee],1):tblData[[#This Row],[Employee]]),"In","Out")</f>
        <v>In</v>
      </c>
      <c r="D297" t="str" cm="1">
        <f t="array" ref="D297">IF(_xlfn.XOR(A297=A$2:A297),"In","Out")</f>
        <v>In</v>
      </c>
      <c r="E297" t="str">
        <f>IF(ISODD(COUNTIF(A$2:A297,A297)),"In","Out")</f>
        <v>In</v>
      </c>
      <c r="F297" s="6" cm="1">
        <f t="array" ref="F29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97" s="6" cm="1">
        <f t="array" ref="G297">_xlfn.XLOOKUP(A297,A$1:A296,B$1:B296,"Not Found",0,-1)</f>
        <v>43775.622916666667</v>
      </c>
      <c r="H297" s="4">
        <f>IF(I297="Out",(B297-F297)*24,0)</f>
        <v>0</v>
      </c>
      <c r="I297" s="3" t="str">
        <f>_xlfn.XLOOKUP(tblData[[#This Row],[Employee]],tblDepts[Employee],tblDepts[All Depts])</f>
        <v>Customer Service</v>
      </c>
    </row>
    <row r="298" spans="1:9" x14ac:dyDescent="0.25">
      <c r="A298" s="4" t="s">
        <v>13</v>
      </c>
      <c r="B298" s="9">
        <v>43775.644444444442</v>
      </c>
      <c r="C298" t="str" cm="1">
        <f t="array" ref="C298">IF(_xlfn.XOR(tblData[[#This Row],[Employee]]=INDEX(tblData[Employee],1):tblData[[#This Row],[Employee]]),"In","Out")</f>
        <v>In</v>
      </c>
      <c r="D298" t="str" cm="1">
        <f t="array" ref="D298">IF(_xlfn.XOR(A298=A$2:A298),"In","Out")</f>
        <v>In</v>
      </c>
      <c r="E298" t="str">
        <f>IF(ISODD(COUNTIF(A$2:A298,A298)),"In","Out")</f>
        <v>In</v>
      </c>
      <c r="F298" s="6" cm="1">
        <f t="array" ref="F29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98" s="6" cm="1">
        <f t="array" ref="G298">_xlfn.XLOOKUP(A298,A$1:A297,B$1:B297,"Not Found",0,-1)</f>
        <v>43775.624305555553</v>
      </c>
      <c r="H298" s="4">
        <f>IF(I298="Out",(B298-F298)*24,0)</f>
        <v>0</v>
      </c>
      <c r="I298" s="3" t="str">
        <f>_xlfn.XLOOKUP(tblData[[#This Row],[Employee]],tblDepts[Employee],tblDepts[All Depts])</f>
        <v>HR</v>
      </c>
    </row>
    <row r="299" spans="1:9" x14ac:dyDescent="0.25">
      <c r="A299" s="4" t="s">
        <v>14</v>
      </c>
      <c r="B299" s="9">
        <v>43775.644444444442</v>
      </c>
      <c r="C299" t="str" cm="1">
        <f t="array" ref="C299">IF(_xlfn.XOR(tblData[[#This Row],[Employee]]=INDEX(tblData[Employee],1):tblData[[#This Row],[Employee]]),"In","Out")</f>
        <v>In</v>
      </c>
      <c r="D299" t="str" cm="1">
        <f t="array" ref="D299">IF(_xlfn.XOR(A299=A$2:A299),"In","Out")</f>
        <v>In</v>
      </c>
      <c r="E299" t="str">
        <f>IF(ISODD(COUNTIF(A$2:A299,A299)),"In","Out")</f>
        <v>In</v>
      </c>
      <c r="F299" s="6" cm="1">
        <f t="array" ref="F29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99" s="6" cm="1">
        <f t="array" ref="G299">_xlfn.XLOOKUP(A299,A$1:A298,B$1:B298,"Not Found",0,-1)</f>
        <v>43775.620138888888</v>
      </c>
      <c r="H299" s="4">
        <f>IF(I299="Out",(B299-F299)*24,0)</f>
        <v>0</v>
      </c>
      <c r="I299" s="3" t="str">
        <f>_xlfn.XLOOKUP(tblData[[#This Row],[Employee]],tblDepts[Employee],tblDepts[All Depts])</f>
        <v>Admin</v>
      </c>
    </row>
    <row r="300" spans="1:9" x14ac:dyDescent="0.25">
      <c r="A300" s="4" t="s">
        <v>7</v>
      </c>
      <c r="B300" s="9">
        <v>43775.645138888889</v>
      </c>
      <c r="C300" t="str" cm="1">
        <f t="array" ref="C300">IF(_xlfn.XOR(tblData[[#This Row],[Employee]]=INDEX(tblData[Employee],1):tblData[[#This Row],[Employee]]),"In","Out")</f>
        <v>In</v>
      </c>
      <c r="D300" t="str" cm="1">
        <f t="array" ref="D300">IF(_xlfn.XOR(A300=A$2:A300),"In","Out")</f>
        <v>In</v>
      </c>
      <c r="E300" t="str">
        <f>IF(ISODD(COUNTIF(A$2:A300,A300)),"In","Out")</f>
        <v>In</v>
      </c>
      <c r="F300" s="6" cm="1">
        <f t="array" ref="F30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00" s="6" cm="1">
        <f t="array" ref="G300">_xlfn.XLOOKUP(A300,A$1:A299,B$1:B299,"Not Found",0,-1)</f>
        <v>43775.625</v>
      </c>
      <c r="H300" s="4">
        <f>IF(I300="Out",(B300-F300)*24,0)</f>
        <v>0</v>
      </c>
      <c r="I300" s="3" t="str">
        <f>_xlfn.XLOOKUP(tblData[[#This Row],[Employee]],tblDepts[Employee],tblDepts[All Depts])</f>
        <v>Accounting</v>
      </c>
    </row>
    <row r="301" spans="1:9" x14ac:dyDescent="0.25">
      <c r="A301" s="4" t="s">
        <v>8</v>
      </c>
      <c r="B301" s="9">
        <v>43775.645138888889</v>
      </c>
      <c r="C301" t="str" cm="1">
        <f t="array" ref="C301">IF(_xlfn.XOR(tblData[[#This Row],[Employee]]=INDEX(tblData[Employee],1):tblData[[#This Row],[Employee]]),"In","Out")</f>
        <v>In</v>
      </c>
      <c r="D301" t="str" cm="1">
        <f t="array" ref="D301">IF(_xlfn.XOR(A301=A$2:A301),"In","Out")</f>
        <v>In</v>
      </c>
      <c r="E301" t="str">
        <f>IF(ISODD(COUNTIF(A$2:A301,A301)),"In","Out")</f>
        <v>In</v>
      </c>
      <c r="F301" s="6" cm="1">
        <f t="array" ref="F30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01" s="6" cm="1">
        <f t="array" ref="G301">_xlfn.XLOOKUP(A301,A$1:A300,B$1:B300,"Not Found",0,-1)</f>
        <v>43775.62222222222</v>
      </c>
      <c r="H301" s="4">
        <f>IF(I301="Out",(B301-F301)*24,0)</f>
        <v>0</v>
      </c>
      <c r="I301" s="3" t="str">
        <f>_xlfn.XLOOKUP(tblData[[#This Row],[Employee]],tblDepts[Employee],tblDepts[All Depts])</f>
        <v>Admin</v>
      </c>
    </row>
    <row r="302" spans="1:9" x14ac:dyDescent="0.25">
      <c r="A302" s="4" t="s">
        <v>10</v>
      </c>
      <c r="B302" s="9">
        <v>43775.645138888889</v>
      </c>
      <c r="C302" t="str" cm="1">
        <f t="array" ref="C302">IF(_xlfn.XOR(tblData[[#This Row],[Employee]]=INDEX(tblData[Employee],1):tblData[[#This Row],[Employee]]),"In","Out")</f>
        <v>In</v>
      </c>
      <c r="D302" t="str" cm="1">
        <f t="array" ref="D302">IF(_xlfn.XOR(A302=A$2:A302),"In","Out")</f>
        <v>In</v>
      </c>
      <c r="E302" t="str">
        <f>IF(ISODD(COUNTIF(A$2:A302,A302)),"In","Out")</f>
        <v>In</v>
      </c>
      <c r="F302" s="6" cm="1">
        <f t="array" ref="F30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02" s="6" cm="1">
        <f t="array" ref="G302">_xlfn.XLOOKUP(A302,A$1:A301,B$1:B301,"Not Found",0,-1)</f>
        <v>43775.625</v>
      </c>
      <c r="H302" s="4">
        <f>IF(I302="Out",(B302-F302)*24,0)</f>
        <v>0</v>
      </c>
      <c r="I302" s="3" t="str">
        <f>_xlfn.XLOOKUP(tblData[[#This Row],[Employee]],tblDepts[Employee],tblDepts[All Depts])</f>
        <v>Accounting</v>
      </c>
    </row>
    <row r="303" spans="1:9" x14ac:dyDescent="0.25">
      <c r="A303" s="4" t="s">
        <v>9</v>
      </c>
      <c r="B303" s="9">
        <v>43775.645833333336</v>
      </c>
      <c r="C303" t="str" cm="1">
        <f t="array" ref="C303">IF(_xlfn.XOR(tblData[[#This Row],[Employee]]=INDEX(tblData[Employee],1):tblData[[#This Row],[Employee]]),"In","Out")</f>
        <v>In</v>
      </c>
      <c r="D303" t="str" cm="1">
        <f t="array" ref="D303">IF(_xlfn.XOR(A303=A$2:A303),"In","Out")</f>
        <v>In</v>
      </c>
      <c r="E303" t="str">
        <f>IF(ISODD(COUNTIF(A$2:A303,A303)),"In","Out")</f>
        <v>In</v>
      </c>
      <c r="F303" s="6" cm="1">
        <f t="array" ref="F30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03" s="6" cm="1">
        <f t="array" ref="G303">_xlfn.XLOOKUP(A303,A$1:A302,B$1:B302,"Not Found",0,-1)</f>
        <v>43775.624305555553</v>
      </c>
      <c r="H303" s="4">
        <f>IF(I303="Out",(B303-F303)*24,0)</f>
        <v>0</v>
      </c>
      <c r="I303" s="3" t="str">
        <f>_xlfn.XLOOKUP(tblData[[#This Row],[Employee]],tblDepts[Employee],tblDepts[All Depts])</f>
        <v>Accounting</v>
      </c>
    </row>
    <row r="304" spans="1:9" x14ac:dyDescent="0.25">
      <c r="A304" s="4" t="s">
        <v>6</v>
      </c>
      <c r="B304" s="9">
        <v>43775.645833333336</v>
      </c>
      <c r="C304" t="str" cm="1">
        <f t="array" ref="C304">IF(_xlfn.XOR(tblData[[#This Row],[Employee]]=INDEX(tblData[Employee],1):tblData[[#This Row],[Employee]]),"In","Out")</f>
        <v>In</v>
      </c>
      <c r="D304" t="str" cm="1">
        <f t="array" ref="D304">IF(_xlfn.XOR(A304=A$2:A304),"In","Out")</f>
        <v>In</v>
      </c>
      <c r="E304" t="str">
        <f>IF(ISODD(COUNTIF(A$2:A304,A304)),"In","Out")</f>
        <v>In</v>
      </c>
      <c r="F304" s="6" cm="1">
        <f t="array" ref="F30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04" s="6" cm="1">
        <f t="array" ref="G304">_xlfn.XLOOKUP(A304,A$1:A303,B$1:B303,"Not Found",0,-1)</f>
        <v>43775.625</v>
      </c>
      <c r="H304" s="4">
        <f>IF(I304="Out",(B304-F304)*24,0)</f>
        <v>0</v>
      </c>
      <c r="I304" s="3" t="str">
        <f>_xlfn.XLOOKUP(tblData[[#This Row],[Employee]],tblDepts[Employee],tblDepts[All Depts])</f>
        <v>Sales</v>
      </c>
    </row>
    <row r="305" spans="1:9" x14ac:dyDescent="0.25">
      <c r="A305" s="4" t="s">
        <v>5</v>
      </c>
      <c r="B305" s="9">
        <v>43775.647916666669</v>
      </c>
      <c r="C305" t="str" cm="1">
        <f t="array" ref="C305">IF(_xlfn.XOR(tblData[[#This Row],[Employee]]=INDEX(tblData[Employee],1):tblData[[#This Row],[Employee]]),"In","Out")</f>
        <v>In</v>
      </c>
      <c r="D305" t="str" cm="1">
        <f t="array" ref="D305">IF(_xlfn.XOR(A305=A$2:A305),"In","Out")</f>
        <v>In</v>
      </c>
      <c r="E305" t="str">
        <f>IF(ISODD(COUNTIF(A$2:A305,A305)),"In","Out")</f>
        <v>In</v>
      </c>
      <c r="F305" s="6" cm="1">
        <f t="array" ref="F30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05" s="6" cm="1">
        <f t="array" ref="G305">_xlfn.XLOOKUP(A305,A$1:A304,B$1:B304,"Not Found",0,-1)</f>
        <v>43775.625</v>
      </c>
      <c r="H305" s="4">
        <f>IF(I305="Out",(B305-F305)*24,0)</f>
        <v>0</v>
      </c>
      <c r="I305" s="3" t="str">
        <f>_xlfn.XLOOKUP(tblData[[#This Row],[Employee]],tblDepts[Employee],tblDepts[All Depts])</f>
        <v>Sales</v>
      </c>
    </row>
    <row r="306" spans="1:9" x14ac:dyDescent="0.25">
      <c r="A306" s="4" t="s">
        <v>9</v>
      </c>
      <c r="B306" s="9">
        <v>43775.70416666667</v>
      </c>
      <c r="C306" t="str" cm="1">
        <f t="array" ref="C306">IF(_xlfn.XOR(tblData[[#This Row],[Employee]]=INDEX(tblData[Employee],1):tblData[[#This Row],[Employee]]),"In","Out")</f>
        <v>Out</v>
      </c>
      <c r="D306" t="str" cm="1">
        <f t="array" ref="D306">IF(_xlfn.XOR(A306=A$2:A306),"In","Out")</f>
        <v>Out</v>
      </c>
      <c r="E306" t="str">
        <f>IF(ISODD(COUNTIF(A$2:A306,A306)),"In","Out")</f>
        <v>Out</v>
      </c>
      <c r="F306" s="6" cm="1">
        <f t="array" ref="F30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1.4000000000232831</v>
      </c>
      <c r="G306" s="6" cm="1">
        <f t="array" ref="G306">_xlfn.XLOOKUP(A306,A$1:A305,B$1:B305,"Not Found",0,-1)</f>
        <v>43775.645833333336</v>
      </c>
      <c r="H306" s="4">
        <f>IF(I306="Out",(B306-F306)*24,0)</f>
        <v>0</v>
      </c>
      <c r="I306" s="3" t="str">
        <f>_xlfn.XLOOKUP(tblData[[#This Row],[Employee]],tblDepts[Employee],tblDepts[All Depts])</f>
        <v>Accounting</v>
      </c>
    </row>
    <row r="307" spans="1:9" x14ac:dyDescent="0.25">
      <c r="A307" s="4" t="s">
        <v>3</v>
      </c>
      <c r="B307" s="9">
        <v>43775.705555555556</v>
      </c>
      <c r="C307" t="str" cm="1">
        <f t="array" ref="C307">IF(_xlfn.XOR(tblData[[#This Row],[Employee]]=INDEX(tblData[Employee],1):tblData[[#This Row],[Employee]]),"In","Out")</f>
        <v>Out</v>
      </c>
      <c r="D307" t="str" cm="1">
        <f t="array" ref="D307">IF(_xlfn.XOR(A307=A$2:A307),"In","Out")</f>
        <v>Out</v>
      </c>
      <c r="E307" t="str">
        <f>IF(ISODD(COUNTIF(A$2:A307,A307)),"In","Out")</f>
        <v>Out</v>
      </c>
      <c r="F307" s="6" cm="1">
        <f t="array" ref="F30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1.4666666667326353</v>
      </c>
      <c r="G307" s="6" cm="1">
        <f t="array" ref="G307">_xlfn.XLOOKUP(A307,A$1:A306,B$1:B306,"Not Found",0,-1)</f>
        <v>43775.644444444442</v>
      </c>
      <c r="H307" s="4">
        <f>IF(I307="Out",(B307-F307)*24,0)</f>
        <v>0</v>
      </c>
      <c r="I307" s="3" t="str">
        <f>_xlfn.XLOOKUP(tblData[[#This Row],[Employee]],tblDepts[Employee],tblDepts[All Depts])</f>
        <v>Sales</v>
      </c>
    </row>
    <row r="308" spans="1:9" x14ac:dyDescent="0.25">
      <c r="A308" s="4" t="s">
        <v>5</v>
      </c>
      <c r="B308" s="9">
        <v>43775.705555555556</v>
      </c>
      <c r="C308" t="str" cm="1">
        <f t="array" ref="C308">IF(_xlfn.XOR(tblData[[#This Row],[Employee]]=INDEX(tblData[Employee],1):tblData[[#This Row],[Employee]]),"In","Out")</f>
        <v>Out</v>
      </c>
      <c r="D308" t="str" cm="1">
        <f t="array" ref="D308">IF(_xlfn.XOR(A308=A$2:A308),"In","Out")</f>
        <v>Out</v>
      </c>
      <c r="E308" t="str">
        <f>IF(ISODD(COUNTIF(A$2:A308,A308)),"In","Out")</f>
        <v>Out</v>
      </c>
      <c r="F308" s="6" cm="1">
        <f t="array" ref="F30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1.3833333333022892</v>
      </c>
      <c r="G308" s="6" cm="1">
        <f t="array" ref="G308">_xlfn.XLOOKUP(A308,A$1:A307,B$1:B307,"Not Found",0,-1)</f>
        <v>43775.647916666669</v>
      </c>
      <c r="H308" s="4">
        <f>IF(I308="Out",(B308-F308)*24,0)</f>
        <v>0</v>
      </c>
      <c r="I308" s="3" t="str">
        <f>_xlfn.XLOOKUP(tblData[[#This Row],[Employee]],tblDepts[Employee],tblDepts[All Depts])</f>
        <v>Sales</v>
      </c>
    </row>
    <row r="309" spans="1:9" x14ac:dyDescent="0.25">
      <c r="A309" s="4" t="s">
        <v>1</v>
      </c>
      <c r="B309" s="9">
        <v>43775.706250000003</v>
      </c>
      <c r="C309" t="str" cm="1">
        <f t="array" ref="C309">IF(_xlfn.XOR(tblData[[#This Row],[Employee]]=INDEX(tblData[Employee],1):tblData[[#This Row],[Employee]]),"In","Out")</f>
        <v>Out</v>
      </c>
      <c r="D309" t="str" cm="1">
        <f t="array" ref="D309">IF(_xlfn.XOR(A309=A$2:A309),"In","Out")</f>
        <v>Out</v>
      </c>
      <c r="E309" t="str">
        <f>IF(ISODD(COUNTIF(A$2:A309,A309)),"In","Out")</f>
        <v>Out</v>
      </c>
      <c r="F309" s="6" cm="1">
        <f t="array" ref="F30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1.4833333334536292</v>
      </c>
      <c r="G309" s="6" cm="1">
        <f t="array" ref="G309">_xlfn.XLOOKUP(A309,A$1:A308,B$1:B308,"Not Found",0,-1)</f>
        <v>43775.644444444442</v>
      </c>
      <c r="H309" s="4">
        <f>IF(I309="Out",(B309-F309)*24,0)</f>
        <v>0</v>
      </c>
      <c r="I309" s="3" t="str">
        <f>_xlfn.XLOOKUP(tblData[[#This Row],[Employee]],tblDepts[Employee],tblDepts[All Depts])</f>
        <v>Exec</v>
      </c>
    </row>
    <row r="310" spans="1:9" x14ac:dyDescent="0.25">
      <c r="A310" s="4" t="s">
        <v>4</v>
      </c>
      <c r="B310" s="9">
        <v>43775.706250000003</v>
      </c>
      <c r="C310" t="str" cm="1">
        <f t="array" ref="C310">IF(_xlfn.XOR(tblData[[#This Row],[Employee]]=INDEX(tblData[Employee],1):tblData[[#This Row],[Employee]]),"In","Out")</f>
        <v>Out</v>
      </c>
      <c r="D310" t="str" cm="1">
        <f t="array" ref="D310">IF(_xlfn.XOR(A310=A$2:A310),"In","Out")</f>
        <v>Out</v>
      </c>
      <c r="E310" t="str">
        <f>IF(ISODD(COUNTIF(A$2:A310,A310)),"In","Out")</f>
        <v>Out</v>
      </c>
      <c r="F310" s="6" cm="1">
        <f t="array" ref="F31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1.4833333334536292</v>
      </c>
      <c r="G310" s="6" cm="1">
        <f t="array" ref="G310">_xlfn.XLOOKUP(A310,A$1:A309,B$1:B309,"Not Found",0,-1)</f>
        <v>43775.644444444442</v>
      </c>
      <c r="H310" s="4">
        <f>IF(I310="Out",(B310-F310)*24,0)</f>
        <v>0</v>
      </c>
      <c r="I310" s="3" t="str">
        <f>_xlfn.XLOOKUP(tblData[[#This Row],[Employee]],tblDepts[Employee],tblDepts[All Depts])</f>
        <v>Admin</v>
      </c>
    </row>
    <row r="311" spans="1:9" x14ac:dyDescent="0.25">
      <c r="A311" s="4" t="s">
        <v>12</v>
      </c>
      <c r="B311" s="9">
        <v>43775.706944444442</v>
      </c>
      <c r="C311" t="str" cm="1">
        <f t="array" ref="C311">IF(_xlfn.XOR(tblData[[#This Row],[Employee]]=INDEX(tblData[Employee],1):tblData[[#This Row],[Employee]]),"In","Out")</f>
        <v>Out</v>
      </c>
      <c r="D311" t="str" cm="1">
        <f t="array" ref="D311">IF(_xlfn.XOR(A311=A$2:A311),"In","Out")</f>
        <v>Out</v>
      </c>
      <c r="E311" t="str">
        <f>IF(ISODD(COUNTIF(A$2:A311,A311)),"In","Out")</f>
        <v>Out</v>
      </c>
      <c r="F311" s="6" cm="1">
        <f t="array" ref="F31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</v>
      </c>
      <c r="G311" s="6" cm="1">
        <f t="array" ref="G311">_xlfn.XLOOKUP(A311,A$1:A310,B$1:B310,"Not Found",0,-1)</f>
        <v>43775.644444444442</v>
      </c>
      <c r="H311" s="4">
        <f>IF(I311="Out",(B311-F311)*24,0)</f>
        <v>0</v>
      </c>
      <c r="I311" s="3" t="str">
        <f>_xlfn.XLOOKUP(tblData[[#This Row],[Employee]],tblDepts[Employee],tblDepts[All Depts])</f>
        <v>Customer Service</v>
      </c>
    </row>
    <row r="312" spans="1:9" x14ac:dyDescent="0.25">
      <c r="A312" s="4" t="s">
        <v>13</v>
      </c>
      <c r="B312" s="9">
        <v>43775.707638888889</v>
      </c>
      <c r="C312" t="str" cm="1">
        <f t="array" ref="C312">IF(_xlfn.XOR(tblData[[#This Row],[Employee]]=INDEX(tblData[Employee],1):tblData[[#This Row],[Employee]]),"In","Out")</f>
        <v>Out</v>
      </c>
      <c r="D312" t="str" cm="1">
        <f t="array" ref="D312">IF(_xlfn.XOR(A312=A$2:A312),"In","Out")</f>
        <v>Out</v>
      </c>
      <c r="E312" t="str">
        <f>IF(ISODD(COUNTIF(A$2:A312,A312)),"In","Out")</f>
        <v>Out</v>
      </c>
      <c r="F312" s="6" cm="1">
        <f t="array" ref="F31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1.5166666667209938</v>
      </c>
      <c r="G312" s="6" cm="1">
        <f t="array" ref="G312">_xlfn.XLOOKUP(A312,A$1:A311,B$1:B311,"Not Found",0,-1)</f>
        <v>43775.644444444442</v>
      </c>
      <c r="H312" s="4">
        <f>IF(I312="Out",(B312-F312)*24,0)</f>
        <v>0</v>
      </c>
      <c r="I312" s="3" t="str">
        <f>_xlfn.XLOOKUP(tblData[[#This Row],[Employee]],tblDepts[Employee],tblDepts[All Depts])</f>
        <v>HR</v>
      </c>
    </row>
    <row r="313" spans="1:9" x14ac:dyDescent="0.25">
      <c r="A313" s="4" t="s">
        <v>2</v>
      </c>
      <c r="B313" s="9">
        <v>43775.708333333336</v>
      </c>
      <c r="C313" t="str" cm="1">
        <f t="array" ref="C313">IF(_xlfn.XOR(tblData[[#This Row],[Employee]]=INDEX(tblData[Employee],1):tblData[[#This Row],[Employee]]),"In","Out")</f>
        <v>Out</v>
      </c>
      <c r="D313" t="str" cm="1">
        <f t="array" ref="D313">IF(_xlfn.XOR(A313=A$2:A313),"In","Out")</f>
        <v>Out</v>
      </c>
      <c r="E313" t="str">
        <f>IF(ISODD(COUNTIF(A$2:A313,A313)),"In","Out")</f>
        <v>Out</v>
      </c>
      <c r="F313" s="6" cm="1">
        <f t="array" ref="F31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4.0000000001164153</v>
      </c>
      <c r="G313" s="6" cm="1">
        <f t="array" ref="G313">_xlfn.XLOOKUP(A313,A$1:A312,B$1:B312,"Not Found",0,-1)</f>
        <v>43775.541666666664</v>
      </c>
      <c r="H313" s="4">
        <f>IF(I313="Out",(B313-F313)*24,0)</f>
        <v>0</v>
      </c>
      <c r="I313" s="3" t="str">
        <f>_xlfn.XLOOKUP(tblData[[#This Row],[Employee]],tblDepts[Employee],tblDepts[All Depts])</f>
        <v>Sales</v>
      </c>
    </row>
    <row r="314" spans="1:9" x14ac:dyDescent="0.25">
      <c r="A314" s="4" t="s">
        <v>6</v>
      </c>
      <c r="B314" s="9">
        <v>43775.708333333336</v>
      </c>
      <c r="C314" t="str" cm="1">
        <f t="array" ref="C314">IF(_xlfn.XOR(tblData[[#This Row],[Employee]]=INDEX(tblData[Employee],1):tblData[[#This Row],[Employee]]),"In","Out")</f>
        <v>Out</v>
      </c>
      <c r="D314" t="str" cm="1">
        <f t="array" ref="D314">IF(_xlfn.XOR(A314=A$2:A314),"In","Out")</f>
        <v>Out</v>
      </c>
      <c r="E314" t="str">
        <f>IF(ISODD(COUNTIF(A$2:A314,A314)),"In","Out")</f>
        <v>Out</v>
      </c>
      <c r="F314" s="6" cm="1">
        <f t="array" ref="F31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</v>
      </c>
      <c r="G314" s="6" cm="1">
        <f t="array" ref="G314">_xlfn.XLOOKUP(A314,A$1:A313,B$1:B313,"Not Found",0,-1)</f>
        <v>43775.645833333336</v>
      </c>
      <c r="H314" s="4">
        <f>IF(I314="Out",(B314-F314)*24,0)</f>
        <v>0</v>
      </c>
      <c r="I314" s="3" t="str">
        <f>_xlfn.XLOOKUP(tblData[[#This Row],[Employee]],tblDepts[Employee],tblDepts[All Depts])</f>
        <v>Sales</v>
      </c>
    </row>
    <row r="315" spans="1:9" x14ac:dyDescent="0.25">
      <c r="A315" s="4" t="s">
        <v>10</v>
      </c>
      <c r="B315" s="9">
        <v>43775.709027777775</v>
      </c>
      <c r="C315" t="str" cm="1">
        <f t="array" ref="C315">IF(_xlfn.XOR(tblData[[#This Row],[Employee]]=INDEX(tblData[Employee],1):tblData[[#This Row],[Employee]]),"In","Out")</f>
        <v>Out</v>
      </c>
      <c r="D315" t="str" cm="1">
        <f t="array" ref="D315">IF(_xlfn.XOR(A315=A$2:A315),"In","Out")</f>
        <v>Out</v>
      </c>
      <c r="E315" t="str">
        <f>IF(ISODD(COUNTIF(A$2:A315,A315)),"In","Out")</f>
        <v>Out</v>
      </c>
      <c r="F315" s="6" cm="1">
        <f t="array" ref="F31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1.5333333332673647</v>
      </c>
      <c r="G315" s="6" cm="1">
        <f t="array" ref="G315">_xlfn.XLOOKUP(A315,A$1:A314,B$1:B314,"Not Found",0,-1)</f>
        <v>43775.645138888889</v>
      </c>
      <c r="H315" s="4">
        <f>IF(I315="Out",(B315-F315)*24,0)</f>
        <v>0</v>
      </c>
      <c r="I315" s="3" t="str">
        <f>_xlfn.XLOOKUP(tblData[[#This Row],[Employee]],tblDepts[Employee],tblDepts[All Depts])</f>
        <v>Accounting</v>
      </c>
    </row>
    <row r="316" spans="1:9" x14ac:dyDescent="0.25">
      <c r="A316" s="4" t="s">
        <v>7</v>
      </c>
      <c r="B316" s="9">
        <v>43775.709722222222</v>
      </c>
      <c r="C316" t="str" cm="1">
        <f t="array" ref="C316">IF(_xlfn.XOR(tblData[[#This Row],[Employee]]=INDEX(tblData[Employee],1):tblData[[#This Row],[Employee]]),"In","Out")</f>
        <v>Out</v>
      </c>
      <c r="D316" t="str" cm="1">
        <f t="array" ref="D316">IF(_xlfn.XOR(A316=A$2:A316),"In","Out")</f>
        <v>Out</v>
      </c>
      <c r="E316" t="str">
        <f>IF(ISODD(COUNTIF(A$2:A316,A316)),"In","Out")</f>
        <v>Out</v>
      </c>
      <c r="F316" s="6" cm="1">
        <f t="array" ref="F31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1.5499999999883585</v>
      </c>
      <c r="G316" s="6" cm="1">
        <f t="array" ref="G316">_xlfn.XLOOKUP(A316,A$1:A315,B$1:B315,"Not Found",0,-1)</f>
        <v>43775.645138888889</v>
      </c>
      <c r="H316" s="4">
        <f>IF(I316="Out",(B316-F316)*24,0)</f>
        <v>0</v>
      </c>
      <c r="I316" s="3" t="str">
        <f>_xlfn.XLOOKUP(tblData[[#This Row],[Employee]],tblDepts[Employee],tblDepts[All Depts])</f>
        <v>Accounting</v>
      </c>
    </row>
    <row r="317" spans="1:9" x14ac:dyDescent="0.25">
      <c r="A317" s="4" t="s">
        <v>8</v>
      </c>
      <c r="B317" s="9">
        <v>43775.710416666669</v>
      </c>
      <c r="C317" t="str" cm="1">
        <f t="array" ref="C317">IF(_xlfn.XOR(tblData[[#This Row],[Employee]]=INDEX(tblData[Employee],1):tblData[[#This Row],[Employee]]),"In","Out")</f>
        <v>Out</v>
      </c>
      <c r="D317" t="str" cm="1">
        <f t="array" ref="D317">IF(_xlfn.XOR(A317=A$2:A317),"In","Out")</f>
        <v>Out</v>
      </c>
      <c r="E317" t="str">
        <f>IF(ISODD(COUNTIF(A$2:A317,A317)),"In","Out")</f>
        <v>Out</v>
      </c>
      <c r="F317" s="6" cm="1">
        <f t="array" ref="F31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1.5666666667093523</v>
      </c>
      <c r="G317" s="6" cm="1">
        <f t="array" ref="G317">_xlfn.XLOOKUP(A317,A$1:A316,B$1:B316,"Not Found",0,-1)</f>
        <v>43775.645138888889</v>
      </c>
      <c r="H317" s="4">
        <f>IF(I317="Out",(B317-F317)*24,0)</f>
        <v>0</v>
      </c>
      <c r="I317" s="3" t="str">
        <f>_xlfn.XLOOKUP(tblData[[#This Row],[Employee]],tblDepts[Employee],tblDepts[All Depts])</f>
        <v>Admin</v>
      </c>
    </row>
    <row r="318" spans="1:9" x14ac:dyDescent="0.25">
      <c r="A318" s="4" t="s">
        <v>14</v>
      </c>
      <c r="B318" s="9">
        <v>43775.711805555555</v>
      </c>
      <c r="C318" t="str" cm="1">
        <f t="array" ref="C318">IF(_xlfn.XOR(tblData[[#This Row],[Employee]]=INDEX(tblData[Employee],1):tblData[[#This Row],[Employee]]),"In","Out")</f>
        <v>Out</v>
      </c>
      <c r="D318" t="str" cm="1">
        <f t="array" ref="D318">IF(_xlfn.XOR(A318=A$2:A318),"In","Out")</f>
        <v>Out</v>
      </c>
      <c r="E318" t="str">
        <f>IF(ISODD(COUNTIF(A$2:A318,A318)),"In","Out")</f>
        <v>Out</v>
      </c>
      <c r="F318" s="6" cm="1">
        <f t="array" ref="F31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1.6166666666977108</v>
      </c>
      <c r="G318" s="6" cm="1">
        <f t="array" ref="G318">_xlfn.XLOOKUP(A318,A$1:A317,B$1:B317,"Not Found",0,-1)</f>
        <v>43775.644444444442</v>
      </c>
      <c r="H318" s="4">
        <f>IF(I318="Out",(B318-F318)*24,0)</f>
        <v>0</v>
      </c>
      <c r="I318" s="3" t="str">
        <f>_xlfn.XLOOKUP(tblData[[#This Row],[Employee]],tblDepts[Employee],tblDepts[All Depts])</f>
        <v>Admin</v>
      </c>
    </row>
    <row r="319" spans="1:9" x14ac:dyDescent="0.25">
      <c r="A319" s="4" t="s">
        <v>11</v>
      </c>
      <c r="B319" s="9">
        <v>43775.713194444441</v>
      </c>
      <c r="C319" t="str" cm="1">
        <f t="array" ref="C319">IF(_xlfn.XOR(tblData[[#This Row],[Employee]]=INDEX(tblData[Employee],1):tblData[[#This Row],[Employee]]),"In","Out")</f>
        <v>Out</v>
      </c>
      <c r="D319" t="str" cm="1">
        <f t="array" ref="D319">IF(_xlfn.XOR(A319=A$2:A319),"In","Out")</f>
        <v>Out</v>
      </c>
      <c r="E319" t="str">
        <f>IF(ISODD(COUNTIF(A$2:A319,A319)),"In","Out")</f>
        <v>Out</v>
      </c>
      <c r="F319" s="6" cm="1">
        <f t="array" ref="F31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1.6499999999650754</v>
      </c>
      <c r="G319" s="6" cm="1">
        <f t="array" ref="G319">_xlfn.XLOOKUP(A319,A$1:A318,B$1:B318,"Not Found",0,-1)</f>
        <v>43775.644444444442</v>
      </c>
      <c r="H319" s="4">
        <f>IF(I319="Out",(B319-F319)*24,0)</f>
        <v>0</v>
      </c>
      <c r="I319" s="3" t="str">
        <f>_xlfn.XLOOKUP(tblData[[#This Row],[Employee]],tblDepts[Employee],tblDepts[All Depts])</f>
        <v>Sales</v>
      </c>
    </row>
    <row r="320" spans="1:9" x14ac:dyDescent="0.25">
      <c r="A320" s="4" t="s">
        <v>2</v>
      </c>
      <c r="B320" s="9">
        <v>43776.332638888889</v>
      </c>
      <c r="C320" t="str" cm="1">
        <f t="array" ref="C320">IF(_xlfn.XOR(tblData[[#This Row],[Employee]]=INDEX(tblData[Employee],1):tblData[[#This Row],[Employee]]),"In","Out")</f>
        <v>In</v>
      </c>
      <c r="D320" t="str" cm="1">
        <f t="array" ref="D320">IF(_xlfn.XOR(A320=A$2:A320),"In","Out")</f>
        <v>In</v>
      </c>
      <c r="E320" t="str">
        <f>IF(ISODD(COUNTIF(A$2:A320,A320)),"In","Out")</f>
        <v>In</v>
      </c>
      <c r="F320" s="6" cm="1">
        <f t="array" ref="F32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20" s="6" cm="1">
        <f t="array" ref="G320">_xlfn.XLOOKUP(A320,A$1:A319,B$1:B319,"Not Found",0,-1)</f>
        <v>43775.708333333336</v>
      </c>
      <c r="H320" s="4">
        <f>IF(I320="Out",(B320-F320)*24,0)</f>
        <v>0</v>
      </c>
      <c r="I320" s="3" t="str">
        <f>_xlfn.XLOOKUP(tblData[[#This Row],[Employee]],tblDepts[Employee],tblDepts[All Depts])</f>
        <v>Sales</v>
      </c>
    </row>
    <row r="321" spans="1:9" x14ac:dyDescent="0.25">
      <c r="A321" s="4" t="s">
        <v>10</v>
      </c>
      <c r="B321" s="9">
        <v>43776.334027777775</v>
      </c>
      <c r="C321" t="str" cm="1">
        <f t="array" ref="C321">IF(_xlfn.XOR(tblData[[#This Row],[Employee]]=INDEX(tblData[Employee],1):tblData[[#This Row],[Employee]]),"In","Out")</f>
        <v>In</v>
      </c>
      <c r="D321" t="str" cm="1">
        <f t="array" ref="D321">IF(_xlfn.XOR(A321=A$2:A321),"In","Out")</f>
        <v>In</v>
      </c>
      <c r="E321" t="str">
        <f>IF(ISODD(COUNTIF(A$2:A321,A321)),"In","Out")</f>
        <v>In</v>
      </c>
      <c r="F321" s="6" cm="1">
        <f t="array" ref="F32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21" s="6" cm="1">
        <f t="array" ref="G321">_xlfn.XLOOKUP(A321,A$1:A320,B$1:B320,"Not Found",0,-1)</f>
        <v>43775.709027777775</v>
      </c>
      <c r="H321" s="4">
        <f>IF(I321="Out",(B321-F321)*24,0)</f>
        <v>0</v>
      </c>
      <c r="I321" s="3" t="str">
        <f>_xlfn.XLOOKUP(tblData[[#This Row],[Employee]],tblDepts[Employee],tblDepts[All Depts])</f>
        <v>Accounting</v>
      </c>
    </row>
    <row r="322" spans="1:9" x14ac:dyDescent="0.25">
      <c r="A322" s="4" t="s">
        <v>6</v>
      </c>
      <c r="B322" s="9">
        <v>43776.335416666669</v>
      </c>
      <c r="C322" t="str" cm="1">
        <f t="array" ref="C322">IF(_xlfn.XOR(tblData[[#This Row],[Employee]]=INDEX(tblData[Employee],1):tblData[[#This Row],[Employee]]),"In","Out")</f>
        <v>In</v>
      </c>
      <c r="D322" t="str" cm="1">
        <f t="array" ref="D322">IF(_xlfn.XOR(A322=A$2:A322),"In","Out")</f>
        <v>In</v>
      </c>
      <c r="E322" t="str">
        <f>IF(ISODD(COUNTIF(A$2:A322,A322)),"In","Out")</f>
        <v>In</v>
      </c>
      <c r="F322" s="6" cm="1">
        <f t="array" ref="F32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22" s="6" cm="1">
        <f t="array" ref="G322">_xlfn.XLOOKUP(A322,A$1:A321,B$1:B321,"Not Found",0,-1)</f>
        <v>43775.708333333336</v>
      </c>
      <c r="H322" s="4">
        <f>IF(I322="Out",(B322-F322)*24,0)</f>
        <v>0</v>
      </c>
      <c r="I322" s="3" t="str">
        <f>_xlfn.XLOOKUP(tblData[[#This Row],[Employee]],tblDepts[Employee],tblDepts[All Depts])</f>
        <v>Sales</v>
      </c>
    </row>
    <row r="323" spans="1:9" x14ac:dyDescent="0.25">
      <c r="A323" s="4" t="s">
        <v>7</v>
      </c>
      <c r="B323" s="9">
        <v>43776.336805555555</v>
      </c>
      <c r="C323" t="str" cm="1">
        <f t="array" ref="C323">IF(_xlfn.XOR(tblData[[#This Row],[Employee]]=INDEX(tblData[Employee],1):tblData[[#This Row],[Employee]]),"In","Out")</f>
        <v>In</v>
      </c>
      <c r="D323" t="str" cm="1">
        <f t="array" ref="D323">IF(_xlfn.XOR(A323=A$2:A323),"In","Out")</f>
        <v>In</v>
      </c>
      <c r="E323" t="str">
        <f>IF(ISODD(COUNTIF(A$2:A323,A323)),"In","Out")</f>
        <v>In</v>
      </c>
      <c r="F323" s="6" cm="1">
        <f t="array" ref="F32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23" s="6" cm="1">
        <f t="array" ref="G323">_xlfn.XLOOKUP(A323,A$1:A322,B$1:B322,"Not Found",0,-1)</f>
        <v>43775.709722222222</v>
      </c>
      <c r="H323" s="4">
        <f>IF(I323="Out",(B323-F323)*24,0)</f>
        <v>0</v>
      </c>
      <c r="I323" s="3" t="str">
        <f>_xlfn.XLOOKUP(tblData[[#This Row],[Employee]],tblDepts[Employee],tblDepts[All Depts])</f>
        <v>Accounting</v>
      </c>
    </row>
    <row r="324" spans="1:9" x14ac:dyDescent="0.25">
      <c r="A324" s="4" t="s">
        <v>9</v>
      </c>
      <c r="B324" s="9">
        <v>43776.334027777775</v>
      </c>
      <c r="C324" t="str" cm="1">
        <f t="array" ref="C324">IF(_xlfn.XOR(tblData[[#This Row],[Employee]]=INDEX(tblData[Employee],1):tblData[[#This Row],[Employee]]),"In","Out")</f>
        <v>In</v>
      </c>
      <c r="D324" t="str" cm="1">
        <f t="array" ref="D324">IF(_xlfn.XOR(A324=A$2:A324),"In","Out")</f>
        <v>In</v>
      </c>
      <c r="E324" t="str">
        <f>IF(ISODD(COUNTIF(A$2:A324,A324)),"In","Out")</f>
        <v>In</v>
      </c>
      <c r="F324" s="6" cm="1">
        <f t="array" ref="F32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24" s="6" cm="1">
        <f t="array" ref="G324">_xlfn.XLOOKUP(A324,A$1:A323,B$1:B323,"Not Found",0,-1)</f>
        <v>43775.70416666667</v>
      </c>
      <c r="H324" s="4">
        <f>IF(I324="Out",(B324-F324)*24,0)</f>
        <v>0</v>
      </c>
      <c r="I324" s="3" t="str">
        <f>_xlfn.XLOOKUP(tblData[[#This Row],[Employee]],tblDepts[Employee],tblDepts[All Depts])</f>
        <v>Accounting</v>
      </c>
    </row>
    <row r="325" spans="1:9" x14ac:dyDescent="0.25">
      <c r="A325" s="4" t="s">
        <v>13</v>
      </c>
      <c r="B325" s="9">
        <v>43776.339583333334</v>
      </c>
      <c r="C325" t="str" cm="1">
        <f t="array" ref="C325">IF(_xlfn.XOR(tblData[[#This Row],[Employee]]=INDEX(tblData[Employee],1):tblData[[#This Row],[Employee]]),"In","Out")</f>
        <v>In</v>
      </c>
      <c r="D325" t="str" cm="1">
        <f t="array" ref="D325">IF(_xlfn.XOR(A325=A$2:A325),"In","Out")</f>
        <v>In</v>
      </c>
      <c r="E325" t="str">
        <f>IF(ISODD(COUNTIF(A$2:A325,A325)),"In","Out")</f>
        <v>In</v>
      </c>
      <c r="F325" s="6" cm="1">
        <f t="array" ref="F32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25" s="6" cm="1">
        <f t="array" ref="G325">_xlfn.XLOOKUP(A325,A$1:A324,B$1:B324,"Not Found",0,-1)</f>
        <v>43775.707638888889</v>
      </c>
      <c r="H325" s="4">
        <f>IF(I325="Out",(B325-F325)*24,0)</f>
        <v>0</v>
      </c>
      <c r="I325" s="3" t="str">
        <f>_xlfn.XLOOKUP(tblData[[#This Row],[Employee]],tblDepts[Employee],tblDepts[All Depts])</f>
        <v>HR</v>
      </c>
    </row>
    <row r="326" spans="1:9" x14ac:dyDescent="0.25">
      <c r="A326" s="4" t="s">
        <v>11</v>
      </c>
      <c r="B326" s="9">
        <v>43776.340277777781</v>
      </c>
      <c r="C326" t="str" cm="1">
        <f t="array" ref="C326">IF(_xlfn.XOR(tblData[[#This Row],[Employee]]=INDEX(tblData[Employee],1):tblData[[#This Row],[Employee]]),"In","Out")</f>
        <v>In</v>
      </c>
      <c r="D326" t="str" cm="1">
        <f t="array" ref="D326">IF(_xlfn.XOR(A326=A$2:A326),"In","Out")</f>
        <v>In</v>
      </c>
      <c r="E326" t="str">
        <f>IF(ISODD(COUNTIF(A$2:A326,A326)),"In","Out")</f>
        <v>In</v>
      </c>
      <c r="F326" s="6" cm="1">
        <f t="array" ref="F32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26" s="6" cm="1">
        <f t="array" ref="G326">_xlfn.XLOOKUP(A326,A$1:A325,B$1:B325,"Not Found",0,-1)</f>
        <v>43775.713194444441</v>
      </c>
      <c r="H326" s="4">
        <f>IF(I326="Out",(B326-F326)*24,0)</f>
        <v>0</v>
      </c>
      <c r="I326" s="3" t="str">
        <f>_xlfn.XLOOKUP(tblData[[#This Row],[Employee]],tblDepts[Employee],tblDepts[All Depts])</f>
        <v>Sales</v>
      </c>
    </row>
    <row r="327" spans="1:9" x14ac:dyDescent="0.25">
      <c r="A327" s="4" t="s">
        <v>5</v>
      </c>
      <c r="B327" s="9">
        <v>43776.340277777781</v>
      </c>
      <c r="C327" t="str" cm="1">
        <f t="array" ref="C327">IF(_xlfn.XOR(tblData[[#This Row],[Employee]]=INDEX(tblData[Employee],1):tblData[[#This Row],[Employee]]),"In","Out")</f>
        <v>In</v>
      </c>
      <c r="D327" t="str" cm="1">
        <f t="array" ref="D327">IF(_xlfn.XOR(A327=A$2:A327),"In","Out")</f>
        <v>In</v>
      </c>
      <c r="E327" t="str">
        <f>IF(ISODD(COUNTIF(A$2:A327,A327)),"In","Out")</f>
        <v>In</v>
      </c>
      <c r="F327" s="6" cm="1">
        <f t="array" ref="F32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27" s="6" cm="1">
        <f t="array" ref="G327">_xlfn.XLOOKUP(A327,A$1:A326,B$1:B326,"Not Found",0,-1)</f>
        <v>43775.705555555556</v>
      </c>
      <c r="H327" s="4">
        <f>IF(I327="Out",(B327-F327)*24,0)</f>
        <v>0</v>
      </c>
      <c r="I327" s="3" t="str">
        <f>_xlfn.XLOOKUP(tblData[[#This Row],[Employee]],tblDepts[Employee],tblDepts[All Depts])</f>
        <v>Sales</v>
      </c>
    </row>
    <row r="328" spans="1:9" x14ac:dyDescent="0.25">
      <c r="A328" s="4" t="s">
        <v>4</v>
      </c>
      <c r="B328" s="9">
        <v>43776.34375</v>
      </c>
      <c r="C328" t="str" cm="1">
        <f t="array" ref="C328">IF(_xlfn.XOR(tblData[[#This Row],[Employee]]=INDEX(tblData[Employee],1):tblData[[#This Row],[Employee]]),"In","Out")</f>
        <v>In</v>
      </c>
      <c r="D328" t="str" cm="1">
        <f t="array" ref="D328">IF(_xlfn.XOR(A328=A$2:A328),"In","Out")</f>
        <v>In</v>
      </c>
      <c r="E328" t="str">
        <f>IF(ISODD(COUNTIF(A$2:A328,A328)),"In","Out")</f>
        <v>In</v>
      </c>
      <c r="F328" s="6" cm="1">
        <f t="array" ref="F32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28" s="6" cm="1">
        <f t="array" ref="G328">_xlfn.XLOOKUP(A328,A$1:A327,B$1:B327,"Not Found",0,-1)</f>
        <v>43775.706250000003</v>
      </c>
      <c r="H328" s="4">
        <f>IF(I328="Out",(B328-F328)*24,0)</f>
        <v>0</v>
      </c>
      <c r="I328" s="3" t="str">
        <f>_xlfn.XLOOKUP(tblData[[#This Row],[Employee]],tblDepts[Employee],tblDepts[All Depts])</f>
        <v>Admin</v>
      </c>
    </row>
    <row r="329" spans="1:9" x14ac:dyDescent="0.25">
      <c r="A329" s="4" t="s">
        <v>12</v>
      </c>
      <c r="B329" s="9">
        <v>43776.34375</v>
      </c>
      <c r="C329" t="str" cm="1">
        <f t="array" ref="C329">IF(_xlfn.XOR(tblData[[#This Row],[Employee]]=INDEX(tblData[Employee],1):tblData[[#This Row],[Employee]]),"In","Out")</f>
        <v>In</v>
      </c>
      <c r="D329" t="str" cm="1">
        <f t="array" ref="D329">IF(_xlfn.XOR(A329=A$2:A329),"In","Out")</f>
        <v>In</v>
      </c>
      <c r="E329" t="str">
        <f>IF(ISODD(COUNTIF(A$2:A329,A329)),"In","Out")</f>
        <v>In</v>
      </c>
      <c r="F329" s="6" cm="1">
        <f t="array" ref="F32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29" s="6" cm="1">
        <f t="array" ref="G329">_xlfn.XLOOKUP(A329,A$1:A328,B$1:B328,"Not Found",0,-1)</f>
        <v>43775.706944444442</v>
      </c>
      <c r="H329" s="4">
        <f>IF(I329="Out",(B329-F329)*24,0)</f>
        <v>0</v>
      </c>
      <c r="I329" s="3" t="str">
        <f>_xlfn.XLOOKUP(tblData[[#This Row],[Employee]],tblDepts[Employee],tblDepts[All Depts])</f>
        <v>Customer Service</v>
      </c>
    </row>
    <row r="330" spans="1:9" x14ac:dyDescent="0.25">
      <c r="A330" s="4" t="s">
        <v>1</v>
      </c>
      <c r="B330" s="9">
        <v>43776.347222222219</v>
      </c>
      <c r="C330" t="str" cm="1">
        <f t="array" ref="C330">IF(_xlfn.XOR(tblData[[#This Row],[Employee]]=INDEX(tblData[Employee],1):tblData[[#This Row],[Employee]]),"In","Out")</f>
        <v>In</v>
      </c>
      <c r="D330" t="str" cm="1">
        <f t="array" ref="D330">IF(_xlfn.XOR(A330=A$2:A330),"In","Out")</f>
        <v>In</v>
      </c>
      <c r="E330" t="str">
        <f>IF(ISODD(COUNTIF(A$2:A330,A330)),"In","Out")</f>
        <v>In</v>
      </c>
      <c r="F330" s="6" cm="1">
        <f t="array" ref="F33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30" s="6" cm="1">
        <f t="array" ref="G330">_xlfn.XLOOKUP(A330,A$1:A329,B$1:B329,"Not Found",0,-1)</f>
        <v>43775.706250000003</v>
      </c>
      <c r="H330" s="4">
        <f>IF(I330="Out",(B330-F330)*24,0)</f>
        <v>0</v>
      </c>
      <c r="I330" s="3" t="str">
        <f>_xlfn.XLOOKUP(tblData[[#This Row],[Employee]],tblDepts[Employee],tblDepts[All Depts])</f>
        <v>Exec</v>
      </c>
    </row>
    <row r="331" spans="1:9" x14ac:dyDescent="0.25">
      <c r="A331" s="4" t="s">
        <v>14</v>
      </c>
      <c r="B331" s="9">
        <v>43776.350694444445</v>
      </c>
      <c r="C331" t="str" cm="1">
        <f t="array" ref="C331">IF(_xlfn.XOR(tblData[[#This Row],[Employee]]=INDEX(tblData[Employee],1):tblData[[#This Row],[Employee]]),"In","Out")</f>
        <v>In</v>
      </c>
      <c r="D331" t="str" cm="1">
        <f t="array" ref="D331">IF(_xlfn.XOR(A331=A$2:A331),"In","Out")</f>
        <v>In</v>
      </c>
      <c r="E331" t="str">
        <f>IF(ISODD(COUNTIF(A$2:A331,A331)),"In","Out")</f>
        <v>In</v>
      </c>
      <c r="F331" s="6" cm="1">
        <f t="array" ref="F33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31" s="6" cm="1">
        <f t="array" ref="G331">_xlfn.XLOOKUP(A331,A$1:A330,B$1:B330,"Not Found",0,-1)</f>
        <v>43775.711805555555</v>
      </c>
      <c r="H331" s="4">
        <f>IF(I331="Out",(B331-F331)*24,0)</f>
        <v>0</v>
      </c>
      <c r="I331" s="3" t="str">
        <f>_xlfn.XLOOKUP(tblData[[#This Row],[Employee]],tblDepts[Employee],tblDepts[All Depts])</f>
        <v>Admin</v>
      </c>
    </row>
    <row r="332" spans="1:9" x14ac:dyDescent="0.25">
      <c r="A332" s="4" t="s">
        <v>3</v>
      </c>
      <c r="B332" s="9">
        <v>43776.353472222225</v>
      </c>
      <c r="C332" t="str" cm="1">
        <f t="array" ref="C332">IF(_xlfn.XOR(tblData[[#This Row],[Employee]]=INDEX(tblData[Employee],1):tblData[[#This Row],[Employee]]),"In","Out")</f>
        <v>In</v>
      </c>
      <c r="D332" t="str" cm="1">
        <f t="array" ref="D332">IF(_xlfn.XOR(A332=A$2:A332),"In","Out")</f>
        <v>In</v>
      </c>
      <c r="E332" t="str">
        <f>IF(ISODD(COUNTIF(A$2:A332,A332)),"In","Out")</f>
        <v>In</v>
      </c>
      <c r="F332" s="6" cm="1">
        <f t="array" ref="F33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32" s="6" cm="1">
        <f t="array" ref="G332">_xlfn.XLOOKUP(A332,A$1:A331,B$1:B331,"Not Found",0,-1)</f>
        <v>43775.705555555556</v>
      </c>
      <c r="H332" s="4">
        <f>IF(I332="Out",(B332-F332)*24,0)</f>
        <v>0</v>
      </c>
      <c r="I332" s="3" t="str">
        <f>_xlfn.XLOOKUP(tblData[[#This Row],[Employee]],tblDepts[Employee],tblDepts[All Depts])</f>
        <v>Sales</v>
      </c>
    </row>
    <row r="333" spans="1:9" x14ac:dyDescent="0.25">
      <c r="A333" s="4" t="s">
        <v>8</v>
      </c>
      <c r="B333" s="9">
        <v>43776.374305555553</v>
      </c>
      <c r="C333" t="str" cm="1">
        <f t="array" ref="C333">IF(_xlfn.XOR(tblData[[#This Row],[Employee]]=INDEX(tblData[Employee],1):tblData[[#This Row],[Employee]]),"In","Out")</f>
        <v>In</v>
      </c>
      <c r="D333" t="str" cm="1">
        <f t="array" ref="D333">IF(_xlfn.XOR(A333=A$2:A333),"In","Out")</f>
        <v>In</v>
      </c>
      <c r="E333" t="str">
        <f>IF(ISODD(COUNTIF(A$2:A333,A333)),"In","Out")</f>
        <v>In</v>
      </c>
      <c r="F333" s="6" cm="1">
        <f t="array" ref="F33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33" s="6" cm="1">
        <f t="array" ref="G333">_xlfn.XLOOKUP(A333,A$1:A332,B$1:B332,"Not Found",0,-1)</f>
        <v>43775.710416666669</v>
      </c>
      <c r="H333" s="4">
        <f>IF(I333="Out",(B333-F333)*24,0)</f>
        <v>0</v>
      </c>
      <c r="I333" s="3" t="str">
        <f>_xlfn.XLOOKUP(tblData[[#This Row],[Employee]],tblDepts[Employee],tblDepts[All Depts])</f>
        <v>Admin</v>
      </c>
    </row>
    <row r="334" spans="1:9" x14ac:dyDescent="0.25">
      <c r="A334" s="4" t="s">
        <v>8</v>
      </c>
      <c r="B334" s="9">
        <v>43776.413888888892</v>
      </c>
      <c r="C334" t="str" cm="1">
        <f t="array" ref="C334">IF(_xlfn.XOR(tblData[[#This Row],[Employee]]=INDEX(tblData[Employee],1):tblData[[#This Row],[Employee]]),"In","Out")</f>
        <v>Out</v>
      </c>
      <c r="D334" t="str" cm="1">
        <f t="array" ref="D334">IF(_xlfn.XOR(A334=A$2:A334),"In","Out")</f>
        <v>Out</v>
      </c>
      <c r="E334" t="str">
        <f>IF(ISODD(COUNTIF(A$2:A334,A334)),"In","Out")</f>
        <v>Out</v>
      </c>
      <c r="F334" s="6" cm="1">
        <f t="array" ref="F33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0.95000000012805685</v>
      </c>
      <c r="G334" s="6" cm="1">
        <f t="array" ref="G334">_xlfn.XLOOKUP(A334,A$1:A333,B$1:B333,"Not Found",0,-1)</f>
        <v>43776.374305555553</v>
      </c>
      <c r="H334" s="4">
        <f>IF(I334="Out",(B334-F334)*24,0)</f>
        <v>0</v>
      </c>
      <c r="I334" s="3" t="str">
        <f>_xlfn.XLOOKUP(tblData[[#This Row],[Employee]],tblDepts[Employee],tblDepts[All Depts])</f>
        <v>Admin</v>
      </c>
    </row>
    <row r="335" spans="1:9" x14ac:dyDescent="0.25">
      <c r="A335" s="4" t="s">
        <v>14</v>
      </c>
      <c r="B335" s="9">
        <v>43776.415277777778</v>
      </c>
      <c r="C335" t="str" cm="1">
        <f t="array" ref="C335">IF(_xlfn.XOR(tblData[[#This Row],[Employee]]=INDEX(tblData[Employee],1):tblData[[#This Row],[Employee]]),"In","Out")</f>
        <v>Out</v>
      </c>
      <c r="D335" t="str" cm="1">
        <f t="array" ref="D335">IF(_xlfn.XOR(A335=A$2:A335),"In","Out")</f>
        <v>Out</v>
      </c>
      <c r="E335" t="str">
        <f>IF(ISODD(COUNTIF(A$2:A335,A335)),"In","Out")</f>
        <v>Out</v>
      </c>
      <c r="F335" s="6" cm="1">
        <f t="array" ref="F33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1.5499999999883585</v>
      </c>
      <c r="G335" s="6" cm="1">
        <f t="array" ref="G335">_xlfn.XLOOKUP(A335,A$1:A334,B$1:B334,"Not Found",0,-1)</f>
        <v>43776.350694444445</v>
      </c>
      <c r="H335" s="4">
        <f>IF(I335="Out",(B335-F335)*24,0)</f>
        <v>0</v>
      </c>
      <c r="I335" s="3" t="str">
        <f>_xlfn.XLOOKUP(tblData[[#This Row],[Employee]],tblDepts[Employee],tblDepts[All Depts])</f>
        <v>Admin</v>
      </c>
    </row>
    <row r="336" spans="1:9" x14ac:dyDescent="0.25">
      <c r="A336" s="4" t="s">
        <v>1</v>
      </c>
      <c r="B336" s="9">
        <v>43776.415972222225</v>
      </c>
      <c r="C336" t="str" cm="1">
        <f t="array" ref="C336">IF(_xlfn.XOR(tblData[[#This Row],[Employee]]=INDEX(tblData[Employee],1):tblData[[#This Row],[Employee]]),"In","Out")</f>
        <v>Out</v>
      </c>
      <c r="D336" t="str" cm="1">
        <f t="array" ref="D336">IF(_xlfn.XOR(A336=A$2:A336),"In","Out")</f>
        <v>Out</v>
      </c>
      <c r="E336" t="str">
        <f>IF(ISODD(COUNTIF(A$2:A336,A336)),"In","Out")</f>
        <v>Out</v>
      </c>
      <c r="F336" s="6" cm="1">
        <f t="array" ref="F33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1.6500000001396984</v>
      </c>
      <c r="G336" s="6" cm="1">
        <f t="array" ref="G336">_xlfn.XLOOKUP(A336,A$1:A335,B$1:B335,"Not Found",0,-1)</f>
        <v>43776.347222222219</v>
      </c>
      <c r="H336" s="4">
        <f>IF(I336="Out",(B336-F336)*24,0)</f>
        <v>0</v>
      </c>
      <c r="I336" s="3" t="str">
        <f>_xlfn.XLOOKUP(tblData[[#This Row],[Employee]],tblDepts[Employee],tblDepts[All Depts])</f>
        <v>Exec</v>
      </c>
    </row>
    <row r="337" spans="1:9" x14ac:dyDescent="0.25">
      <c r="A337" s="4" t="s">
        <v>7</v>
      </c>
      <c r="B337" s="9">
        <v>43776.415972222225</v>
      </c>
      <c r="C337" t="str" cm="1">
        <f t="array" ref="C337">IF(_xlfn.XOR(tblData[[#This Row],[Employee]]=INDEX(tblData[Employee],1):tblData[[#This Row],[Employee]]),"In","Out")</f>
        <v>Out</v>
      </c>
      <c r="D337" t="str" cm="1">
        <f t="array" ref="D337">IF(_xlfn.XOR(A337=A$2:A337),"In","Out")</f>
        <v>Out</v>
      </c>
      <c r="E337" t="str">
        <f>IF(ISODD(COUNTIF(A$2:A337,A337)),"In","Out")</f>
        <v>Out</v>
      </c>
      <c r="F337" s="6" cm="1">
        <f t="array" ref="F33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1.9000000000814907</v>
      </c>
      <c r="G337" s="6" cm="1">
        <f t="array" ref="G337">_xlfn.XLOOKUP(A337,A$1:A336,B$1:B336,"Not Found",0,-1)</f>
        <v>43776.336805555555</v>
      </c>
      <c r="H337" s="4">
        <f>IF(I337="Out",(B337-F337)*24,0)</f>
        <v>0</v>
      </c>
      <c r="I337" s="3" t="str">
        <f>_xlfn.XLOOKUP(tblData[[#This Row],[Employee]],tblDepts[Employee],tblDepts[All Depts])</f>
        <v>Accounting</v>
      </c>
    </row>
    <row r="338" spans="1:9" x14ac:dyDescent="0.25">
      <c r="A338" s="4" t="s">
        <v>11</v>
      </c>
      <c r="B338" s="9">
        <v>43776.415972222225</v>
      </c>
      <c r="C338" t="str" cm="1">
        <f t="array" ref="C338">IF(_xlfn.XOR(tblData[[#This Row],[Employee]]=INDEX(tblData[Employee],1):tblData[[#This Row],[Employee]]),"In","Out")</f>
        <v>Out</v>
      </c>
      <c r="D338" t="str" cm="1">
        <f t="array" ref="D338">IF(_xlfn.XOR(A338=A$2:A338),"In","Out")</f>
        <v>Out</v>
      </c>
      <c r="E338" t="str">
        <f>IF(ISODD(COUNTIF(A$2:A338,A338)),"In","Out")</f>
        <v>Out</v>
      </c>
      <c r="F338" s="6" cm="1">
        <f t="array" ref="F33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1.8166666666511446</v>
      </c>
      <c r="G338" s="6" cm="1">
        <f t="array" ref="G338">_xlfn.XLOOKUP(A338,A$1:A337,B$1:B337,"Not Found",0,-1)</f>
        <v>43776.340277777781</v>
      </c>
      <c r="H338" s="4">
        <f>IF(I338="Out",(B338-F338)*24,0)</f>
        <v>0</v>
      </c>
      <c r="I338" s="3" t="str">
        <f>_xlfn.XLOOKUP(tblData[[#This Row],[Employee]],tblDepts[Employee],tblDepts[All Depts])</f>
        <v>Sales</v>
      </c>
    </row>
    <row r="339" spans="1:9" x14ac:dyDescent="0.25">
      <c r="A339" s="4" t="s">
        <v>5</v>
      </c>
      <c r="B339" s="9">
        <v>43776.415972222225</v>
      </c>
      <c r="C339" t="str" cm="1">
        <f t="array" ref="C339">IF(_xlfn.XOR(tblData[[#This Row],[Employee]]=INDEX(tblData[Employee],1):tblData[[#This Row],[Employee]]),"In","Out")</f>
        <v>Out</v>
      </c>
      <c r="D339" t="str" cm="1">
        <f t="array" ref="D339">IF(_xlfn.XOR(A339=A$2:A339),"In","Out")</f>
        <v>Out</v>
      </c>
      <c r="E339" t="str">
        <f>IF(ISODD(COUNTIF(A$2:A339,A339)),"In","Out")</f>
        <v>Out</v>
      </c>
      <c r="F339" s="6" cm="1">
        <f t="array" ref="F33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1.8166666666511446</v>
      </c>
      <c r="G339" s="6" cm="1">
        <f t="array" ref="G339">_xlfn.XLOOKUP(A339,A$1:A338,B$1:B338,"Not Found",0,-1)</f>
        <v>43776.340277777781</v>
      </c>
      <c r="H339" s="4">
        <f>IF(I339="Out",(B339-F339)*24,0)</f>
        <v>0</v>
      </c>
      <c r="I339" s="3" t="str">
        <f>_xlfn.XLOOKUP(tblData[[#This Row],[Employee]],tblDepts[Employee],tblDepts[All Depts])</f>
        <v>Sales</v>
      </c>
    </row>
    <row r="340" spans="1:9" x14ac:dyDescent="0.25">
      <c r="A340" s="4" t="s">
        <v>3</v>
      </c>
      <c r="B340" s="9">
        <v>43776.416666666664</v>
      </c>
      <c r="C340" t="str" cm="1">
        <f t="array" ref="C340">IF(_xlfn.XOR(tblData[[#This Row],[Employee]]=INDEX(tblData[Employee],1):tblData[[#This Row],[Employee]]),"In","Out")</f>
        <v>Out</v>
      </c>
      <c r="D340" t="str" cm="1">
        <f t="array" ref="D340">IF(_xlfn.XOR(A340=A$2:A340),"In","Out")</f>
        <v>Out</v>
      </c>
      <c r="E340" t="str">
        <f>IF(ISODD(COUNTIF(A$2:A340,A340)),"In","Out")</f>
        <v>Out</v>
      </c>
      <c r="F340" s="6" cm="1">
        <f t="array" ref="F34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1.5166666665463708</v>
      </c>
      <c r="G340" s="6" cm="1">
        <f t="array" ref="G340">_xlfn.XLOOKUP(A340,A$1:A339,B$1:B339,"Not Found",0,-1)</f>
        <v>43776.353472222225</v>
      </c>
      <c r="H340" s="4">
        <f>IF(I340="Out",(B340-F340)*24,0)</f>
        <v>0</v>
      </c>
      <c r="I340" s="3" t="str">
        <f>_xlfn.XLOOKUP(tblData[[#This Row],[Employee]],tblDepts[Employee],tblDepts[All Depts])</f>
        <v>Sales</v>
      </c>
    </row>
    <row r="341" spans="1:9" x14ac:dyDescent="0.25">
      <c r="A341" s="4" t="s">
        <v>4</v>
      </c>
      <c r="B341" s="9">
        <v>43776.416666666664</v>
      </c>
      <c r="C341" t="str" cm="1">
        <f t="array" ref="C341">IF(_xlfn.XOR(tblData[[#This Row],[Employee]]=INDEX(tblData[Employee],1):tblData[[#This Row],[Employee]]),"In","Out")</f>
        <v>Out</v>
      </c>
      <c r="D341" t="str" cm="1">
        <f t="array" ref="D341">IF(_xlfn.XOR(A341=A$2:A341),"In","Out")</f>
        <v>Out</v>
      </c>
      <c r="E341" t="str">
        <f>IF(ISODD(COUNTIF(A$2:A341,A341)),"In","Out")</f>
        <v>Out</v>
      </c>
      <c r="F341" s="6" cm="1">
        <f t="array" ref="F34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1.7499999999417923</v>
      </c>
      <c r="G341" s="6" cm="1">
        <f t="array" ref="G341">_xlfn.XLOOKUP(A341,A$1:A340,B$1:B340,"Not Found",0,-1)</f>
        <v>43776.34375</v>
      </c>
      <c r="H341" s="4">
        <f>IF(I341="Out",(B341-F341)*24,0)</f>
        <v>0</v>
      </c>
      <c r="I341" s="3" t="str">
        <f>_xlfn.XLOOKUP(tblData[[#This Row],[Employee]],tblDepts[Employee],tblDepts[All Depts])</f>
        <v>Admin</v>
      </c>
    </row>
    <row r="342" spans="1:9" x14ac:dyDescent="0.25">
      <c r="A342" s="4" t="s">
        <v>6</v>
      </c>
      <c r="B342" s="9">
        <v>43776.416666666664</v>
      </c>
      <c r="C342" t="str" cm="1">
        <f t="array" ref="C342">IF(_xlfn.XOR(tblData[[#This Row],[Employee]]=INDEX(tblData[Employee],1):tblData[[#This Row],[Employee]]),"In","Out")</f>
        <v>Out</v>
      </c>
      <c r="D342" t="str" cm="1">
        <f t="array" ref="D342">IF(_xlfn.XOR(A342=A$2:A342),"In","Out")</f>
        <v>Out</v>
      </c>
      <c r="E342" t="str">
        <f>IF(ISODD(COUNTIF(A$2:A342,A342)),"In","Out")</f>
        <v>Out</v>
      </c>
      <c r="F342" s="6" cm="1">
        <f t="array" ref="F34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1.9499999998952262</v>
      </c>
      <c r="G342" s="6" cm="1">
        <f t="array" ref="G342">_xlfn.XLOOKUP(A342,A$1:A341,B$1:B341,"Not Found",0,-1)</f>
        <v>43776.335416666669</v>
      </c>
      <c r="H342" s="4">
        <f>IF(I342="Out",(B342-F342)*24,0)</f>
        <v>0</v>
      </c>
      <c r="I342" s="3" t="str">
        <f>_xlfn.XLOOKUP(tblData[[#This Row],[Employee]],tblDepts[Employee],tblDepts[All Depts])</f>
        <v>Sales</v>
      </c>
    </row>
    <row r="343" spans="1:9" x14ac:dyDescent="0.25">
      <c r="A343" s="4" t="s">
        <v>10</v>
      </c>
      <c r="B343" s="9">
        <v>43776.416666666664</v>
      </c>
      <c r="C343" t="str" cm="1">
        <f t="array" ref="C343">IF(_xlfn.XOR(tblData[[#This Row],[Employee]]=INDEX(tblData[Employee],1):tblData[[#This Row],[Employee]]),"In","Out")</f>
        <v>Out</v>
      </c>
      <c r="D343" t="str" cm="1">
        <f t="array" ref="D343">IF(_xlfn.XOR(A343=A$2:A343),"In","Out")</f>
        <v>Out</v>
      </c>
      <c r="E343" t="str">
        <f>IF(ISODD(COUNTIF(A$2:A343,A343)),"In","Out")</f>
        <v>Out</v>
      </c>
      <c r="F343" s="6" cm="1">
        <f t="array" ref="F34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1.9833333333372138</v>
      </c>
      <c r="G343" s="6" cm="1">
        <f t="array" ref="G343">_xlfn.XLOOKUP(A343,A$1:A342,B$1:B342,"Not Found",0,-1)</f>
        <v>43776.334027777775</v>
      </c>
      <c r="H343" s="4">
        <f>IF(I343="Out",(B343-F343)*24,0)</f>
        <v>0</v>
      </c>
      <c r="I343" s="3" t="str">
        <f>_xlfn.XLOOKUP(tblData[[#This Row],[Employee]],tblDepts[Employee],tblDepts[All Depts])</f>
        <v>Accounting</v>
      </c>
    </row>
    <row r="344" spans="1:9" x14ac:dyDescent="0.25">
      <c r="A344" s="4" t="s">
        <v>12</v>
      </c>
      <c r="B344" s="9">
        <v>43776.416666666664</v>
      </c>
      <c r="C344" t="str" cm="1">
        <f t="array" ref="C344">IF(_xlfn.XOR(tblData[[#This Row],[Employee]]=INDEX(tblData[Employee],1):tblData[[#This Row],[Employee]]),"In","Out")</f>
        <v>Out</v>
      </c>
      <c r="D344" t="str" cm="1">
        <f t="array" ref="D344">IF(_xlfn.XOR(A344=A$2:A344),"In","Out")</f>
        <v>Out</v>
      </c>
      <c r="E344" t="str">
        <f>IF(ISODD(COUNTIF(A$2:A344,A344)),"In","Out")</f>
        <v>Out</v>
      </c>
      <c r="F344" s="6" cm="1">
        <f t="array" ref="F34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1.7499999999417923</v>
      </c>
      <c r="G344" s="6" cm="1">
        <f t="array" ref="G344">_xlfn.XLOOKUP(A344,A$1:A343,B$1:B343,"Not Found",0,-1)</f>
        <v>43776.34375</v>
      </c>
      <c r="H344" s="4">
        <f>IF(I344="Out",(B344-F344)*24,0)</f>
        <v>0</v>
      </c>
      <c r="I344" s="3" t="str">
        <f>_xlfn.XLOOKUP(tblData[[#This Row],[Employee]],tblDepts[Employee],tblDepts[All Depts])</f>
        <v>Customer Service</v>
      </c>
    </row>
    <row r="345" spans="1:9" x14ac:dyDescent="0.25">
      <c r="A345" s="4" t="s">
        <v>13</v>
      </c>
      <c r="B345" s="9">
        <v>43776.416666666664</v>
      </c>
      <c r="C345" t="str" cm="1">
        <f t="array" ref="C345">IF(_xlfn.XOR(tblData[[#This Row],[Employee]]=INDEX(tblData[Employee],1):tblData[[#This Row],[Employee]]),"In","Out")</f>
        <v>Out</v>
      </c>
      <c r="D345" t="str" cm="1">
        <f t="array" ref="D345">IF(_xlfn.XOR(A345=A$2:A345),"In","Out")</f>
        <v>Out</v>
      </c>
      <c r="E345" t="str">
        <f>IF(ISODD(COUNTIF(A$2:A345,A345)),"In","Out")</f>
        <v>Out</v>
      </c>
      <c r="F345" s="6" cm="1">
        <f t="array" ref="F34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1.8499999999185093</v>
      </c>
      <c r="G345" s="6" cm="1">
        <f t="array" ref="G345">_xlfn.XLOOKUP(A345,A$1:A344,B$1:B344,"Not Found",0,-1)</f>
        <v>43776.339583333334</v>
      </c>
      <c r="H345" s="4">
        <f>IF(I345="Out",(B345-F345)*24,0)</f>
        <v>0</v>
      </c>
      <c r="I345" s="3" t="str">
        <f>_xlfn.XLOOKUP(tblData[[#This Row],[Employee]],tblDepts[Employee],tblDepts[All Depts])</f>
        <v>HR</v>
      </c>
    </row>
    <row r="346" spans="1:9" x14ac:dyDescent="0.25">
      <c r="A346" s="4" t="s">
        <v>4</v>
      </c>
      <c r="B346" s="9">
        <v>43776.42083333333</v>
      </c>
      <c r="C346" t="str" cm="1">
        <f t="array" ref="C346">IF(_xlfn.XOR(tblData[[#This Row],[Employee]]=INDEX(tblData[Employee],1):tblData[[#This Row],[Employee]]),"In","Out")</f>
        <v>In</v>
      </c>
      <c r="D346" t="str" cm="1">
        <f t="array" ref="D346">IF(_xlfn.XOR(A346=A$2:A346),"In","Out")</f>
        <v>In</v>
      </c>
      <c r="E346" t="str">
        <f>IF(ISODD(COUNTIF(A$2:A346,A346)),"In","Out")</f>
        <v>In</v>
      </c>
      <c r="F346" s="6" cm="1">
        <f t="array" ref="F34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46" s="6" cm="1">
        <f t="array" ref="G346">_xlfn.XLOOKUP(A346,A$1:A345,B$1:B345,"Not Found",0,-1)</f>
        <v>43776.416666666664</v>
      </c>
      <c r="H346" s="4">
        <f>IF(I346="Out",(B346-F346)*24,0)</f>
        <v>0</v>
      </c>
      <c r="I346" s="3" t="str">
        <f>_xlfn.XLOOKUP(tblData[[#This Row],[Employee]],tblDepts[Employee],tblDepts[All Depts])</f>
        <v>Admin</v>
      </c>
    </row>
    <row r="347" spans="1:9" x14ac:dyDescent="0.25">
      <c r="A347" s="4" t="s">
        <v>1</v>
      </c>
      <c r="B347" s="9">
        <v>43776.422222222223</v>
      </c>
      <c r="C347" t="str" cm="1">
        <f t="array" ref="C347">IF(_xlfn.XOR(tblData[[#This Row],[Employee]]=INDEX(tblData[Employee],1):tblData[[#This Row],[Employee]]),"In","Out")</f>
        <v>In</v>
      </c>
      <c r="D347" t="str" cm="1">
        <f t="array" ref="D347">IF(_xlfn.XOR(A347=A$2:A347),"In","Out")</f>
        <v>In</v>
      </c>
      <c r="E347" t="str">
        <f>IF(ISODD(COUNTIF(A$2:A347,A347)),"In","Out")</f>
        <v>In</v>
      </c>
      <c r="F347" s="6" cm="1">
        <f t="array" ref="F34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47" s="6" cm="1">
        <f t="array" ref="G347">_xlfn.XLOOKUP(A347,A$1:A346,B$1:B346,"Not Found",0,-1)</f>
        <v>43776.415972222225</v>
      </c>
      <c r="H347" s="4">
        <f>IF(I347="Out",(B347-F347)*24,0)</f>
        <v>0</v>
      </c>
      <c r="I347" s="3" t="str">
        <f>_xlfn.XLOOKUP(tblData[[#This Row],[Employee]],tblDepts[Employee],tblDepts[All Depts])</f>
        <v>Exec</v>
      </c>
    </row>
    <row r="348" spans="1:9" x14ac:dyDescent="0.25">
      <c r="A348" s="4" t="s">
        <v>8</v>
      </c>
      <c r="B348" s="9">
        <v>43776.422222222223</v>
      </c>
      <c r="C348" t="str" cm="1">
        <f t="array" ref="C348">IF(_xlfn.XOR(tblData[[#This Row],[Employee]]=INDEX(tblData[Employee],1):tblData[[#This Row],[Employee]]),"In","Out")</f>
        <v>In</v>
      </c>
      <c r="D348" t="str" cm="1">
        <f t="array" ref="D348">IF(_xlfn.XOR(A348=A$2:A348),"In","Out")</f>
        <v>In</v>
      </c>
      <c r="E348" t="str">
        <f>IF(ISODD(COUNTIF(A$2:A348,A348)),"In","Out")</f>
        <v>In</v>
      </c>
      <c r="F348" s="6" cm="1">
        <f t="array" ref="F34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48" s="6" cm="1">
        <f t="array" ref="G348">_xlfn.XLOOKUP(A348,A$1:A347,B$1:B347,"Not Found",0,-1)</f>
        <v>43776.413888888892</v>
      </c>
      <c r="H348" s="4">
        <f>IF(I348="Out",(B348-F348)*24,0)</f>
        <v>0</v>
      </c>
      <c r="I348" s="3" t="str">
        <f>_xlfn.XLOOKUP(tblData[[#This Row],[Employee]],tblDepts[Employee],tblDepts[All Depts])</f>
        <v>Admin</v>
      </c>
    </row>
    <row r="349" spans="1:9" x14ac:dyDescent="0.25">
      <c r="A349" s="4" t="s">
        <v>5</v>
      </c>
      <c r="B349" s="9">
        <v>43776.422222222223</v>
      </c>
      <c r="C349" t="str" cm="1">
        <f t="array" ref="C349">IF(_xlfn.XOR(tblData[[#This Row],[Employee]]=INDEX(tblData[Employee],1):tblData[[#This Row],[Employee]]),"In","Out")</f>
        <v>In</v>
      </c>
      <c r="D349" t="str" cm="1">
        <f t="array" ref="D349">IF(_xlfn.XOR(A349=A$2:A349),"In","Out")</f>
        <v>In</v>
      </c>
      <c r="E349" t="str">
        <f>IF(ISODD(COUNTIF(A$2:A349,A349)),"In","Out")</f>
        <v>In</v>
      </c>
      <c r="F349" s="6" cm="1">
        <f t="array" ref="F34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49" s="6" cm="1">
        <f t="array" ref="G349">_xlfn.XLOOKUP(A349,A$1:A348,B$1:B348,"Not Found",0,-1)</f>
        <v>43776.415972222225</v>
      </c>
      <c r="H349" s="4">
        <f>IF(I349="Out",(B349-F349)*24,0)</f>
        <v>0</v>
      </c>
      <c r="I349" s="3" t="str">
        <f>_xlfn.XLOOKUP(tblData[[#This Row],[Employee]],tblDepts[Employee],tblDepts[All Depts])</f>
        <v>Sales</v>
      </c>
    </row>
    <row r="350" spans="1:9" x14ac:dyDescent="0.25">
      <c r="A350" s="4" t="s">
        <v>3</v>
      </c>
      <c r="B350" s="9">
        <v>43776.42291666667</v>
      </c>
      <c r="C350" t="str" cm="1">
        <f t="array" ref="C350">IF(_xlfn.XOR(tblData[[#This Row],[Employee]]=INDEX(tblData[Employee],1):tblData[[#This Row],[Employee]]),"In","Out")</f>
        <v>In</v>
      </c>
      <c r="D350" t="str" cm="1">
        <f t="array" ref="D350">IF(_xlfn.XOR(A350=A$2:A350),"In","Out")</f>
        <v>In</v>
      </c>
      <c r="E350" t="str">
        <f>IF(ISODD(COUNTIF(A$2:A350,A350)),"In","Out")</f>
        <v>In</v>
      </c>
      <c r="F350" s="6" cm="1">
        <f t="array" ref="F35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50" s="6" cm="1">
        <f t="array" ref="G350">_xlfn.XLOOKUP(A350,A$1:A349,B$1:B349,"Not Found",0,-1)</f>
        <v>43776.416666666664</v>
      </c>
      <c r="H350" s="4">
        <f>IF(I350="Out",(B350-F350)*24,0)</f>
        <v>0</v>
      </c>
      <c r="I350" s="3" t="str">
        <f>_xlfn.XLOOKUP(tblData[[#This Row],[Employee]],tblDepts[Employee],tblDepts[All Depts])</f>
        <v>Sales</v>
      </c>
    </row>
    <row r="351" spans="1:9" x14ac:dyDescent="0.25">
      <c r="A351" s="4" t="s">
        <v>14</v>
      </c>
      <c r="B351" s="9">
        <v>43776.42291666667</v>
      </c>
      <c r="C351" t="str" cm="1">
        <f t="array" ref="C351">IF(_xlfn.XOR(tblData[[#This Row],[Employee]]=INDEX(tblData[Employee],1):tblData[[#This Row],[Employee]]),"In","Out")</f>
        <v>In</v>
      </c>
      <c r="D351" t="str" cm="1">
        <f t="array" ref="D351">IF(_xlfn.XOR(A351=A$2:A351),"In","Out")</f>
        <v>In</v>
      </c>
      <c r="E351" t="str">
        <f>IF(ISODD(COUNTIF(A$2:A351,A351)),"In","Out")</f>
        <v>In</v>
      </c>
      <c r="F351" s="6" cm="1">
        <f t="array" ref="F35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51" s="6" cm="1">
        <f t="array" ref="G351">_xlfn.XLOOKUP(A351,A$1:A350,B$1:B350,"Not Found",0,-1)</f>
        <v>43776.415277777778</v>
      </c>
      <c r="H351" s="4">
        <f>IF(I351="Out",(B351-F351)*24,0)</f>
        <v>0</v>
      </c>
      <c r="I351" s="3" t="str">
        <f>_xlfn.XLOOKUP(tblData[[#This Row],[Employee]],tblDepts[Employee],tblDepts[All Depts])</f>
        <v>Admin</v>
      </c>
    </row>
    <row r="352" spans="1:9" x14ac:dyDescent="0.25">
      <c r="A352" s="4" t="s">
        <v>7</v>
      </c>
      <c r="B352" s="9">
        <v>43776.423611111109</v>
      </c>
      <c r="C352" t="str" cm="1">
        <f t="array" ref="C352">IF(_xlfn.XOR(tblData[[#This Row],[Employee]]=INDEX(tblData[Employee],1):tblData[[#This Row],[Employee]]),"In","Out")</f>
        <v>In</v>
      </c>
      <c r="D352" t="str" cm="1">
        <f t="array" ref="D352">IF(_xlfn.XOR(A352=A$2:A352),"In","Out")</f>
        <v>In</v>
      </c>
      <c r="E352" t="str">
        <f>IF(ISODD(COUNTIF(A$2:A352,A352)),"In","Out")</f>
        <v>In</v>
      </c>
      <c r="F352" s="6" cm="1">
        <f t="array" ref="F35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52" s="6" cm="1">
        <f t="array" ref="G352">_xlfn.XLOOKUP(A352,A$1:A351,B$1:B351,"Not Found",0,-1)</f>
        <v>43776.415972222225</v>
      </c>
      <c r="H352" s="4">
        <f>IF(I352="Out",(B352-F352)*24,0)</f>
        <v>0</v>
      </c>
      <c r="I352" s="3" t="str">
        <f>_xlfn.XLOOKUP(tblData[[#This Row],[Employee]],tblDepts[Employee],tblDepts[All Depts])</f>
        <v>Accounting</v>
      </c>
    </row>
    <row r="353" spans="1:9" x14ac:dyDescent="0.25">
      <c r="A353" s="4" t="s">
        <v>13</v>
      </c>
      <c r="B353" s="9">
        <v>43776.423611111109</v>
      </c>
      <c r="C353" t="str" cm="1">
        <f t="array" ref="C353">IF(_xlfn.XOR(tblData[[#This Row],[Employee]]=INDEX(tblData[Employee],1):tblData[[#This Row],[Employee]]),"In","Out")</f>
        <v>In</v>
      </c>
      <c r="D353" t="str" cm="1">
        <f t="array" ref="D353">IF(_xlfn.XOR(A353=A$2:A353),"In","Out")</f>
        <v>In</v>
      </c>
      <c r="E353" t="str">
        <f>IF(ISODD(COUNTIF(A$2:A353,A353)),"In","Out")</f>
        <v>In</v>
      </c>
      <c r="F353" s="6" cm="1">
        <f t="array" ref="F35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53" s="6" cm="1">
        <f t="array" ref="G353">_xlfn.XLOOKUP(A353,A$1:A352,B$1:B352,"Not Found",0,-1)</f>
        <v>43776.416666666664</v>
      </c>
      <c r="H353" s="4">
        <f>IF(I353="Out",(B353-F353)*24,0)</f>
        <v>0</v>
      </c>
      <c r="I353" s="3" t="str">
        <f>_xlfn.XLOOKUP(tblData[[#This Row],[Employee]],tblDepts[Employee],tblDepts[All Depts])</f>
        <v>HR</v>
      </c>
    </row>
    <row r="354" spans="1:9" x14ac:dyDescent="0.25">
      <c r="A354" s="4" t="s">
        <v>6</v>
      </c>
      <c r="B354" s="9">
        <v>43776.424305555556</v>
      </c>
      <c r="C354" t="str" cm="1">
        <f t="array" ref="C354">IF(_xlfn.XOR(tblData[[#This Row],[Employee]]=INDEX(tblData[Employee],1):tblData[[#This Row],[Employee]]),"In","Out")</f>
        <v>In</v>
      </c>
      <c r="D354" t="str" cm="1">
        <f t="array" ref="D354">IF(_xlfn.XOR(A354=A$2:A354),"In","Out")</f>
        <v>In</v>
      </c>
      <c r="E354" t="str">
        <f>IF(ISODD(COUNTIF(A$2:A354,A354)),"In","Out")</f>
        <v>In</v>
      </c>
      <c r="F354" s="6" cm="1">
        <f t="array" ref="F35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54" s="6" cm="1">
        <f t="array" ref="G354">_xlfn.XLOOKUP(A354,A$1:A353,B$1:B353,"Not Found",0,-1)</f>
        <v>43776.416666666664</v>
      </c>
      <c r="H354" s="4">
        <f>IF(I354="Out",(B354-F354)*24,0)</f>
        <v>0</v>
      </c>
      <c r="I354" s="3" t="str">
        <f>_xlfn.XLOOKUP(tblData[[#This Row],[Employee]],tblDepts[Employee],tblDepts[All Depts])</f>
        <v>Sales</v>
      </c>
    </row>
    <row r="355" spans="1:9" x14ac:dyDescent="0.25">
      <c r="A355" s="4" t="s">
        <v>10</v>
      </c>
      <c r="B355" s="9">
        <v>43776.424305555556</v>
      </c>
      <c r="C355" t="str" cm="1">
        <f t="array" ref="C355">IF(_xlfn.XOR(tblData[[#This Row],[Employee]]=INDEX(tblData[Employee],1):tblData[[#This Row],[Employee]]),"In","Out")</f>
        <v>In</v>
      </c>
      <c r="D355" t="str" cm="1">
        <f t="array" ref="D355">IF(_xlfn.XOR(A355=A$2:A355),"In","Out")</f>
        <v>In</v>
      </c>
      <c r="E355" t="str">
        <f>IF(ISODD(COUNTIF(A$2:A355,A355)),"In","Out")</f>
        <v>In</v>
      </c>
      <c r="F355" s="6" cm="1">
        <f t="array" ref="F35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55" s="6" cm="1">
        <f t="array" ref="G355">_xlfn.XLOOKUP(A355,A$1:A354,B$1:B354,"Not Found",0,-1)</f>
        <v>43776.416666666664</v>
      </c>
      <c r="H355" s="4">
        <f>IF(I355="Out",(B355-F355)*24,0)</f>
        <v>0</v>
      </c>
      <c r="I355" s="3" t="str">
        <f>_xlfn.XLOOKUP(tblData[[#This Row],[Employee]],tblDepts[Employee],tblDepts[All Depts])</f>
        <v>Accounting</v>
      </c>
    </row>
    <row r="356" spans="1:9" x14ac:dyDescent="0.25">
      <c r="A356" s="4" t="s">
        <v>11</v>
      </c>
      <c r="B356" s="9">
        <v>43776.424305555556</v>
      </c>
      <c r="C356" t="str" cm="1">
        <f t="array" ref="C356">IF(_xlfn.XOR(tblData[[#This Row],[Employee]]=INDEX(tblData[Employee],1):tblData[[#This Row],[Employee]]),"In","Out")</f>
        <v>In</v>
      </c>
      <c r="D356" t="str" cm="1">
        <f t="array" ref="D356">IF(_xlfn.XOR(A356=A$2:A356),"In","Out")</f>
        <v>In</v>
      </c>
      <c r="E356" t="str">
        <f>IF(ISODD(COUNTIF(A$2:A356,A356)),"In","Out")</f>
        <v>In</v>
      </c>
      <c r="F356" s="6" cm="1">
        <f t="array" ref="F35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56" s="6" cm="1">
        <f t="array" ref="G356">_xlfn.XLOOKUP(A356,A$1:A355,B$1:B355,"Not Found",0,-1)</f>
        <v>43776.415972222225</v>
      </c>
      <c r="H356" s="4">
        <f>IF(I356="Out",(B356-F356)*24,0)</f>
        <v>0</v>
      </c>
      <c r="I356" s="3" t="str">
        <f>_xlfn.XLOOKUP(tblData[[#This Row],[Employee]],tblDepts[Employee],tblDepts[All Depts])</f>
        <v>Sales</v>
      </c>
    </row>
    <row r="357" spans="1:9" x14ac:dyDescent="0.25">
      <c r="A357" s="4" t="s">
        <v>12</v>
      </c>
      <c r="B357" s="9">
        <v>43776.424305555556</v>
      </c>
      <c r="C357" t="str" cm="1">
        <f t="array" ref="C357">IF(_xlfn.XOR(tblData[[#This Row],[Employee]]=INDEX(tblData[Employee],1):tblData[[#This Row],[Employee]]),"In","Out")</f>
        <v>In</v>
      </c>
      <c r="D357" t="str" cm="1">
        <f t="array" ref="D357">IF(_xlfn.XOR(A357=A$2:A357),"In","Out")</f>
        <v>In</v>
      </c>
      <c r="E357" t="str">
        <f>IF(ISODD(COUNTIF(A$2:A357,A357)),"In","Out")</f>
        <v>In</v>
      </c>
      <c r="F357" s="6" cm="1">
        <f t="array" ref="F35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57" s="6" cm="1">
        <f t="array" ref="G357">_xlfn.XLOOKUP(A357,A$1:A356,B$1:B356,"Not Found",0,-1)</f>
        <v>43776.416666666664</v>
      </c>
      <c r="H357" s="4">
        <f>IF(I357="Out",(B357-F357)*24,0)</f>
        <v>0</v>
      </c>
      <c r="I357" s="3" t="str">
        <f>_xlfn.XLOOKUP(tblData[[#This Row],[Employee]],tblDepts[Employee],tblDepts[All Depts])</f>
        <v>Customer Service</v>
      </c>
    </row>
    <row r="358" spans="1:9" x14ac:dyDescent="0.25">
      <c r="A358" s="4" t="s">
        <v>3</v>
      </c>
      <c r="B358" s="9">
        <v>43776.484722222223</v>
      </c>
      <c r="C358" t="str" cm="1">
        <f t="array" ref="C358">IF(_xlfn.XOR(tblData[[#This Row],[Employee]]=INDEX(tblData[Employee],1):tblData[[#This Row],[Employee]]),"In","Out")</f>
        <v>Out</v>
      </c>
      <c r="D358" t="str" cm="1">
        <f t="array" ref="D358">IF(_xlfn.XOR(A358=A$2:A358),"In","Out")</f>
        <v>Out</v>
      </c>
      <c r="E358" t="str">
        <f>IF(ISODD(COUNTIF(A$2:A358,A358)),"In","Out")</f>
        <v>Out</v>
      </c>
      <c r="F358" s="6" cm="1">
        <f t="array" ref="F35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1.4833333332790062</v>
      </c>
      <c r="G358" s="6" cm="1">
        <f t="array" ref="G358">_xlfn.XLOOKUP(A358,A$1:A357,B$1:B357,"Not Found",0,-1)</f>
        <v>43776.42291666667</v>
      </c>
      <c r="H358" s="4">
        <f>IF(I358="Out",(B358-F358)*24,0)</f>
        <v>0</v>
      </c>
      <c r="I358" s="3" t="str">
        <f>_xlfn.XLOOKUP(tblData[[#This Row],[Employee]],tblDepts[Employee],tblDepts[All Depts])</f>
        <v>Sales</v>
      </c>
    </row>
    <row r="359" spans="1:9" x14ac:dyDescent="0.25">
      <c r="A359" s="4" t="s">
        <v>8</v>
      </c>
      <c r="B359" s="9">
        <v>43776.486805555556</v>
      </c>
      <c r="C359" t="str" cm="1">
        <f t="array" ref="C359">IF(_xlfn.XOR(tblData[[#This Row],[Employee]]=INDEX(tblData[Employee],1):tblData[[#This Row],[Employee]]),"In","Out")</f>
        <v>Out</v>
      </c>
      <c r="D359" t="str" cm="1">
        <f t="array" ref="D359">IF(_xlfn.XOR(A359=A$2:A359),"In","Out")</f>
        <v>Out</v>
      </c>
      <c r="E359" t="str">
        <f>IF(ISODD(COUNTIF(A$2:A359,A359)),"In","Out")</f>
        <v>Out</v>
      </c>
      <c r="F359" s="6" cm="1">
        <f t="array" ref="F35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1.5499999999883585</v>
      </c>
      <c r="G359" s="6" cm="1">
        <f t="array" ref="G359">_xlfn.XLOOKUP(A359,A$1:A358,B$1:B358,"Not Found",0,-1)</f>
        <v>43776.422222222223</v>
      </c>
      <c r="H359" s="4">
        <f>IF(I359="Out",(B359-F359)*24,0)</f>
        <v>0</v>
      </c>
      <c r="I359" s="3" t="str">
        <f>_xlfn.XLOOKUP(tblData[[#This Row],[Employee]],tblDepts[Employee],tblDepts[All Depts])</f>
        <v>Admin</v>
      </c>
    </row>
    <row r="360" spans="1:9" x14ac:dyDescent="0.25">
      <c r="A360" s="4" t="s">
        <v>1</v>
      </c>
      <c r="B360" s="9">
        <v>43776.488888888889</v>
      </c>
      <c r="C360" t="str" cm="1">
        <f t="array" ref="C360">IF(_xlfn.XOR(tblData[[#This Row],[Employee]]=INDEX(tblData[Employee],1):tblData[[#This Row],[Employee]]),"In","Out")</f>
        <v>Out</v>
      </c>
      <c r="D360" t="str" cm="1">
        <f t="array" ref="D360">IF(_xlfn.XOR(A360=A$2:A360),"In","Out")</f>
        <v>Out</v>
      </c>
      <c r="E360" t="str">
        <f>IF(ISODD(COUNTIF(A$2:A360,A360)),"In","Out")</f>
        <v>Out</v>
      </c>
      <c r="F360" s="6" cm="1">
        <f t="array" ref="F36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1.5999999999767169</v>
      </c>
      <c r="G360" s="6" cm="1">
        <f t="array" ref="G360">_xlfn.XLOOKUP(A360,A$1:A359,B$1:B359,"Not Found",0,-1)</f>
        <v>43776.422222222223</v>
      </c>
      <c r="H360" s="4">
        <f>IF(I360="Out",(B360-F360)*24,0)</f>
        <v>0</v>
      </c>
      <c r="I360" s="3" t="str">
        <f>_xlfn.XLOOKUP(tblData[[#This Row],[Employee]],tblDepts[Employee],tblDepts[All Depts])</f>
        <v>Exec</v>
      </c>
    </row>
    <row r="361" spans="1:9" x14ac:dyDescent="0.25">
      <c r="A361" s="4" t="s">
        <v>14</v>
      </c>
      <c r="B361" s="9">
        <v>43776.493750000001</v>
      </c>
      <c r="C361" t="str" cm="1">
        <f t="array" ref="C361">IF(_xlfn.XOR(tblData[[#This Row],[Employee]]=INDEX(tblData[Employee],1):tblData[[#This Row],[Employee]]),"In","Out")</f>
        <v>Out</v>
      </c>
      <c r="D361" t="str" cm="1">
        <f t="array" ref="D361">IF(_xlfn.XOR(A361=A$2:A361),"In","Out")</f>
        <v>Out</v>
      </c>
      <c r="E361" t="str">
        <f>IF(ISODD(COUNTIF(A$2:A361,A361)),"In","Out")</f>
        <v>Out</v>
      </c>
      <c r="F361" s="6" cm="1">
        <f t="array" ref="F36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1.6999999999534339</v>
      </c>
      <c r="G361" s="6" cm="1">
        <f t="array" ref="G361">_xlfn.XLOOKUP(A361,A$1:A360,B$1:B360,"Not Found",0,-1)</f>
        <v>43776.42291666667</v>
      </c>
      <c r="H361" s="4">
        <f>IF(I361="Out",(B361-F361)*24,0)</f>
        <v>0</v>
      </c>
      <c r="I361" s="3" t="str">
        <f>_xlfn.XLOOKUP(tblData[[#This Row],[Employee]],tblDepts[Employee],tblDepts[All Depts])</f>
        <v>Admin</v>
      </c>
    </row>
    <row r="362" spans="1:9" x14ac:dyDescent="0.25">
      <c r="A362" s="4" t="s">
        <v>13</v>
      </c>
      <c r="B362" s="9">
        <v>43776.494444444441</v>
      </c>
      <c r="C362" t="str" cm="1">
        <f t="array" ref="C362">IF(_xlfn.XOR(tblData[[#This Row],[Employee]]=INDEX(tblData[Employee],1):tblData[[#This Row],[Employee]]),"In","Out")</f>
        <v>Out</v>
      </c>
      <c r="D362" t="str" cm="1">
        <f t="array" ref="D362">IF(_xlfn.XOR(A362=A$2:A362),"In","Out")</f>
        <v>Out</v>
      </c>
      <c r="E362" t="str">
        <f>IF(ISODD(COUNTIF(A$2:A362,A362)),"In","Out")</f>
        <v>Out</v>
      </c>
      <c r="F362" s="6" cm="1">
        <f t="array" ref="F36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1.6999999999534339</v>
      </c>
      <c r="G362" s="6" cm="1">
        <f t="array" ref="G362">_xlfn.XLOOKUP(A362,A$1:A361,B$1:B361,"Not Found",0,-1)</f>
        <v>43776.423611111109</v>
      </c>
      <c r="H362" s="4">
        <f>IF(I362="Out",(B362-F362)*24,0)</f>
        <v>0</v>
      </c>
      <c r="I362" s="3" t="str">
        <f>_xlfn.XLOOKUP(tblData[[#This Row],[Employee]],tblDepts[Employee],tblDepts[All Depts])</f>
        <v>HR</v>
      </c>
    </row>
    <row r="363" spans="1:9" x14ac:dyDescent="0.25">
      <c r="A363" s="4" t="s">
        <v>5</v>
      </c>
      <c r="B363" s="9">
        <v>43776.494444444441</v>
      </c>
      <c r="C363" t="str" cm="1">
        <f t="array" ref="C363">IF(_xlfn.XOR(tblData[[#This Row],[Employee]]=INDEX(tblData[Employee],1):tblData[[#This Row],[Employee]]),"In","Out")</f>
        <v>Out</v>
      </c>
      <c r="D363" t="str" cm="1">
        <f t="array" ref="D363">IF(_xlfn.XOR(A363=A$2:A363),"In","Out")</f>
        <v>Out</v>
      </c>
      <c r="E363" t="str">
        <f>IF(ISODD(COUNTIF(A$2:A363,A363)),"In","Out")</f>
        <v>Out</v>
      </c>
      <c r="F363" s="6" cm="1">
        <f t="array" ref="F36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1.7333333332207985</v>
      </c>
      <c r="G363" s="6" cm="1">
        <f t="array" ref="G363">_xlfn.XLOOKUP(A363,A$1:A362,B$1:B362,"Not Found",0,-1)</f>
        <v>43776.422222222223</v>
      </c>
      <c r="H363" s="4">
        <f>IF(I363="Out",(B363-F363)*24,0)</f>
        <v>0</v>
      </c>
      <c r="I363" s="3" t="str">
        <f>_xlfn.XLOOKUP(tblData[[#This Row],[Employee]],tblDepts[Employee],tblDepts[All Depts])</f>
        <v>Sales</v>
      </c>
    </row>
    <row r="364" spans="1:9" x14ac:dyDescent="0.25">
      <c r="A364" s="4" t="s">
        <v>12</v>
      </c>
      <c r="B364" s="9">
        <v>43776.495833333334</v>
      </c>
      <c r="C364" t="str" cm="1">
        <f t="array" ref="C364">IF(_xlfn.XOR(tblData[[#This Row],[Employee]]=INDEX(tblData[Employee],1):tblData[[#This Row],[Employee]]),"In","Out")</f>
        <v>Out</v>
      </c>
      <c r="D364" t="str" cm="1">
        <f t="array" ref="D364">IF(_xlfn.XOR(A364=A$2:A364),"In","Out")</f>
        <v>Out</v>
      </c>
      <c r="E364" t="str">
        <f>IF(ISODD(COUNTIF(A$2:A364,A364)),"In","Out")</f>
        <v>Out</v>
      </c>
      <c r="F364" s="6" cm="1">
        <f t="array" ref="F36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1.7166666666744277</v>
      </c>
      <c r="G364" s="6" cm="1">
        <f t="array" ref="G364">_xlfn.XLOOKUP(A364,A$1:A363,B$1:B363,"Not Found",0,-1)</f>
        <v>43776.424305555556</v>
      </c>
      <c r="H364" s="4">
        <f>IF(I364="Out",(B364-F364)*24,0)</f>
        <v>0</v>
      </c>
      <c r="I364" s="3" t="str">
        <f>_xlfn.XLOOKUP(tblData[[#This Row],[Employee]],tblDepts[Employee],tblDepts[All Depts])</f>
        <v>Customer Service</v>
      </c>
    </row>
    <row r="365" spans="1:9" x14ac:dyDescent="0.25">
      <c r="A365" s="4" t="s">
        <v>9</v>
      </c>
      <c r="B365" s="9">
        <v>43776.496527777781</v>
      </c>
      <c r="C365" t="str" cm="1">
        <f t="array" ref="C365">IF(_xlfn.XOR(tblData[[#This Row],[Employee]]=INDEX(tblData[Employee],1):tblData[[#This Row],[Employee]]),"In","Out")</f>
        <v>Out</v>
      </c>
      <c r="D365" t="str" cm="1">
        <f t="array" ref="D365">IF(_xlfn.XOR(A365=A$2:A365),"In","Out")</f>
        <v>Out</v>
      </c>
      <c r="E365" t="str">
        <f>IF(ISODD(COUNTIF(A$2:A365,A365)),"In","Out")</f>
        <v>Out</v>
      </c>
      <c r="F365" s="6" cm="1">
        <f t="array" ref="F36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3.9000000001396984</v>
      </c>
      <c r="G365" s="6" cm="1">
        <f t="array" ref="G365">_xlfn.XLOOKUP(A365,A$1:A364,B$1:B364,"Not Found",0,-1)</f>
        <v>43776.334027777775</v>
      </c>
      <c r="H365" s="4">
        <f>IF(I365="Out",(B365-F365)*24,0)</f>
        <v>0</v>
      </c>
      <c r="I365" s="3" t="str">
        <f>_xlfn.XLOOKUP(tblData[[#This Row],[Employee]],tblDepts[Employee],tblDepts[All Depts])</f>
        <v>Accounting</v>
      </c>
    </row>
    <row r="366" spans="1:9" x14ac:dyDescent="0.25">
      <c r="A366" s="4" t="s">
        <v>11</v>
      </c>
      <c r="B366" s="9">
        <v>43776.496527777781</v>
      </c>
      <c r="C366" t="str" cm="1">
        <f t="array" ref="C366">IF(_xlfn.XOR(tblData[[#This Row],[Employee]]=INDEX(tblData[Employee],1):tblData[[#This Row],[Employee]]),"In","Out")</f>
        <v>Out</v>
      </c>
      <c r="D366" t="str" cm="1">
        <f t="array" ref="D366">IF(_xlfn.XOR(A366=A$2:A366),"In","Out")</f>
        <v>Out</v>
      </c>
      <c r="E366" t="str">
        <f>IF(ISODD(COUNTIF(A$2:A366,A366)),"In","Out")</f>
        <v>Out</v>
      </c>
      <c r="F366" s="6" cm="1">
        <f t="array" ref="F36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1.7333333333954215</v>
      </c>
      <c r="G366" s="6" cm="1">
        <f t="array" ref="G366">_xlfn.XLOOKUP(A366,A$1:A365,B$1:B365,"Not Found",0,-1)</f>
        <v>43776.424305555556</v>
      </c>
      <c r="H366" s="4">
        <f>IF(I366="Out",(B366-F366)*24,0)</f>
        <v>0</v>
      </c>
      <c r="I366" s="3" t="str">
        <f>_xlfn.XLOOKUP(tblData[[#This Row],[Employee]],tblDepts[Employee],tblDepts[All Depts])</f>
        <v>Sales</v>
      </c>
    </row>
    <row r="367" spans="1:9" x14ac:dyDescent="0.25">
      <c r="A367" s="4" t="s">
        <v>4</v>
      </c>
      <c r="B367" s="9">
        <v>43776.497916666667</v>
      </c>
      <c r="C367" t="str" cm="1">
        <f t="array" ref="C367">IF(_xlfn.XOR(tblData[[#This Row],[Employee]]=INDEX(tblData[Employee],1):tblData[[#This Row],[Employee]]),"In","Out")</f>
        <v>Out</v>
      </c>
      <c r="D367" t="str" cm="1">
        <f t="array" ref="D367">IF(_xlfn.XOR(A367=A$2:A367),"In","Out")</f>
        <v>Out</v>
      </c>
      <c r="E367" t="str">
        <f>IF(ISODD(COUNTIF(A$2:A367,A367)),"In","Out")</f>
        <v>Out</v>
      </c>
      <c r="F367" s="6" cm="1">
        <f t="array" ref="F36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1.8500000000931323</v>
      </c>
      <c r="G367" s="6" cm="1">
        <f t="array" ref="G367">_xlfn.XLOOKUP(A367,A$1:A366,B$1:B366,"Not Found",0,-1)</f>
        <v>43776.42083333333</v>
      </c>
      <c r="H367" s="4">
        <f>IF(I367="Out",(B367-F367)*24,0)</f>
        <v>0</v>
      </c>
      <c r="I367" s="3" t="str">
        <f>_xlfn.XLOOKUP(tblData[[#This Row],[Employee]],tblDepts[Employee],tblDepts[All Depts])</f>
        <v>Admin</v>
      </c>
    </row>
    <row r="368" spans="1:9" x14ac:dyDescent="0.25">
      <c r="A368" s="4" t="s">
        <v>7</v>
      </c>
      <c r="B368" s="9">
        <v>43776.497916666667</v>
      </c>
      <c r="C368" t="str" cm="1">
        <f t="array" ref="C368">IF(_xlfn.XOR(tblData[[#This Row],[Employee]]=INDEX(tblData[Employee],1):tblData[[#This Row],[Employee]]),"In","Out")</f>
        <v>Out</v>
      </c>
      <c r="D368" t="str" cm="1">
        <f t="array" ref="D368">IF(_xlfn.XOR(A368=A$2:A368),"In","Out")</f>
        <v>Out</v>
      </c>
      <c r="E368" t="str">
        <f>IF(ISODD(COUNTIF(A$2:A368,A368)),"In","Out")</f>
        <v>Out</v>
      </c>
      <c r="F368" s="6" cm="1">
        <f t="array" ref="F36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1.78333333338378</v>
      </c>
      <c r="G368" s="6" cm="1">
        <f t="array" ref="G368">_xlfn.XLOOKUP(A368,A$1:A367,B$1:B367,"Not Found",0,-1)</f>
        <v>43776.423611111109</v>
      </c>
      <c r="H368" s="4">
        <f>IF(I368="Out",(B368-F368)*24,0)</f>
        <v>0</v>
      </c>
      <c r="I368" s="3" t="str">
        <f>_xlfn.XLOOKUP(tblData[[#This Row],[Employee]],tblDepts[Employee],tblDepts[All Depts])</f>
        <v>Accounting</v>
      </c>
    </row>
    <row r="369" spans="1:9" x14ac:dyDescent="0.25">
      <c r="A369" s="4" t="s">
        <v>2</v>
      </c>
      <c r="B369" s="9">
        <v>43776.5</v>
      </c>
      <c r="C369" t="str" cm="1">
        <f t="array" ref="C369">IF(_xlfn.XOR(tblData[[#This Row],[Employee]]=INDEX(tblData[Employee],1):tblData[[#This Row],[Employee]]),"In","Out")</f>
        <v>Out</v>
      </c>
      <c r="D369" t="str" cm="1">
        <f t="array" ref="D369">IF(_xlfn.XOR(A369=A$2:A369),"In","Out")</f>
        <v>Out</v>
      </c>
      <c r="E369" t="str">
        <f>IF(ISODD(COUNTIF(A$2:A369,A369)),"In","Out")</f>
        <v>Out</v>
      </c>
      <c r="F369" s="6" cm="1">
        <f t="array" ref="F36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4.0166666666627862</v>
      </c>
      <c r="G369" s="6" cm="1">
        <f t="array" ref="G369">_xlfn.XLOOKUP(A369,A$1:A368,B$1:B368,"Not Found",0,-1)</f>
        <v>43776.332638888889</v>
      </c>
      <c r="H369" s="4">
        <f>IF(I369="Out",(B369-F369)*24,0)</f>
        <v>0</v>
      </c>
      <c r="I369" s="3" t="str">
        <f>_xlfn.XLOOKUP(tblData[[#This Row],[Employee]],tblDepts[Employee],tblDepts[All Depts])</f>
        <v>Sales</v>
      </c>
    </row>
    <row r="370" spans="1:9" x14ac:dyDescent="0.25">
      <c r="A370" s="4" t="s">
        <v>6</v>
      </c>
      <c r="B370" s="9">
        <v>43776.5</v>
      </c>
      <c r="C370" t="str" cm="1">
        <f t="array" ref="C370">IF(_xlfn.XOR(tblData[[#This Row],[Employee]]=INDEX(tblData[Employee],1):tblData[[#This Row],[Employee]]),"In","Out")</f>
        <v>Out</v>
      </c>
      <c r="D370" t="str" cm="1">
        <f t="array" ref="D370">IF(_xlfn.XOR(A370=A$2:A370),"In","Out")</f>
        <v>Out</v>
      </c>
      <c r="E370" t="str">
        <f>IF(ISODD(COUNTIF(A$2:A370,A370)),"In","Out")</f>
        <v>Out</v>
      </c>
      <c r="F370" s="6" cm="1">
        <f t="array" ref="F37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1.8166666666511446</v>
      </c>
      <c r="G370" s="6" cm="1">
        <f t="array" ref="G370">_xlfn.XLOOKUP(A370,A$1:A369,B$1:B369,"Not Found",0,-1)</f>
        <v>43776.424305555556</v>
      </c>
      <c r="H370" s="4">
        <f>IF(I370="Out",(B370-F370)*24,0)</f>
        <v>0</v>
      </c>
      <c r="I370" s="3" t="str">
        <f>_xlfn.XLOOKUP(tblData[[#This Row],[Employee]],tblDepts[Employee],tblDepts[All Depts])</f>
        <v>Sales</v>
      </c>
    </row>
    <row r="371" spans="1:9" x14ac:dyDescent="0.25">
      <c r="A371" s="4" t="s">
        <v>10</v>
      </c>
      <c r="B371" s="9">
        <v>43776.5</v>
      </c>
      <c r="C371" t="str" cm="1">
        <f t="array" ref="C371">IF(_xlfn.XOR(tblData[[#This Row],[Employee]]=INDEX(tblData[Employee],1):tblData[[#This Row],[Employee]]),"In","Out")</f>
        <v>Out</v>
      </c>
      <c r="D371" t="str" cm="1">
        <f t="array" ref="D371">IF(_xlfn.XOR(A371=A$2:A371),"In","Out")</f>
        <v>Out</v>
      </c>
      <c r="E371" t="str">
        <f>IF(ISODD(COUNTIF(A$2:A371,A371)),"In","Out")</f>
        <v>Out</v>
      </c>
      <c r="F371" s="6" cm="1">
        <f t="array" ref="F37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1.8166666666511446</v>
      </c>
      <c r="G371" s="6" cm="1">
        <f t="array" ref="G371">_xlfn.XLOOKUP(A371,A$1:A370,B$1:B370,"Not Found",0,-1)</f>
        <v>43776.424305555556</v>
      </c>
      <c r="H371" s="4">
        <f>IF(I371="Out",(B371-F371)*24,0)</f>
        <v>0</v>
      </c>
      <c r="I371" s="3" t="str">
        <f>_xlfn.XLOOKUP(tblData[[#This Row],[Employee]],tblDepts[Employee],tblDepts[All Depts])</f>
        <v>Accounting</v>
      </c>
    </row>
    <row r="372" spans="1:9" x14ac:dyDescent="0.25">
      <c r="A372" s="4" t="s">
        <v>4</v>
      </c>
      <c r="B372" s="9">
        <v>43776.531944444447</v>
      </c>
      <c r="C372" t="str" cm="1">
        <f t="array" ref="C372">IF(_xlfn.XOR(tblData[[#This Row],[Employee]]=INDEX(tblData[Employee],1):tblData[[#This Row],[Employee]]),"In","Out")</f>
        <v>In</v>
      </c>
      <c r="D372" t="str" cm="1">
        <f t="array" ref="D372">IF(_xlfn.XOR(A372=A$2:A372),"In","Out")</f>
        <v>In</v>
      </c>
      <c r="E372" t="str">
        <f>IF(ISODD(COUNTIF(A$2:A372,A372)),"In","Out")</f>
        <v>In</v>
      </c>
      <c r="F372" s="6" cm="1">
        <f t="array" ref="F37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72" s="6" cm="1">
        <f t="array" ref="G372">_xlfn.XLOOKUP(A372,A$1:A371,B$1:B371,"Not Found",0,-1)</f>
        <v>43776.497916666667</v>
      </c>
      <c r="H372" s="4">
        <f>IF(I372="Out",(B372-F372)*24,0)</f>
        <v>0</v>
      </c>
      <c r="I372" s="3" t="str">
        <f>_xlfn.XLOOKUP(tblData[[#This Row],[Employee]],tblDepts[Employee],tblDepts[All Depts])</f>
        <v>Admin</v>
      </c>
    </row>
    <row r="373" spans="1:9" x14ac:dyDescent="0.25">
      <c r="A373" s="4" t="s">
        <v>12</v>
      </c>
      <c r="B373" s="9">
        <v>43776.537499999999</v>
      </c>
      <c r="C373" t="str" cm="1">
        <f t="array" ref="C373">IF(_xlfn.XOR(tblData[[#This Row],[Employee]]=INDEX(tblData[Employee],1):tblData[[#This Row],[Employee]]),"In","Out")</f>
        <v>In</v>
      </c>
      <c r="D373" t="str" cm="1">
        <f t="array" ref="D373">IF(_xlfn.XOR(A373=A$2:A373),"In","Out")</f>
        <v>In</v>
      </c>
      <c r="E373" t="str">
        <f>IF(ISODD(COUNTIF(A$2:A373,A373)),"In","Out")</f>
        <v>In</v>
      </c>
      <c r="F373" s="6" cm="1">
        <f t="array" ref="F37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73" s="6" cm="1">
        <f t="array" ref="G373">_xlfn.XLOOKUP(A373,A$1:A372,B$1:B372,"Not Found",0,-1)</f>
        <v>43776.495833333334</v>
      </c>
      <c r="H373" s="4">
        <f>IF(I373="Out",(B373-F373)*24,0)</f>
        <v>0</v>
      </c>
      <c r="I373" s="3" t="str">
        <f>_xlfn.XLOOKUP(tblData[[#This Row],[Employee]],tblDepts[Employee],tblDepts[All Depts])</f>
        <v>Customer Service</v>
      </c>
    </row>
    <row r="374" spans="1:9" x14ac:dyDescent="0.25">
      <c r="A374" s="4" t="s">
        <v>9</v>
      </c>
      <c r="B374" s="9">
        <v>43776.538888888892</v>
      </c>
      <c r="C374" t="str" cm="1">
        <f t="array" ref="C374">IF(_xlfn.XOR(tblData[[#This Row],[Employee]]=INDEX(tblData[Employee],1):tblData[[#This Row],[Employee]]),"In","Out")</f>
        <v>In</v>
      </c>
      <c r="D374" t="str" cm="1">
        <f t="array" ref="D374">IF(_xlfn.XOR(A374=A$2:A374),"In","Out")</f>
        <v>In</v>
      </c>
      <c r="E374" t="str">
        <f>IF(ISODD(COUNTIF(A$2:A374,A374)),"In","Out")</f>
        <v>In</v>
      </c>
      <c r="F374" s="6" cm="1">
        <f t="array" ref="F37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74" s="6" cm="1">
        <f t="array" ref="G374">_xlfn.XLOOKUP(A374,A$1:A373,B$1:B373,"Not Found",0,-1)</f>
        <v>43776.496527777781</v>
      </c>
      <c r="H374" s="4">
        <f>IF(I374="Out",(B374-F374)*24,0)</f>
        <v>0</v>
      </c>
      <c r="I374" s="3" t="str">
        <f>_xlfn.XLOOKUP(tblData[[#This Row],[Employee]],tblDepts[Employee],tblDepts[All Depts])</f>
        <v>Accounting</v>
      </c>
    </row>
    <row r="375" spans="1:9" x14ac:dyDescent="0.25">
      <c r="A375" s="4" t="s">
        <v>6</v>
      </c>
      <c r="B375" s="9">
        <v>43776.538888888892</v>
      </c>
      <c r="C375" t="str" cm="1">
        <f t="array" ref="C375">IF(_xlfn.XOR(tblData[[#This Row],[Employee]]=INDEX(tblData[Employee],1):tblData[[#This Row],[Employee]]),"In","Out")</f>
        <v>In</v>
      </c>
      <c r="D375" t="str" cm="1">
        <f t="array" ref="D375">IF(_xlfn.XOR(A375=A$2:A375),"In","Out")</f>
        <v>In</v>
      </c>
      <c r="E375" t="str">
        <f>IF(ISODD(COUNTIF(A$2:A375,A375)),"In","Out")</f>
        <v>In</v>
      </c>
      <c r="F375" s="6" cm="1">
        <f t="array" ref="F37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75" s="6" cm="1">
        <f t="array" ref="G375">_xlfn.XLOOKUP(A375,A$1:A374,B$1:B374,"Not Found",0,-1)</f>
        <v>43776.5</v>
      </c>
      <c r="H375" s="4">
        <f>IF(I375="Out",(B375-F375)*24,0)</f>
        <v>0</v>
      </c>
      <c r="I375" s="3" t="str">
        <f>_xlfn.XLOOKUP(tblData[[#This Row],[Employee]],tblDepts[Employee],tblDepts[All Depts])</f>
        <v>Sales</v>
      </c>
    </row>
    <row r="376" spans="1:9" x14ac:dyDescent="0.25">
      <c r="A376" s="4" t="s">
        <v>7</v>
      </c>
      <c r="B376" s="9">
        <v>43776.538888888892</v>
      </c>
      <c r="C376" t="str" cm="1">
        <f t="array" ref="C376">IF(_xlfn.XOR(tblData[[#This Row],[Employee]]=INDEX(tblData[Employee],1):tblData[[#This Row],[Employee]]),"In","Out")</f>
        <v>In</v>
      </c>
      <c r="D376" t="str" cm="1">
        <f t="array" ref="D376">IF(_xlfn.XOR(A376=A$2:A376),"In","Out")</f>
        <v>In</v>
      </c>
      <c r="E376" t="str">
        <f>IF(ISODD(COUNTIF(A$2:A376,A376)),"In","Out")</f>
        <v>In</v>
      </c>
      <c r="F376" s="6" cm="1">
        <f t="array" ref="F37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76" s="6" cm="1">
        <f t="array" ref="G376">_xlfn.XLOOKUP(A376,A$1:A375,B$1:B375,"Not Found",0,-1)</f>
        <v>43776.497916666667</v>
      </c>
      <c r="H376" s="4">
        <f>IF(I376="Out",(B376-F376)*24,0)</f>
        <v>0</v>
      </c>
      <c r="I376" s="3" t="str">
        <f>_xlfn.XLOOKUP(tblData[[#This Row],[Employee]],tblDepts[Employee],tblDepts[All Depts])</f>
        <v>Accounting</v>
      </c>
    </row>
    <row r="377" spans="1:9" x14ac:dyDescent="0.25">
      <c r="A377" s="4" t="s">
        <v>13</v>
      </c>
      <c r="B377" s="9">
        <v>43776.539583333331</v>
      </c>
      <c r="C377" t="str" cm="1">
        <f t="array" ref="C377">IF(_xlfn.XOR(tblData[[#This Row],[Employee]]=INDEX(tblData[Employee],1):tblData[[#This Row],[Employee]]),"In","Out")</f>
        <v>In</v>
      </c>
      <c r="D377" t="str" cm="1">
        <f t="array" ref="D377">IF(_xlfn.XOR(A377=A$2:A377),"In","Out")</f>
        <v>In</v>
      </c>
      <c r="E377" t="str">
        <f>IF(ISODD(COUNTIF(A$2:A377,A377)),"In","Out")</f>
        <v>In</v>
      </c>
      <c r="F377" s="6" cm="1">
        <f t="array" ref="F37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77" s="6" cm="1">
        <f t="array" ref="G377">_xlfn.XLOOKUP(A377,A$1:A376,B$1:B376,"Not Found",0,-1)</f>
        <v>43776.494444444441</v>
      </c>
      <c r="H377" s="4">
        <f>IF(I377="Out",(B377-F377)*24,0)</f>
        <v>0</v>
      </c>
      <c r="I377" s="3" t="str">
        <f>_xlfn.XLOOKUP(tblData[[#This Row],[Employee]],tblDepts[Employee],tblDepts[All Depts])</f>
        <v>HR</v>
      </c>
    </row>
    <row r="378" spans="1:9" x14ac:dyDescent="0.25">
      <c r="A378" s="4" t="s">
        <v>10</v>
      </c>
      <c r="B378" s="9">
        <v>43776.540277777778</v>
      </c>
      <c r="C378" t="str" cm="1">
        <f t="array" ref="C378">IF(_xlfn.XOR(tblData[[#This Row],[Employee]]=INDEX(tblData[Employee],1):tblData[[#This Row],[Employee]]),"In","Out")</f>
        <v>In</v>
      </c>
      <c r="D378" t="str" cm="1">
        <f t="array" ref="D378">IF(_xlfn.XOR(A378=A$2:A378),"In","Out")</f>
        <v>In</v>
      </c>
      <c r="E378" t="str">
        <f>IF(ISODD(COUNTIF(A$2:A378,A378)),"In","Out")</f>
        <v>In</v>
      </c>
      <c r="F378" s="6" cm="1">
        <f t="array" ref="F37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78" s="6" cm="1">
        <f t="array" ref="G378">_xlfn.XLOOKUP(A378,A$1:A377,B$1:B377,"Not Found",0,-1)</f>
        <v>43776.5</v>
      </c>
      <c r="H378" s="4">
        <f>IF(I378="Out",(B378-F378)*24,0)</f>
        <v>0</v>
      </c>
      <c r="I378" s="3" t="str">
        <f>_xlfn.XLOOKUP(tblData[[#This Row],[Employee]],tblDepts[Employee],tblDepts[All Depts])</f>
        <v>Accounting</v>
      </c>
    </row>
    <row r="379" spans="1:9" x14ac:dyDescent="0.25">
      <c r="A379" s="4" t="s">
        <v>1</v>
      </c>
      <c r="B379" s="9">
        <v>43776.540972222225</v>
      </c>
      <c r="C379" t="str" cm="1">
        <f t="array" ref="C379">IF(_xlfn.XOR(tblData[[#This Row],[Employee]]=INDEX(tblData[Employee],1):tblData[[#This Row],[Employee]]),"In","Out")</f>
        <v>In</v>
      </c>
      <c r="D379" t="str" cm="1">
        <f t="array" ref="D379">IF(_xlfn.XOR(A379=A$2:A379),"In","Out")</f>
        <v>In</v>
      </c>
      <c r="E379" t="str">
        <f>IF(ISODD(COUNTIF(A$2:A379,A379)),"In","Out")</f>
        <v>In</v>
      </c>
      <c r="F379" s="6" cm="1">
        <f t="array" ref="F37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79" s="6" cm="1">
        <f t="array" ref="G379">_xlfn.XLOOKUP(A379,A$1:A378,B$1:B378,"Not Found",0,-1)</f>
        <v>43776.488888888889</v>
      </c>
      <c r="H379" s="4">
        <f>IF(I379="Out",(B379-F379)*24,0)</f>
        <v>0</v>
      </c>
      <c r="I379" s="3" t="str">
        <f>_xlfn.XLOOKUP(tblData[[#This Row],[Employee]],tblDepts[Employee],tblDepts[All Depts])</f>
        <v>Exec</v>
      </c>
    </row>
    <row r="380" spans="1:9" x14ac:dyDescent="0.25">
      <c r="A380" s="4" t="s">
        <v>2</v>
      </c>
      <c r="B380" s="9">
        <v>43776.541666666664</v>
      </c>
      <c r="C380" t="str" cm="1">
        <f t="array" ref="C380">IF(_xlfn.XOR(tblData[[#This Row],[Employee]]=INDEX(tblData[Employee],1):tblData[[#This Row],[Employee]]),"In","Out")</f>
        <v>In</v>
      </c>
      <c r="D380" t="str" cm="1">
        <f t="array" ref="D380">IF(_xlfn.XOR(A380=A$2:A380),"In","Out")</f>
        <v>In</v>
      </c>
      <c r="E380" t="str">
        <f>IF(ISODD(COUNTIF(A$2:A380,A380)),"In","Out")</f>
        <v>In</v>
      </c>
      <c r="F380" s="6" cm="1">
        <f t="array" ref="F38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80" s="6" cm="1">
        <f t="array" ref="G380">_xlfn.XLOOKUP(A380,A$1:A379,B$1:B379,"Not Found",0,-1)</f>
        <v>43776.5</v>
      </c>
      <c r="H380" s="4">
        <f>IF(I380="Out",(B380-F380)*24,0)</f>
        <v>0</v>
      </c>
      <c r="I380" s="3" t="str">
        <f>_xlfn.XLOOKUP(tblData[[#This Row],[Employee]],tblDepts[Employee],tblDepts[All Depts])</f>
        <v>Sales</v>
      </c>
    </row>
    <row r="381" spans="1:9" x14ac:dyDescent="0.25">
      <c r="A381" s="4" t="s">
        <v>3</v>
      </c>
      <c r="B381" s="9">
        <v>43776.543055555558</v>
      </c>
      <c r="C381" t="str" cm="1">
        <f t="array" ref="C381">IF(_xlfn.XOR(tblData[[#This Row],[Employee]]=INDEX(tblData[Employee],1):tblData[[#This Row],[Employee]]),"In","Out")</f>
        <v>In</v>
      </c>
      <c r="D381" t="str" cm="1">
        <f t="array" ref="D381">IF(_xlfn.XOR(A381=A$2:A381),"In","Out")</f>
        <v>In</v>
      </c>
      <c r="E381" t="str">
        <f>IF(ISODD(COUNTIF(A$2:A381,A381)),"In","Out")</f>
        <v>In</v>
      </c>
      <c r="F381" s="6" cm="1">
        <f t="array" ref="F38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81" s="6" cm="1">
        <f t="array" ref="G381">_xlfn.XLOOKUP(A381,A$1:A380,B$1:B380,"Not Found",0,-1)</f>
        <v>43776.484722222223</v>
      </c>
      <c r="H381" s="4">
        <f>IF(I381="Out",(B381-F381)*24,0)</f>
        <v>0</v>
      </c>
      <c r="I381" s="3" t="str">
        <f>_xlfn.XLOOKUP(tblData[[#This Row],[Employee]],tblDepts[Employee],tblDepts[All Depts])</f>
        <v>Sales</v>
      </c>
    </row>
    <row r="382" spans="1:9" x14ac:dyDescent="0.25">
      <c r="A382" s="4" t="s">
        <v>5</v>
      </c>
      <c r="B382" s="9">
        <v>43776.543055555558</v>
      </c>
      <c r="C382" t="str" cm="1">
        <f t="array" ref="C382">IF(_xlfn.XOR(tblData[[#This Row],[Employee]]=INDEX(tblData[Employee],1):tblData[[#This Row],[Employee]]),"In","Out")</f>
        <v>In</v>
      </c>
      <c r="D382" t="str" cm="1">
        <f t="array" ref="D382">IF(_xlfn.XOR(A382=A$2:A382),"In","Out")</f>
        <v>In</v>
      </c>
      <c r="E382" t="str">
        <f>IF(ISODD(COUNTIF(A$2:A382,A382)),"In","Out")</f>
        <v>In</v>
      </c>
      <c r="F382" s="6" cm="1">
        <f t="array" ref="F38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82" s="6" cm="1">
        <f t="array" ref="G382">_xlfn.XLOOKUP(A382,A$1:A381,B$1:B381,"Not Found",0,-1)</f>
        <v>43776.494444444441</v>
      </c>
      <c r="H382" s="4">
        <f>IF(I382="Out",(B382-F382)*24,0)</f>
        <v>0</v>
      </c>
      <c r="I382" s="3" t="str">
        <f>_xlfn.XLOOKUP(tblData[[#This Row],[Employee]],tblDepts[Employee],tblDepts[All Depts])</f>
        <v>Sales</v>
      </c>
    </row>
    <row r="383" spans="1:9" x14ac:dyDescent="0.25">
      <c r="A383" s="4" t="s">
        <v>14</v>
      </c>
      <c r="B383" s="9">
        <v>43776.544444444444</v>
      </c>
      <c r="C383" t="str" cm="1">
        <f t="array" ref="C383">IF(_xlfn.XOR(tblData[[#This Row],[Employee]]=INDEX(tblData[Employee],1):tblData[[#This Row],[Employee]]),"In","Out")</f>
        <v>In</v>
      </c>
      <c r="D383" t="str" cm="1">
        <f t="array" ref="D383">IF(_xlfn.XOR(A383=A$2:A383),"In","Out")</f>
        <v>In</v>
      </c>
      <c r="E383" t="str">
        <f>IF(ISODD(COUNTIF(A$2:A383,A383)),"In","Out")</f>
        <v>In</v>
      </c>
      <c r="F383" s="6" cm="1">
        <f t="array" ref="F38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83" s="6" cm="1">
        <f t="array" ref="G383">_xlfn.XLOOKUP(A383,A$1:A382,B$1:B382,"Not Found",0,-1)</f>
        <v>43776.493750000001</v>
      </c>
      <c r="H383" s="4">
        <f>IF(I383="Out",(B383-F383)*24,0)</f>
        <v>0</v>
      </c>
      <c r="I383" s="3" t="str">
        <f>_xlfn.XLOOKUP(tblData[[#This Row],[Employee]],tblDepts[Employee],tblDepts[All Depts])</f>
        <v>Admin</v>
      </c>
    </row>
    <row r="384" spans="1:9" x14ac:dyDescent="0.25">
      <c r="A384" s="4" t="s">
        <v>8</v>
      </c>
      <c r="B384" s="9">
        <v>43776.545138888891</v>
      </c>
      <c r="C384" t="str" cm="1">
        <f t="array" ref="C384">IF(_xlfn.XOR(tblData[[#This Row],[Employee]]=INDEX(tblData[Employee],1):tblData[[#This Row],[Employee]]),"In","Out")</f>
        <v>In</v>
      </c>
      <c r="D384" t="str" cm="1">
        <f t="array" ref="D384">IF(_xlfn.XOR(A384=A$2:A384),"In","Out")</f>
        <v>In</v>
      </c>
      <c r="E384" t="str">
        <f>IF(ISODD(COUNTIF(A$2:A384,A384)),"In","Out")</f>
        <v>In</v>
      </c>
      <c r="F384" s="6" cm="1">
        <f t="array" ref="F38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84" s="6" cm="1">
        <f t="array" ref="G384">_xlfn.XLOOKUP(A384,A$1:A383,B$1:B383,"Not Found",0,-1)</f>
        <v>43776.486805555556</v>
      </c>
      <c r="H384" s="4">
        <f>IF(I384="Out",(B384-F384)*24,0)</f>
        <v>0</v>
      </c>
      <c r="I384" s="3" t="str">
        <f>_xlfn.XLOOKUP(tblData[[#This Row],[Employee]],tblDepts[Employee],tblDepts[All Depts])</f>
        <v>Admin</v>
      </c>
    </row>
    <row r="385" spans="1:9" x14ac:dyDescent="0.25">
      <c r="A385" s="4" t="s">
        <v>11</v>
      </c>
      <c r="B385" s="9">
        <v>43776.545138888891</v>
      </c>
      <c r="C385" t="str" cm="1">
        <f t="array" ref="C385">IF(_xlfn.XOR(tblData[[#This Row],[Employee]]=INDEX(tblData[Employee],1):tblData[[#This Row],[Employee]]),"In","Out")</f>
        <v>In</v>
      </c>
      <c r="D385" t="str" cm="1">
        <f t="array" ref="D385">IF(_xlfn.XOR(A385=A$2:A385),"In","Out")</f>
        <v>In</v>
      </c>
      <c r="E385" t="str">
        <f>IF(ISODD(COUNTIF(A$2:A385,A385)),"In","Out")</f>
        <v>In</v>
      </c>
      <c r="F385" s="6" cm="1">
        <f t="array" ref="F38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85" s="6" cm="1">
        <f t="array" ref="G385">_xlfn.XLOOKUP(A385,A$1:A384,B$1:B384,"Not Found",0,-1)</f>
        <v>43776.496527777781</v>
      </c>
      <c r="H385" s="4">
        <f>IF(I385="Out",(B385-F385)*24,0)</f>
        <v>0</v>
      </c>
      <c r="I385" s="3" t="str">
        <f>_xlfn.XLOOKUP(tblData[[#This Row],[Employee]],tblDepts[Employee],tblDepts[All Depts])</f>
        <v>Sales</v>
      </c>
    </row>
    <row r="386" spans="1:9" x14ac:dyDescent="0.25">
      <c r="A386" s="4" t="s">
        <v>3</v>
      </c>
      <c r="B386" s="9">
        <v>43776.620138888888</v>
      </c>
      <c r="C386" t="str" cm="1">
        <f t="array" ref="C386">IF(_xlfn.XOR(tblData[[#This Row],[Employee]]=INDEX(tblData[Employee],1):tblData[[#This Row],[Employee]]),"In","Out")</f>
        <v>Out</v>
      </c>
      <c r="D386" t="str" cm="1">
        <f t="array" ref="D386">IF(_xlfn.XOR(A386=A$2:A386),"In","Out")</f>
        <v>Out</v>
      </c>
      <c r="E386" t="str">
        <f>IF(ISODD(COUNTIF(A$2:A386,A386)),"In","Out")</f>
        <v>Out</v>
      </c>
      <c r="F386" s="6" cm="1">
        <f t="array" ref="F38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1.8499999999185093</v>
      </c>
      <c r="G386" s="6" cm="1">
        <f t="array" ref="G386">_xlfn.XLOOKUP(A386,A$1:A385,B$1:B385,"Not Found",0,-1)</f>
        <v>43776.543055555558</v>
      </c>
      <c r="H386" s="4">
        <f>IF(I386="Out",(B386-F386)*24,0)</f>
        <v>0</v>
      </c>
      <c r="I386" s="3" t="str">
        <f>_xlfn.XLOOKUP(tblData[[#This Row],[Employee]],tblDepts[Employee],tblDepts[All Depts])</f>
        <v>Sales</v>
      </c>
    </row>
    <row r="387" spans="1:9" x14ac:dyDescent="0.25">
      <c r="A387" s="4" t="s">
        <v>1</v>
      </c>
      <c r="B387" s="9">
        <v>43776.62222222222</v>
      </c>
      <c r="C387" t="str" cm="1">
        <f t="array" ref="C387">IF(_xlfn.XOR(tblData[[#This Row],[Employee]]=INDEX(tblData[Employee],1):tblData[[#This Row],[Employee]]),"In","Out")</f>
        <v>Out</v>
      </c>
      <c r="D387" t="str" cm="1">
        <f t="array" ref="D387">IF(_xlfn.XOR(A387=A$2:A387),"In","Out")</f>
        <v>Out</v>
      </c>
      <c r="E387" t="str">
        <f>IF(ISODD(COUNTIF(A$2:A387,A387)),"In","Out")</f>
        <v>Out</v>
      </c>
      <c r="F387" s="6" cm="1">
        <f t="array" ref="F38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1.9499999998952262</v>
      </c>
      <c r="G387" s="6" cm="1">
        <f t="array" ref="G387">_xlfn.XLOOKUP(A387,A$1:A386,B$1:B386,"Not Found",0,-1)</f>
        <v>43776.540972222225</v>
      </c>
      <c r="H387" s="4">
        <f>IF(I387="Out",(B387-F387)*24,0)</f>
        <v>0</v>
      </c>
      <c r="I387" s="3" t="str">
        <f>_xlfn.XLOOKUP(tblData[[#This Row],[Employee]],tblDepts[Employee],tblDepts[All Depts])</f>
        <v>Exec</v>
      </c>
    </row>
    <row r="388" spans="1:9" x14ac:dyDescent="0.25">
      <c r="A388" s="4" t="s">
        <v>9</v>
      </c>
      <c r="B388" s="9">
        <v>43776.622916666667</v>
      </c>
      <c r="C388" t="str" cm="1">
        <f t="array" ref="C388">IF(_xlfn.XOR(tblData[[#This Row],[Employee]]=INDEX(tblData[Employee],1):tblData[[#This Row],[Employee]]),"In","Out")</f>
        <v>Out</v>
      </c>
      <c r="D388" t="str" cm="1">
        <f t="array" ref="D388">IF(_xlfn.XOR(A388=A$2:A388),"In","Out")</f>
        <v>Out</v>
      </c>
      <c r="E388" t="str">
        <f>IF(ISODD(COUNTIF(A$2:A388,A388)),"In","Out")</f>
        <v>Out</v>
      </c>
      <c r="F388" s="6" cm="1">
        <f t="array" ref="F38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2.0166666666045785</v>
      </c>
      <c r="G388" s="6" cm="1">
        <f t="array" ref="G388">_xlfn.XLOOKUP(A388,A$1:A387,B$1:B387,"Not Found",0,-1)</f>
        <v>43776.538888888892</v>
      </c>
      <c r="H388" s="4">
        <f>IF(I388="Out",(B388-F388)*24,0)</f>
        <v>0</v>
      </c>
      <c r="I388" s="3" t="str">
        <f>_xlfn.XLOOKUP(tblData[[#This Row],[Employee]],tblDepts[Employee],tblDepts[All Depts])</f>
        <v>Accounting</v>
      </c>
    </row>
    <row r="389" spans="1:9" x14ac:dyDescent="0.25">
      <c r="A389" s="4" t="s">
        <v>12</v>
      </c>
      <c r="B389" s="9">
        <v>43776.622916666667</v>
      </c>
      <c r="C389" t="str" cm="1">
        <f t="array" ref="C389">IF(_xlfn.XOR(tblData[[#This Row],[Employee]]=INDEX(tblData[Employee],1):tblData[[#This Row],[Employee]]),"In","Out")</f>
        <v>Out</v>
      </c>
      <c r="D389" t="str" cm="1">
        <f t="array" ref="D389">IF(_xlfn.XOR(A389=A$2:A389),"In","Out")</f>
        <v>Out</v>
      </c>
      <c r="E389" t="str">
        <f>IF(ISODD(COUNTIF(A$2:A389,A389)),"In","Out")</f>
        <v>Out</v>
      </c>
      <c r="F389" s="6" cm="1">
        <f t="array" ref="F38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2.0500000000465661</v>
      </c>
      <c r="G389" s="6" cm="1">
        <f t="array" ref="G389">_xlfn.XLOOKUP(A389,A$1:A388,B$1:B388,"Not Found",0,-1)</f>
        <v>43776.537499999999</v>
      </c>
      <c r="H389" s="4">
        <f>IF(I389="Out",(B389-F389)*24,0)</f>
        <v>0</v>
      </c>
      <c r="I389" s="3" t="str">
        <f>_xlfn.XLOOKUP(tblData[[#This Row],[Employee]],tblDepts[Employee],tblDepts[All Depts])</f>
        <v>Customer Service</v>
      </c>
    </row>
    <row r="390" spans="1:9" x14ac:dyDescent="0.25">
      <c r="A390" s="4" t="s">
        <v>13</v>
      </c>
      <c r="B390" s="9">
        <v>43776.622916666667</v>
      </c>
      <c r="C390" t="str" cm="1">
        <f t="array" ref="C390">IF(_xlfn.XOR(tblData[[#This Row],[Employee]]=INDEX(tblData[Employee],1):tblData[[#This Row],[Employee]]),"In","Out")</f>
        <v>Out</v>
      </c>
      <c r="D390" t="str" cm="1">
        <f t="array" ref="D390">IF(_xlfn.XOR(A390=A$2:A390),"In","Out")</f>
        <v>Out</v>
      </c>
      <c r="E390" t="str">
        <f>IF(ISODD(COUNTIF(A$2:A390,A390)),"In","Out")</f>
        <v>Out</v>
      </c>
      <c r="F390" s="6" cm="1">
        <f t="array" ref="F39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2.0000000000582077</v>
      </c>
      <c r="G390" s="6" cm="1">
        <f t="array" ref="G390">_xlfn.XLOOKUP(A390,A$1:A389,B$1:B389,"Not Found",0,-1)</f>
        <v>43776.539583333331</v>
      </c>
      <c r="H390" s="4">
        <f>IF(I390="Out",(B390-F390)*24,0)</f>
        <v>0</v>
      </c>
      <c r="I390" s="3" t="str">
        <f>_xlfn.XLOOKUP(tblData[[#This Row],[Employee]],tblDepts[Employee],tblDepts[All Depts])</f>
        <v>HR</v>
      </c>
    </row>
    <row r="391" spans="1:9" x14ac:dyDescent="0.25">
      <c r="A391" s="4" t="s">
        <v>6</v>
      </c>
      <c r="B391" s="9">
        <v>43776.623611111114</v>
      </c>
      <c r="C391" t="str" cm="1">
        <f t="array" ref="C391">IF(_xlfn.XOR(tblData[[#This Row],[Employee]]=INDEX(tblData[Employee],1):tblData[[#This Row],[Employee]]),"In","Out")</f>
        <v>Out</v>
      </c>
      <c r="D391" t="str" cm="1">
        <f t="array" ref="D391">IF(_xlfn.XOR(A391=A$2:A391),"In","Out")</f>
        <v>Out</v>
      </c>
      <c r="E391" t="str">
        <f>IF(ISODD(COUNTIF(A$2:A391,A391)),"In","Out")</f>
        <v>Out</v>
      </c>
      <c r="F391" s="6" cm="1">
        <f t="array" ref="F39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2.0333333333255723</v>
      </c>
      <c r="G391" s="6" cm="1">
        <f t="array" ref="G391">_xlfn.XLOOKUP(A391,A$1:A390,B$1:B390,"Not Found",0,-1)</f>
        <v>43776.538888888892</v>
      </c>
      <c r="H391" s="4">
        <f>IF(I391="Out",(B391-F391)*24,0)</f>
        <v>0</v>
      </c>
      <c r="I391" s="3" t="str">
        <f>_xlfn.XLOOKUP(tblData[[#This Row],[Employee]],tblDepts[Employee],tblDepts[All Depts])</f>
        <v>Sales</v>
      </c>
    </row>
    <row r="392" spans="1:9" x14ac:dyDescent="0.25">
      <c r="A392" s="4" t="s">
        <v>7</v>
      </c>
      <c r="B392" s="9">
        <v>43776.623611111114</v>
      </c>
      <c r="C392" t="str" cm="1">
        <f t="array" ref="C392">IF(_xlfn.XOR(tblData[[#This Row],[Employee]]=INDEX(tblData[Employee],1):tblData[[#This Row],[Employee]]),"In","Out")</f>
        <v>Out</v>
      </c>
      <c r="D392" t="str" cm="1">
        <f t="array" ref="D392">IF(_xlfn.XOR(A392=A$2:A392),"In","Out")</f>
        <v>Out</v>
      </c>
      <c r="E392" t="str">
        <f>IF(ISODD(COUNTIF(A$2:A392,A392)),"In","Out")</f>
        <v>Out</v>
      </c>
      <c r="F392" s="6" cm="1">
        <f t="array" ref="F39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2.0333333333255723</v>
      </c>
      <c r="G392" s="6" cm="1">
        <f t="array" ref="G392">_xlfn.XLOOKUP(A392,A$1:A391,B$1:B391,"Not Found",0,-1)</f>
        <v>43776.538888888892</v>
      </c>
      <c r="H392" s="4">
        <f>IF(I392="Out",(B392-F392)*24,0)</f>
        <v>0</v>
      </c>
      <c r="I392" s="3" t="str">
        <f>_xlfn.XLOOKUP(tblData[[#This Row],[Employee]],tblDepts[Employee],tblDepts[All Depts])</f>
        <v>Accounting</v>
      </c>
    </row>
    <row r="393" spans="1:9" x14ac:dyDescent="0.25">
      <c r="A393" s="4" t="s">
        <v>11</v>
      </c>
      <c r="B393" s="9">
        <v>43776.623611111114</v>
      </c>
      <c r="C393" t="str" cm="1">
        <f t="array" ref="C393">IF(_xlfn.XOR(tblData[[#This Row],[Employee]]=INDEX(tblData[Employee],1):tblData[[#This Row],[Employee]]),"In","Out")</f>
        <v>Out</v>
      </c>
      <c r="D393" t="str" cm="1">
        <f t="array" ref="D393">IF(_xlfn.XOR(A393=A$2:A393),"In","Out")</f>
        <v>Out</v>
      </c>
      <c r="E393" t="str">
        <f>IF(ISODD(COUNTIF(A$2:A393,A393)),"In","Out")</f>
        <v>Out</v>
      </c>
      <c r="F393" s="6" cm="1">
        <f t="array" ref="F39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1.8833333333604969</v>
      </c>
      <c r="G393" s="6" cm="1">
        <f t="array" ref="G393">_xlfn.XLOOKUP(A393,A$1:A392,B$1:B392,"Not Found",0,-1)</f>
        <v>43776.545138888891</v>
      </c>
      <c r="H393" s="4">
        <f>IF(I393="Out",(B393-F393)*24,0)</f>
        <v>0</v>
      </c>
      <c r="I393" s="3" t="str">
        <f>_xlfn.XLOOKUP(tblData[[#This Row],[Employee]],tblDepts[Employee],tblDepts[All Depts])</f>
        <v>Sales</v>
      </c>
    </row>
    <row r="394" spans="1:9" x14ac:dyDescent="0.25">
      <c r="A394" s="4" t="s">
        <v>14</v>
      </c>
      <c r="B394" s="9">
        <v>43776.623611111114</v>
      </c>
      <c r="C394" t="str" cm="1">
        <f t="array" ref="C394">IF(_xlfn.XOR(tblData[[#This Row],[Employee]]=INDEX(tblData[Employee],1):tblData[[#This Row],[Employee]]),"In","Out")</f>
        <v>Out</v>
      </c>
      <c r="D394" t="str" cm="1">
        <f t="array" ref="D394">IF(_xlfn.XOR(A394=A$2:A394),"In","Out")</f>
        <v>Out</v>
      </c>
      <c r="E394" t="str">
        <f>IF(ISODD(COUNTIF(A$2:A394,A394)),"In","Out")</f>
        <v>Out</v>
      </c>
      <c r="F394" s="6" cm="1">
        <f t="array" ref="F39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1.9000000000814907</v>
      </c>
      <c r="G394" s="6" cm="1">
        <f t="array" ref="G394">_xlfn.XLOOKUP(A394,A$1:A393,B$1:B393,"Not Found",0,-1)</f>
        <v>43776.544444444444</v>
      </c>
      <c r="H394" s="4">
        <f>IF(I394="Out",(B394-F394)*24,0)</f>
        <v>0</v>
      </c>
      <c r="I394" s="3" t="str">
        <f>_xlfn.XLOOKUP(tblData[[#This Row],[Employee]],tblDepts[Employee],tblDepts[All Depts])</f>
        <v>Admin</v>
      </c>
    </row>
    <row r="395" spans="1:9" x14ac:dyDescent="0.25">
      <c r="A395" s="4" t="s">
        <v>5</v>
      </c>
      <c r="B395" s="9">
        <v>43776.624305555553</v>
      </c>
      <c r="C395" t="str" cm="1">
        <f t="array" ref="C395">IF(_xlfn.XOR(tblData[[#This Row],[Employee]]=INDEX(tblData[Employee],1):tblData[[#This Row],[Employee]]),"In","Out")</f>
        <v>Out</v>
      </c>
      <c r="D395" t="str" cm="1">
        <f t="array" ref="D395">IF(_xlfn.XOR(A395=A$2:A395),"In","Out")</f>
        <v>Out</v>
      </c>
      <c r="E395" t="str">
        <f>IF(ISODD(COUNTIF(A$2:A395,A395)),"In","Out")</f>
        <v>Out</v>
      </c>
      <c r="F395" s="6" cm="1">
        <f t="array" ref="F39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1.9499999998952262</v>
      </c>
      <c r="G395" s="6" cm="1">
        <f t="array" ref="G395">_xlfn.XLOOKUP(A395,A$1:A394,B$1:B394,"Not Found",0,-1)</f>
        <v>43776.543055555558</v>
      </c>
      <c r="H395" s="4">
        <f>IF(I395="Out",(B395-F395)*24,0)</f>
        <v>0</v>
      </c>
      <c r="I395" s="3" t="str">
        <f>_xlfn.XLOOKUP(tblData[[#This Row],[Employee]],tblDepts[Employee],tblDepts[All Depts])</f>
        <v>Sales</v>
      </c>
    </row>
    <row r="396" spans="1:9" x14ac:dyDescent="0.25">
      <c r="A396" s="4" t="s">
        <v>4</v>
      </c>
      <c r="B396" s="9">
        <v>43776.625</v>
      </c>
      <c r="C396" t="str" cm="1">
        <f t="array" ref="C396">IF(_xlfn.XOR(tblData[[#This Row],[Employee]]=INDEX(tblData[Employee],1):tblData[[#This Row],[Employee]]),"In","Out")</f>
        <v>Out</v>
      </c>
      <c r="D396" t="str" cm="1">
        <f t="array" ref="D396">IF(_xlfn.XOR(A396=A$2:A396),"In","Out")</f>
        <v>Out</v>
      </c>
      <c r="E396" t="str">
        <f>IF(ISODD(COUNTIF(A$2:A396,A396)),"In","Out")</f>
        <v>Out</v>
      </c>
      <c r="F396" s="6" cm="1">
        <f t="array" ref="F39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2.2333333332790062</v>
      </c>
      <c r="G396" s="6" cm="1">
        <f t="array" ref="G396">_xlfn.XLOOKUP(A396,A$1:A395,B$1:B395,"Not Found",0,-1)</f>
        <v>43776.531944444447</v>
      </c>
      <c r="H396" s="4">
        <f>IF(I396="Out",(B396-F396)*24,0)</f>
        <v>0</v>
      </c>
      <c r="I396" s="3" t="str">
        <f>_xlfn.XLOOKUP(tblData[[#This Row],[Employee]],tblDepts[Employee],tblDepts[All Depts])</f>
        <v>Admin</v>
      </c>
    </row>
    <row r="397" spans="1:9" x14ac:dyDescent="0.25">
      <c r="A397" s="4" t="s">
        <v>8</v>
      </c>
      <c r="B397" s="9">
        <v>43776.625</v>
      </c>
      <c r="C397" t="str" cm="1">
        <f t="array" ref="C397">IF(_xlfn.XOR(tblData[[#This Row],[Employee]]=INDEX(tblData[Employee],1):tblData[[#This Row],[Employee]]),"In","Out")</f>
        <v>Out</v>
      </c>
      <c r="D397" t="str" cm="1">
        <f t="array" ref="D397">IF(_xlfn.XOR(A397=A$2:A397),"In","Out")</f>
        <v>Out</v>
      </c>
      <c r="E397" t="str">
        <f>IF(ISODD(COUNTIF(A$2:A397,A397)),"In","Out")</f>
        <v>Out</v>
      </c>
      <c r="F397" s="6" cm="1">
        <f t="array" ref="F39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1.9166666666278616</v>
      </c>
      <c r="G397" s="6" cm="1">
        <f t="array" ref="G397">_xlfn.XLOOKUP(A397,A$1:A396,B$1:B396,"Not Found",0,-1)</f>
        <v>43776.545138888891</v>
      </c>
      <c r="H397" s="4">
        <f>IF(I397="Out",(B397-F397)*24,0)</f>
        <v>0</v>
      </c>
      <c r="I397" s="3" t="str">
        <f>_xlfn.XLOOKUP(tblData[[#This Row],[Employee]],tblDepts[Employee],tblDepts[All Depts])</f>
        <v>Admin</v>
      </c>
    </row>
    <row r="398" spans="1:9" x14ac:dyDescent="0.25">
      <c r="A398" s="4" t="s">
        <v>10</v>
      </c>
      <c r="B398" s="9">
        <v>43776.625</v>
      </c>
      <c r="C398" t="str" cm="1">
        <f t="array" ref="C398">IF(_xlfn.XOR(tblData[[#This Row],[Employee]]=INDEX(tblData[Employee],1):tblData[[#This Row],[Employee]]),"In","Out")</f>
        <v>Out</v>
      </c>
      <c r="D398" t="str" cm="1">
        <f t="array" ref="D398">IF(_xlfn.XOR(A398=A$2:A398),"In","Out")</f>
        <v>Out</v>
      </c>
      <c r="E398" t="str">
        <f>IF(ISODD(COUNTIF(A$2:A398,A398)),"In","Out")</f>
        <v>Out</v>
      </c>
      <c r="F398" s="6" cm="1">
        <f t="array" ref="F39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2.0333333333255723</v>
      </c>
      <c r="G398" s="6" cm="1">
        <f t="array" ref="G398">_xlfn.XLOOKUP(A398,A$1:A397,B$1:B397,"Not Found",0,-1)</f>
        <v>43776.540277777778</v>
      </c>
      <c r="H398" s="4">
        <f>IF(I398="Out",(B398-F398)*24,0)</f>
        <v>0</v>
      </c>
      <c r="I398" s="3" t="str">
        <f>_xlfn.XLOOKUP(tblData[[#This Row],[Employee]],tblDepts[Employee],tblDepts[All Depts])</f>
        <v>Accounting</v>
      </c>
    </row>
    <row r="399" spans="1:9" x14ac:dyDescent="0.25">
      <c r="A399" s="4" t="s">
        <v>1</v>
      </c>
      <c r="B399" s="9">
        <v>43776.644444444442</v>
      </c>
      <c r="C399" t="str" cm="1">
        <f t="array" ref="C399">IF(_xlfn.XOR(tblData[[#This Row],[Employee]]=INDEX(tblData[Employee],1):tblData[[#This Row],[Employee]]),"In","Out")</f>
        <v>In</v>
      </c>
      <c r="D399" t="str" cm="1">
        <f t="array" ref="D399">IF(_xlfn.XOR(A399=A$2:A399),"In","Out")</f>
        <v>In</v>
      </c>
      <c r="E399" t="str">
        <f>IF(ISODD(COUNTIF(A$2:A399,A399)),"In","Out")</f>
        <v>In</v>
      </c>
      <c r="F399" s="6" cm="1">
        <f t="array" ref="F39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99" s="6" cm="1">
        <f t="array" ref="G399">_xlfn.XLOOKUP(A399,A$1:A398,B$1:B398,"Not Found",0,-1)</f>
        <v>43776.62222222222</v>
      </c>
      <c r="H399" s="4">
        <f>IF(I399="Out",(B399-F399)*24,0)</f>
        <v>0</v>
      </c>
      <c r="I399" s="3" t="str">
        <f>_xlfn.XLOOKUP(tblData[[#This Row],[Employee]],tblDepts[Employee],tblDepts[All Depts])</f>
        <v>Exec</v>
      </c>
    </row>
    <row r="400" spans="1:9" x14ac:dyDescent="0.25">
      <c r="A400" s="4" t="s">
        <v>8</v>
      </c>
      <c r="B400" s="9">
        <v>43776.645138888889</v>
      </c>
      <c r="C400" t="str" cm="1">
        <f t="array" ref="C400">IF(_xlfn.XOR(tblData[[#This Row],[Employee]]=INDEX(tblData[Employee],1):tblData[[#This Row],[Employee]]),"In","Out")</f>
        <v>In</v>
      </c>
      <c r="D400" t="str" cm="1">
        <f t="array" ref="D400">IF(_xlfn.XOR(A400=A$2:A400),"In","Out")</f>
        <v>In</v>
      </c>
      <c r="E400" t="str">
        <f>IF(ISODD(COUNTIF(A$2:A400,A400)),"In","Out")</f>
        <v>In</v>
      </c>
      <c r="F400" s="6" cm="1">
        <f t="array" ref="F40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00" s="6" cm="1">
        <f t="array" ref="G400">_xlfn.XLOOKUP(A400,A$1:A399,B$1:B399,"Not Found",0,-1)</f>
        <v>43776.625</v>
      </c>
      <c r="H400" s="4">
        <f>IF(I400="Out",(B400-F400)*24,0)</f>
        <v>0</v>
      </c>
      <c r="I400" s="3" t="str">
        <f>_xlfn.XLOOKUP(tblData[[#This Row],[Employee]],tblDepts[Employee],tblDepts[All Depts])</f>
        <v>Admin</v>
      </c>
    </row>
    <row r="401" spans="1:9" x14ac:dyDescent="0.25">
      <c r="A401" s="4" t="s">
        <v>10</v>
      </c>
      <c r="B401" s="9">
        <v>43776.645138888889</v>
      </c>
      <c r="C401" t="str" cm="1">
        <f t="array" ref="C401">IF(_xlfn.XOR(tblData[[#This Row],[Employee]]=INDEX(tblData[Employee],1):tblData[[#This Row],[Employee]]),"In","Out")</f>
        <v>In</v>
      </c>
      <c r="D401" t="str" cm="1">
        <f t="array" ref="D401">IF(_xlfn.XOR(A401=A$2:A401),"In","Out")</f>
        <v>In</v>
      </c>
      <c r="E401" t="str">
        <f>IF(ISODD(COUNTIF(A$2:A401,A401)),"In","Out")</f>
        <v>In</v>
      </c>
      <c r="F401" s="6" cm="1">
        <f t="array" ref="F40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01" s="6" cm="1">
        <f t="array" ref="G401">_xlfn.XLOOKUP(A401,A$1:A400,B$1:B400,"Not Found",0,-1)</f>
        <v>43776.625</v>
      </c>
      <c r="H401" s="4">
        <f>IF(I401="Out",(B401-F401)*24,0)</f>
        <v>0</v>
      </c>
      <c r="I401" s="3" t="str">
        <f>_xlfn.XLOOKUP(tblData[[#This Row],[Employee]],tblDepts[Employee],tblDepts[All Depts])</f>
        <v>Accounting</v>
      </c>
    </row>
    <row r="402" spans="1:9" x14ac:dyDescent="0.25">
      <c r="A402" s="4" t="s">
        <v>11</v>
      </c>
      <c r="B402" s="9">
        <v>43776.645138888889</v>
      </c>
      <c r="C402" t="str" cm="1">
        <f t="array" ref="C402">IF(_xlfn.XOR(tblData[[#This Row],[Employee]]=INDEX(tblData[Employee],1):tblData[[#This Row],[Employee]]),"In","Out")</f>
        <v>In</v>
      </c>
      <c r="D402" t="str" cm="1">
        <f t="array" ref="D402">IF(_xlfn.XOR(A402=A$2:A402),"In","Out")</f>
        <v>In</v>
      </c>
      <c r="E402" t="str">
        <f>IF(ISODD(COUNTIF(A$2:A402,A402)),"In","Out")</f>
        <v>In</v>
      </c>
      <c r="F402" s="6" cm="1">
        <f t="array" ref="F40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02" s="6" cm="1">
        <f t="array" ref="G402">_xlfn.XLOOKUP(A402,A$1:A401,B$1:B401,"Not Found",0,-1)</f>
        <v>43776.623611111114</v>
      </c>
      <c r="H402" s="4">
        <f>IF(I402="Out",(B402-F402)*24,0)</f>
        <v>0</v>
      </c>
      <c r="I402" s="3" t="str">
        <f>_xlfn.XLOOKUP(tblData[[#This Row],[Employee]],tblDepts[Employee],tblDepts[All Depts])</f>
        <v>Sales</v>
      </c>
    </row>
    <row r="403" spans="1:9" x14ac:dyDescent="0.25">
      <c r="A403" s="4" t="s">
        <v>4</v>
      </c>
      <c r="B403" s="9">
        <v>43776.645833333336</v>
      </c>
      <c r="C403" t="str" cm="1">
        <f t="array" ref="C403">IF(_xlfn.XOR(tblData[[#This Row],[Employee]]=INDEX(tblData[Employee],1):tblData[[#This Row],[Employee]]),"In","Out")</f>
        <v>In</v>
      </c>
      <c r="D403" t="str" cm="1">
        <f t="array" ref="D403">IF(_xlfn.XOR(A403=A$2:A403),"In","Out")</f>
        <v>In</v>
      </c>
      <c r="E403" t="str">
        <f>IF(ISODD(COUNTIF(A$2:A403,A403)),"In","Out")</f>
        <v>In</v>
      </c>
      <c r="F403" s="6" cm="1">
        <f t="array" ref="F40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03" s="6" cm="1">
        <f t="array" ref="G403">_xlfn.XLOOKUP(A403,A$1:A402,B$1:B402,"Not Found",0,-1)</f>
        <v>43776.625</v>
      </c>
      <c r="H403" s="4">
        <f>IF(I403="Out",(B403-F403)*24,0)</f>
        <v>0</v>
      </c>
      <c r="I403" s="3" t="str">
        <f>_xlfn.XLOOKUP(tblData[[#This Row],[Employee]],tblDepts[Employee],tblDepts[All Depts])</f>
        <v>Admin</v>
      </c>
    </row>
    <row r="404" spans="1:9" x14ac:dyDescent="0.25">
      <c r="A404" s="4" t="s">
        <v>6</v>
      </c>
      <c r="B404" s="9">
        <v>43776.645833333336</v>
      </c>
      <c r="C404" t="str" cm="1">
        <f t="array" ref="C404">IF(_xlfn.XOR(tblData[[#This Row],[Employee]]=INDEX(tblData[Employee],1):tblData[[#This Row],[Employee]]),"In","Out")</f>
        <v>In</v>
      </c>
      <c r="D404" t="str" cm="1">
        <f t="array" ref="D404">IF(_xlfn.XOR(A404=A$2:A404),"In","Out")</f>
        <v>In</v>
      </c>
      <c r="E404" t="str">
        <f>IF(ISODD(COUNTIF(A$2:A404,A404)),"In","Out")</f>
        <v>In</v>
      </c>
      <c r="F404" s="6" cm="1">
        <f t="array" ref="F40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04" s="6" cm="1">
        <f t="array" ref="G404">_xlfn.XLOOKUP(A404,A$1:A403,B$1:B403,"Not Found",0,-1)</f>
        <v>43776.623611111114</v>
      </c>
      <c r="H404" s="4">
        <f>IF(I404="Out",(B404-F404)*24,0)</f>
        <v>0</v>
      </c>
      <c r="I404" s="3" t="str">
        <f>_xlfn.XLOOKUP(tblData[[#This Row],[Employee]],tblDepts[Employee],tblDepts[All Depts])</f>
        <v>Sales</v>
      </c>
    </row>
    <row r="405" spans="1:9" x14ac:dyDescent="0.25">
      <c r="A405" s="4" t="s">
        <v>13</v>
      </c>
      <c r="B405" s="9">
        <v>43776.645833333336</v>
      </c>
      <c r="C405" t="str" cm="1">
        <f t="array" ref="C405">IF(_xlfn.XOR(tblData[[#This Row],[Employee]]=INDEX(tblData[Employee],1):tblData[[#This Row],[Employee]]),"In","Out")</f>
        <v>In</v>
      </c>
      <c r="D405" t="str" cm="1">
        <f t="array" ref="D405">IF(_xlfn.XOR(A405=A$2:A405),"In","Out")</f>
        <v>In</v>
      </c>
      <c r="E405" t="str">
        <f>IF(ISODD(COUNTIF(A$2:A405,A405)),"In","Out")</f>
        <v>In</v>
      </c>
      <c r="F405" s="6" cm="1">
        <f t="array" ref="F40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05" s="6" cm="1">
        <f t="array" ref="G405">_xlfn.XLOOKUP(A405,A$1:A404,B$1:B404,"Not Found",0,-1)</f>
        <v>43776.622916666667</v>
      </c>
      <c r="H405" s="4">
        <f>IF(I405="Out",(B405-F405)*24,0)</f>
        <v>0</v>
      </c>
      <c r="I405" s="3" t="str">
        <f>_xlfn.XLOOKUP(tblData[[#This Row],[Employee]],tblDepts[Employee],tblDepts[All Depts])</f>
        <v>HR</v>
      </c>
    </row>
    <row r="406" spans="1:9" x14ac:dyDescent="0.25">
      <c r="A406" s="4" t="s">
        <v>14</v>
      </c>
      <c r="B406" s="9">
        <v>43776.645833333336</v>
      </c>
      <c r="C406" t="str" cm="1">
        <f t="array" ref="C406">IF(_xlfn.XOR(tblData[[#This Row],[Employee]]=INDEX(tblData[Employee],1):tblData[[#This Row],[Employee]]),"In","Out")</f>
        <v>In</v>
      </c>
      <c r="D406" t="str" cm="1">
        <f t="array" ref="D406">IF(_xlfn.XOR(A406=A$2:A406),"In","Out")</f>
        <v>In</v>
      </c>
      <c r="E406" t="str">
        <f>IF(ISODD(COUNTIF(A$2:A406,A406)),"In","Out")</f>
        <v>In</v>
      </c>
      <c r="F406" s="6" cm="1">
        <f t="array" ref="F40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06" s="6" cm="1">
        <f t="array" ref="G406">_xlfn.XLOOKUP(A406,A$1:A405,B$1:B405,"Not Found",0,-1)</f>
        <v>43776.623611111114</v>
      </c>
      <c r="H406" s="4">
        <f>IF(I406="Out",(B406-F406)*24,0)</f>
        <v>0</v>
      </c>
      <c r="I406" s="3" t="str">
        <f>_xlfn.XLOOKUP(tblData[[#This Row],[Employee]],tblDepts[Employee],tblDepts[All Depts])</f>
        <v>Admin</v>
      </c>
    </row>
    <row r="407" spans="1:9" x14ac:dyDescent="0.25">
      <c r="A407" s="4" t="s">
        <v>5</v>
      </c>
      <c r="B407" s="9">
        <v>43776.645833333336</v>
      </c>
      <c r="C407" t="str" cm="1">
        <f t="array" ref="C407">IF(_xlfn.XOR(tblData[[#This Row],[Employee]]=INDEX(tblData[Employee],1):tblData[[#This Row],[Employee]]),"In","Out")</f>
        <v>In</v>
      </c>
      <c r="D407" t="str" cm="1">
        <f t="array" ref="D407">IF(_xlfn.XOR(A407=A$2:A407),"In","Out")</f>
        <v>In</v>
      </c>
      <c r="E407" t="str">
        <f>IF(ISODD(COUNTIF(A$2:A407,A407)),"In","Out")</f>
        <v>In</v>
      </c>
      <c r="F407" s="6" cm="1">
        <f t="array" ref="F40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07" s="6" cm="1">
        <f t="array" ref="G407">_xlfn.XLOOKUP(A407,A$1:A406,B$1:B406,"Not Found",0,-1)</f>
        <v>43776.624305555553</v>
      </c>
      <c r="H407" s="4">
        <f>IF(I407="Out",(B407-F407)*24,0)</f>
        <v>0</v>
      </c>
      <c r="I407" s="3" t="str">
        <f>_xlfn.XLOOKUP(tblData[[#This Row],[Employee]],tblDepts[Employee],tblDepts[All Depts])</f>
        <v>Sales</v>
      </c>
    </row>
    <row r="408" spans="1:9" x14ac:dyDescent="0.25">
      <c r="A408" s="4" t="s">
        <v>7</v>
      </c>
      <c r="B408" s="9">
        <v>43776.646527777775</v>
      </c>
      <c r="C408" t="str" cm="1">
        <f t="array" ref="C408">IF(_xlfn.XOR(tblData[[#This Row],[Employee]]=INDEX(tblData[Employee],1):tblData[[#This Row],[Employee]]),"In","Out")</f>
        <v>In</v>
      </c>
      <c r="D408" t="str" cm="1">
        <f t="array" ref="D408">IF(_xlfn.XOR(A408=A$2:A408),"In","Out")</f>
        <v>In</v>
      </c>
      <c r="E408" t="str">
        <f>IF(ISODD(COUNTIF(A$2:A408,A408)),"In","Out")</f>
        <v>In</v>
      </c>
      <c r="F408" s="6" cm="1">
        <f t="array" ref="F40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08" s="6" cm="1">
        <f t="array" ref="G408">_xlfn.XLOOKUP(A408,A$1:A407,B$1:B407,"Not Found",0,-1)</f>
        <v>43776.623611111114</v>
      </c>
      <c r="H408" s="4">
        <f>IF(I408="Out",(B408-F408)*24,0)</f>
        <v>0</v>
      </c>
      <c r="I408" s="3" t="str">
        <f>_xlfn.XLOOKUP(tblData[[#This Row],[Employee]],tblDepts[Employee],tblDepts[All Depts])</f>
        <v>Accounting</v>
      </c>
    </row>
    <row r="409" spans="1:9" x14ac:dyDescent="0.25">
      <c r="A409" s="4" t="s">
        <v>9</v>
      </c>
      <c r="B409" s="9">
        <v>43776.647222222222</v>
      </c>
      <c r="C409" t="str" cm="1">
        <f t="array" ref="C409">IF(_xlfn.XOR(tblData[[#This Row],[Employee]]=INDEX(tblData[Employee],1):tblData[[#This Row],[Employee]]),"In","Out")</f>
        <v>In</v>
      </c>
      <c r="D409" t="str" cm="1">
        <f t="array" ref="D409">IF(_xlfn.XOR(A409=A$2:A409),"In","Out")</f>
        <v>In</v>
      </c>
      <c r="E409" t="str">
        <f>IF(ISODD(COUNTIF(A$2:A409,A409)),"In","Out")</f>
        <v>In</v>
      </c>
      <c r="F409" s="6" cm="1">
        <f t="array" ref="F40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09" s="6" cm="1">
        <f t="array" ref="G409">_xlfn.XLOOKUP(A409,A$1:A408,B$1:B408,"Not Found",0,-1)</f>
        <v>43776.622916666667</v>
      </c>
      <c r="H409" s="4">
        <f>IF(I409="Out",(B409-F409)*24,0)</f>
        <v>0</v>
      </c>
      <c r="I409" s="3" t="str">
        <f>_xlfn.XLOOKUP(tblData[[#This Row],[Employee]],tblDepts[Employee],tblDepts[All Depts])</f>
        <v>Accounting</v>
      </c>
    </row>
    <row r="410" spans="1:9" x14ac:dyDescent="0.25">
      <c r="A410" s="4" t="s">
        <v>3</v>
      </c>
      <c r="B410" s="9">
        <v>43776.647222222222</v>
      </c>
      <c r="C410" t="str" cm="1">
        <f t="array" ref="C410">IF(_xlfn.XOR(tblData[[#This Row],[Employee]]=INDEX(tblData[Employee],1):tblData[[#This Row],[Employee]]),"In","Out")</f>
        <v>In</v>
      </c>
      <c r="D410" t="str" cm="1">
        <f t="array" ref="D410">IF(_xlfn.XOR(A410=A$2:A410),"In","Out")</f>
        <v>In</v>
      </c>
      <c r="E410" t="str">
        <f>IF(ISODD(COUNTIF(A$2:A410,A410)),"In","Out")</f>
        <v>In</v>
      </c>
      <c r="F410" s="6" cm="1">
        <f t="array" ref="F41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10" s="6" cm="1">
        <f t="array" ref="G410">_xlfn.XLOOKUP(A410,A$1:A409,B$1:B409,"Not Found",0,-1)</f>
        <v>43776.620138888888</v>
      </c>
      <c r="H410" s="4">
        <f>IF(I410="Out",(B410-F410)*24,0)</f>
        <v>0</v>
      </c>
      <c r="I410" s="3" t="str">
        <f>_xlfn.XLOOKUP(tblData[[#This Row],[Employee]],tblDepts[Employee],tblDepts[All Depts])</f>
        <v>Sales</v>
      </c>
    </row>
    <row r="411" spans="1:9" x14ac:dyDescent="0.25">
      <c r="A411" s="4" t="s">
        <v>12</v>
      </c>
      <c r="B411" s="9">
        <v>43776.647222222222</v>
      </c>
      <c r="C411" t="str" cm="1">
        <f t="array" ref="C411">IF(_xlfn.XOR(tblData[[#This Row],[Employee]]=INDEX(tblData[Employee],1):tblData[[#This Row],[Employee]]),"In","Out")</f>
        <v>In</v>
      </c>
      <c r="D411" t="str" cm="1">
        <f t="array" ref="D411">IF(_xlfn.XOR(A411=A$2:A411),"In","Out")</f>
        <v>In</v>
      </c>
      <c r="E411" t="str">
        <f>IF(ISODD(COUNTIF(A$2:A411,A411)),"In","Out")</f>
        <v>In</v>
      </c>
      <c r="F411" s="6" cm="1">
        <f t="array" ref="F41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11" s="6" cm="1">
        <f t="array" ref="G411">_xlfn.XLOOKUP(A411,A$1:A410,B$1:B410,"Not Found",0,-1)</f>
        <v>43776.622916666667</v>
      </c>
      <c r="H411" s="4">
        <f>IF(I411="Out",(B411-F411)*24,0)</f>
        <v>0</v>
      </c>
      <c r="I411" s="3" t="str">
        <f>_xlfn.XLOOKUP(tblData[[#This Row],[Employee]],tblDepts[Employee],tblDepts[All Depts])</f>
        <v>Customer Service</v>
      </c>
    </row>
    <row r="412" spans="1:9" x14ac:dyDescent="0.25">
      <c r="A412" s="4" t="s">
        <v>4</v>
      </c>
      <c r="B412" s="9">
        <v>43776.698611111111</v>
      </c>
      <c r="C412" t="str" cm="1">
        <f t="array" ref="C412">IF(_xlfn.XOR(tblData[[#This Row],[Employee]]=INDEX(tblData[Employee],1):tblData[[#This Row],[Employee]]),"In","Out")</f>
        <v>Out</v>
      </c>
      <c r="D412" t="str" cm="1">
        <f t="array" ref="D412">IF(_xlfn.XOR(A412=A$2:A412),"In","Out")</f>
        <v>Out</v>
      </c>
      <c r="E412" t="str">
        <f>IF(ISODD(COUNTIF(A$2:A412,A412)),"In","Out")</f>
        <v>Out</v>
      </c>
      <c r="F412" s="6" cm="1">
        <f t="array" ref="F41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1.2666666666045785</v>
      </c>
      <c r="G412" s="6" cm="1">
        <f t="array" ref="G412">_xlfn.XLOOKUP(A412,A$1:A411,B$1:B411,"Not Found",0,-1)</f>
        <v>43776.645833333336</v>
      </c>
      <c r="H412" s="4">
        <f>IF(I412="Out",(B412-F412)*24,0)</f>
        <v>0</v>
      </c>
      <c r="I412" s="3" t="str">
        <f>_xlfn.XLOOKUP(tblData[[#This Row],[Employee]],tblDepts[Employee],tblDepts[All Depts])</f>
        <v>Admin</v>
      </c>
    </row>
    <row r="413" spans="1:9" x14ac:dyDescent="0.25">
      <c r="A413" s="4" t="s">
        <v>8</v>
      </c>
      <c r="B413" s="9">
        <v>43776.704861111109</v>
      </c>
      <c r="C413" t="str" cm="1">
        <f t="array" ref="C413">IF(_xlfn.XOR(tblData[[#This Row],[Employee]]=INDEX(tblData[Employee],1):tblData[[#This Row],[Employee]]),"In","Out")</f>
        <v>Out</v>
      </c>
      <c r="D413" t="str" cm="1">
        <f t="array" ref="D413">IF(_xlfn.XOR(A413=A$2:A413),"In","Out")</f>
        <v>Out</v>
      </c>
      <c r="E413" t="str">
        <f>IF(ISODD(COUNTIF(A$2:A413,A413)),"In","Out")</f>
        <v>Out</v>
      </c>
      <c r="F413" s="6" cm="1">
        <f t="array" ref="F41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1.4333333332906477</v>
      </c>
      <c r="G413" s="6" cm="1">
        <f t="array" ref="G413">_xlfn.XLOOKUP(A413,A$1:A412,B$1:B412,"Not Found",0,-1)</f>
        <v>43776.645138888889</v>
      </c>
      <c r="H413" s="4">
        <f>IF(I413="Out",(B413-F413)*24,0)</f>
        <v>0</v>
      </c>
      <c r="I413" s="3" t="str">
        <f>_xlfn.XLOOKUP(tblData[[#This Row],[Employee]],tblDepts[Employee],tblDepts[All Depts])</f>
        <v>Admin</v>
      </c>
    </row>
    <row r="414" spans="1:9" x14ac:dyDescent="0.25">
      <c r="A414" s="4" t="s">
        <v>10</v>
      </c>
      <c r="B414" s="9">
        <v>43776.706944444442</v>
      </c>
      <c r="C414" t="str" cm="1">
        <f t="array" ref="C414">IF(_xlfn.XOR(tblData[[#This Row],[Employee]]=INDEX(tblData[Employee],1):tblData[[#This Row],[Employee]]),"In","Out")</f>
        <v>Out</v>
      </c>
      <c r="D414" t="str" cm="1">
        <f t="array" ref="D414">IF(_xlfn.XOR(A414=A$2:A414),"In","Out")</f>
        <v>Out</v>
      </c>
      <c r="E414" t="str">
        <f>IF(ISODD(COUNTIF(A$2:A414,A414)),"In","Out")</f>
        <v>Out</v>
      </c>
      <c r="F414" s="6" cm="1">
        <f t="array" ref="F41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1.4833333332790062</v>
      </c>
      <c r="G414" s="6" cm="1">
        <f t="array" ref="G414">_xlfn.XLOOKUP(A414,A$1:A413,B$1:B413,"Not Found",0,-1)</f>
        <v>43776.645138888889</v>
      </c>
      <c r="H414" s="4">
        <f>IF(I414="Out",(B414-F414)*24,0)</f>
        <v>0</v>
      </c>
      <c r="I414" s="3" t="str">
        <f>_xlfn.XLOOKUP(tblData[[#This Row],[Employee]],tblDepts[Employee],tblDepts[All Depts])</f>
        <v>Accounting</v>
      </c>
    </row>
    <row r="415" spans="1:9" x14ac:dyDescent="0.25">
      <c r="A415" s="4" t="s">
        <v>14</v>
      </c>
      <c r="B415" s="9">
        <v>43776.707638888889</v>
      </c>
      <c r="C415" t="str" cm="1">
        <f t="array" ref="C415">IF(_xlfn.XOR(tblData[[#This Row],[Employee]]=INDEX(tblData[Employee],1):tblData[[#This Row],[Employee]]),"In","Out")</f>
        <v>Out</v>
      </c>
      <c r="D415" t="str" cm="1">
        <f t="array" ref="D415">IF(_xlfn.XOR(A415=A$2:A415),"In","Out")</f>
        <v>Out</v>
      </c>
      <c r="E415" t="str">
        <f>IF(ISODD(COUNTIF(A$2:A415,A415)),"In","Out")</f>
        <v>Out</v>
      </c>
      <c r="F415" s="6" cm="1">
        <f t="array" ref="F41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1.4833333332790062</v>
      </c>
      <c r="G415" s="6" cm="1">
        <f t="array" ref="G415">_xlfn.XLOOKUP(A415,A$1:A414,B$1:B414,"Not Found",0,-1)</f>
        <v>43776.645833333336</v>
      </c>
      <c r="H415" s="4">
        <f>IF(I415="Out",(B415-F415)*24,0)</f>
        <v>0</v>
      </c>
      <c r="I415" s="3" t="str">
        <f>_xlfn.XLOOKUP(tblData[[#This Row],[Employee]],tblDepts[Employee],tblDepts[All Depts])</f>
        <v>Admin</v>
      </c>
    </row>
    <row r="416" spans="1:9" x14ac:dyDescent="0.25">
      <c r="A416" s="4" t="s">
        <v>2</v>
      </c>
      <c r="B416" s="9">
        <v>43776.708333333336</v>
      </c>
      <c r="C416" t="str" cm="1">
        <f t="array" ref="C416">IF(_xlfn.XOR(tblData[[#This Row],[Employee]]=INDEX(tblData[Employee],1):tblData[[#This Row],[Employee]]),"In","Out")</f>
        <v>Out</v>
      </c>
      <c r="D416" t="str" cm="1">
        <f t="array" ref="D416">IF(_xlfn.XOR(A416=A$2:A416),"In","Out")</f>
        <v>Out</v>
      </c>
      <c r="E416" t="str">
        <f>IF(ISODD(COUNTIF(A$2:A416,A416)),"In","Out")</f>
        <v>Out</v>
      </c>
      <c r="F416" s="6" cm="1">
        <f t="array" ref="F41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4.0000000001164153</v>
      </c>
      <c r="G416" s="6" cm="1">
        <f t="array" ref="G416">_xlfn.XLOOKUP(A416,A$1:A415,B$1:B415,"Not Found",0,-1)</f>
        <v>43776.541666666664</v>
      </c>
      <c r="H416" s="4">
        <f>IF(I416="Out",(B416-F416)*24,0)</f>
        <v>0</v>
      </c>
      <c r="I416" s="3" t="str">
        <f>_xlfn.XLOOKUP(tblData[[#This Row],[Employee]],tblDepts[Employee],tblDepts[All Depts])</f>
        <v>Sales</v>
      </c>
    </row>
    <row r="417" spans="1:9" x14ac:dyDescent="0.25">
      <c r="A417" s="4" t="s">
        <v>6</v>
      </c>
      <c r="B417" s="9">
        <v>43776.708333333336</v>
      </c>
      <c r="C417" t="str" cm="1">
        <f t="array" ref="C417">IF(_xlfn.XOR(tblData[[#This Row],[Employee]]=INDEX(tblData[Employee],1):tblData[[#This Row],[Employee]]),"In","Out")</f>
        <v>Out</v>
      </c>
      <c r="D417" t="str" cm="1">
        <f t="array" ref="D417">IF(_xlfn.XOR(A417=A$2:A417),"In","Out")</f>
        <v>Out</v>
      </c>
      <c r="E417" t="str">
        <f>IF(ISODD(COUNTIF(A$2:A417,A417)),"In","Out")</f>
        <v>Out</v>
      </c>
      <c r="F417" s="6" cm="1">
        <f t="array" ref="F41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</v>
      </c>
      <c r="G417" s="6" cm="1">
        <f t="array" ref="G417">_xlfn.XLOOKUP(A417,A$1:A416,B$1:B416,"Not Found",0,-1)</f>
        <v>43776.645833333336</v>
      </c>
      <c r="H417" s="4">
        <f>IF(I417="Out",(B417-F417)*24,0)</f>
        <v>0</v>
      </c>
      <c r="I417" s="3" t="str">
        <f>_xlfn.XLOOKUP(tblData[[#This Row],[Employee]],tblDepts[Employee],tblDepts[All Depts])</f>
        <v>Sales</v>
      </c>
    </row>
    <row r="418" spans="1:9" x14ac:dyDescent="0.25">
      <c r="A418" s="4" t="s">
        <v>13</v>
      </c>
      <c r="B418" s="9">
        <v>43776.709027777775</v>
      </c>
      <c r="C418" t="str" cm="1">
        <f t="array" ref="C418">IF(_xlfn.XOR(tblData[[#This Row],[Employee]]=INDEX(tblData[Employee],1):tblData[[#This Row],[Employee]]),"In","Out")</f>
        <v>Out</v>
      </c>
      <c r="D418" t="str" cm="1">
        <f t="array" ref="D418">IF(_xlfn.XOR(A418=A$2:A418),"In","Out")</f>
        <v>Out</v>
      </c>
      <c r="E418" t="str">
        <f>IF(ISODD(COUNTIF(A$2:A418,A418)),"In","Out")</f>
        <v>Out</v>
      </c>
      <c r="F418" s="6" cm="1">
        <f t="array" ref="F41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1.5166666665463708</v>
      </c>
      <c r="G418" s="6" cm="1">
        <f t="array" ref="G418">_xlfn.XLOOKUP(A418,A$1:A417,B$1:B417,"Not Found",0,-1)</f>
        <v>43776.645833333336</v>
      </c>
      <c r="H418" s="4">
        <f>IF(I418="Out",(B418-F418)*24,0)</f>
        <v>0</v>
      </c>
      <c r="I418" s="3" t="str">
        <f>_xlfn.XLOOKUP(tblData[[#This Row],[Employee]],tblDepts[Employee],tblDepts[All Depts])</f>
        <v>HR</v>
      </c>
    </row>
    <row r="419" spans="1:9" x14ac:dyDescent="0.25">
      <c r="A419" s="4" t="s">
        <v>1</v>
      </c>
      <c r="B419" s="9">
        <v>43776.709722222222</v>
      </c>
      <c r="C419" t="str" cm="1">
        <f t="array" ref="C419">IF(_xlfn.XOR(tblData[[#This Row],[Employee]]=INDEX(tblData[Employee],1):tblData[[#This Row],[Employee]]),"In","Out")</f>
        <v>Out</v>
      </c>
      <c r="D419" t="str" cm="1">
        <f t="array" ref="D419">IF(_xlfn.XOR(A419=A$2:A419),"In","Out")</f>
        <v>Out</v>
      </c>
      <c r="E419" t="str">
        <f>IF(ISODD(COUNTIF(A$2:A419,A419)),"In","Out")</f>
        <v>Out</v>
      </c>
      <c r="F419" s="6" cm="1">
        <f t="array" ref="F41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1.5666666667093523</v>
      </c>
      <c r="G419" s="6" cm="1">
        <f t="array" ref="G419">_xlfn.XLOOKUP(A419,A$1:A418,B$1:B418,"Not Found",0,-1)</f>
        <v>43776.644444444442</v>
      </c>
      <c r="H419" s="4">
        <f>IF(I419="Out",(B419-F419)*24,0)</f>
        <v>0</v>
      </c>
      <c r="I419" s="3" t="str">
        <f>_xlfn.XLOOKUP(tblData[[#This Row],[Employee]],tblDepts[Employee],tblDepts[All Depts])</f>
        <v>Exec</v>
      </c>
    </row>
    <row r="420" spans="1:9" x14ac:dyDescent="0.25">
      <c r="A420" s="4" t="s">
        <v>12</v>
      </c>
      <c r="B420" s="9">
        <v>43776.709722222222</v>
      </c>
      <c r="C420" t="str" cm="1">
        <f t="array" ref="C420">IF(_xlfn.XOR(tblData[[#This Row],[Employee]]=INDEX(tblData[Employee],1):tblData[[#This Row],[Employee]]),"In","Out")</f>
        <v>Out</v>
      </c>
      <c r="D420" t="str" cm="1">
        <f t="array" ref="D420">IF(_xlfn.XOR(A420=A$2:A420),"In","Out")</f>
        <v>Out</v>
      </c>
      <c r="E420" t="str">
        <f>IF(ISODD(COUNTIF(A$2:A420,A420)),"In","Out")</f>
        <v>Out</v>
      </c>
      <c r="F420" s="6" cm="1">
        <f t="array" ref="F42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</v>
      </c>
      <c r="G420" s="6" cm="1">
        <f t="array" ref="G420">_xlfn.XLOOKUP(A420,A$1:A419,B$1:B419,"Not Found",0,-1)</f>
        <v>43776.647222222222</v>
      </c>
      <c r="H420" s="4">
        <f>IF(I420="Out",(B420-F420)*24,0)</f>
        <v>0</v>
      </c>
      <c r="I420" s="3" t="str">
        <f>_xlfn.XLOOKUP(tblData[[#This Row],[Employee]],tblDepts[Employee],tblDepts[All Depts])</f>
        <v>Customer Service</v>
      </c>
    </row>
    <row r="421" spans="1:9" x14ac:dyDescent="0.25">
      <c r="A421" s="4" t="s">
        <v>11</v>
      </c>
      <c r="B421" s="9">
        <v>43776.710416666669</v>
      </c>
      <c r="C421" t="str" cm="1">
        <f t="array" ref="C421">IF(_xlfn.XOR(tblData[[#This Row],[Employee]]=INDEX(tblData[Employee],1):tblData[[#This Row],[Employee]]),"In","Out")</f>
        <v>Out</v>
      </c>
      <c r="D421" t="str" cm="1">
        <f t="array" ref="D421">IF(_xlfn.XOR(A421=A$2:A421),"In","Out")</f>
        <v>Out</v>
      </c>
      <c r="E421" t="str">
        <f>IF(ISODD(COUNTIF(A$2:A421,A421)),"In","Out")</f>
        <v>Out</v>
      </c>
      <c r="F421" s="6" cm="1">
        <f t="array" ref="F42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1.5666666667093523</v>
      </c>
      <c r="G421" s="6" cm="1">
        <f t="array" ref="G421">_xlfn.XLOOKUP(A421,A$1:A420,B$1:B420,"Not Found",0,-1)</f>
        <v>43776.645138888889</v>
      </c>
      <c r="H421" s="4">
        <f>IF(I421="Out",(B421-F421)*24,0)</f>
        <v>0</v>
      </c>
      <c r="I421" s="3" t="str">
        <f>_xlfn.XLOOKUP(tblData[[#This Row],[Employee]],tblDepts[Employee],tblDepts[All Depts])</f>
        <v>Sales</v>
      </c>
    </row>
    <row r="422" spans="1:9" x14ac:dyDescent="0.25">
      <c r="A422" s="4" t="s">
        <v>3</v>
      </c>
      <c r="B422" s="9">
        <v>43776.711111111108</v>
      </c>
      <c r="C422" t="str" cm="1">
        <f t="array" ref="C422">IF(_xlfn.XOR(tblData[[#This Row],[Employee]]=INDEX(tblData[Employee],1):tblData[[#This Row],[Employee]]),"In","Out")</f>
        <v>Out</v>
      </c>
      <c r="D422" t="str" cm="1">
        <f t="array" ref="D422">IF(_xlfn.XOR(A422=A$2:A422),"In","Out")</f>
        <v>Out</v>
      </c>
      <c r="E422" t="str">
        <f>IF(ISODD(COUNTIF(A$2:A422,A422)),"In","Out")</f>
        <v>Out</v>
      </c>
      <c r="F422" s="6" cm="1">
        <f t="array" ref="F42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1.5333333332673647</v>
      </c>
      <c r="G422" s="6" cm="1">
        <f t="array" ref="G422">_xlfn.XLOOKUP(A422,A$1:A421,B$1:B421,"Not Found",0,-1)</f>
        <v>43776.647222222222</v>
      </c>
      <c r="H422" s="4">
        <f>IF(I422="Out",(B422-F422)*24,0)</f>
        <v>0</v>
      </c>
      <c r="I422" s="3" t="str">
        <f>_xlfn.XLOOKUP(tblData[[#This Row],[Employee]],tblDepts[Employee],tblDepts[All Depts])</f>
        <v>Sales</v>
      </c>
    </row>
    <row r="423" spans="1:9" x14ac:dyDescent="0.25">
      <c r="A423" s="4" t="s">
        <v>7</v>
      </c>
      <c r="B423" s="9">
        <v>43776.711111111108</v>
      </c>
      <c r="C423" t="str" cm="1">
        <f t="array" ref="C423">IF(_xlfn.XOR(tblData[[#This Row],[Employee]]=INDEX(tblData[Employee],1):tblData[[#This Row],[Employee]]),"In","Out")</f>
        <v>Out</v>
      </c>
      <c r="D423" t="str" cm="1">
        <f t="array" ref="D423">IF(_xlfn.XOR(A423=A$2:A423),"In","Out")</f>
        <v>Out</v>
      </c>
      <c r="E423" t="str">
        <f>IF(ISODD(COUNTIF(A$2:A423,A423)),"In","Out")</f>
        <v>Out</v>
      </c>
      <c r="F423" s="6" cm="1">
        <f t="array" ref="F42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1.5499999999883585</v>
      </c>
      <c r="G423" s="6" cm="1">
        <f t="array" ref="G423">_xlfn.XLOOKUP(A423,A$1:A422,B$1:B422,"Not Found",0,-1)</f>
        <v>43776.646527777775</v>
      </c>
      <c r="H423" s="4">
        <f>IF(I423="Out",(B423-F423)*24,0)</f>
        <v>0</v>
      </c>
      <c r="I423" s="3" t="str">
        <f>_xlfn.XLOOKUP(tblData[[#This Row],[Employee]],tblDepts[Employee],tblDepts[All Depts])</f>
        <v>Accounting</v>
      </c>
    </row>
    <row r="424" spans="1:9" x14ac:dyDescent="0.25">
      <c r="A424" s="4" t="s">
        <v>5</v>
      </c>
      <c r="B424" s="9">
        <v>43776.711805555555</v>
      </c>
      <c r="C424" t="str" cm="1">
        <f t="array" ref="C424">IF(_xlfn.XOR(tblData[[#This Row],[Employee]]=INDEX(tblData[Employee],1):tblData[[#This Row],[Employee]]),"In","Out")</f>
        <v>Out</v>
      </c>
      <c r="D424" t="str" cm="1">
        <f t="array" ref="D424">IF(_xlfn.XOR(A424=A$2:A424),"In","Out")</f>
        <v>Out</v>
      </c>
      <c r="E424" t="str">
        <f>IF(ISODD(COUNTIF(A$2:A424,A424)),"In","Out")</f>
        <v>Out</v>
      </c>
      <c r="F424" s="6" cm="1">
        <f t="array" ref="F42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1.5833333332557231</v>
      </c>
      <c r="G424" s="6" cm="1">
        <f t="array" ref="G424">_xlfn.XLOOKUP(A424,A$1:A423,B$1:B423,"Not Found",0,-1)</f>
        <v>43776.645833333336</v>
      </c>
      <c r="H424" s="4">
        <f>IF(I424="Out",(B424-F424)*24,0)</f>
        <v>0</v>
      </c>
      <c r="I424" s="3" t="str">
        <f>_xlfn.XLOOKUP(tblData[[#This Row],[Employee]],tblDepts[Employee],tblDepts[All Depts])</f>
        <v>Sales</v>
      </c>
    </row>
    <row r="425" spans="1:9" x14ac:dyDescent="0.25">
      <c r="A425" s="4" t="s">
        <v>9</v>
      </c>
      <c r="B425" s="9">
        <v>43776.715277777781</v>
      </c>
      <c r="C425" t="str" cm="1">
        <f t="array" ref="C425">IF(_xlfn.XOR(tblData[[#This Row],[Employee]]=INDEX(tblData[Employee],1):tblData[[#This Row],[Employee]]),"In","Out")</f>
        <v>Out</v>
      </c>
      <c r="D425" t="str" cm="1">
        <f t="array" ref="D425">IF(_xlfn.XOR(A425=A$2:A425),"In","Out")</f>
        <v>Out</v>
      </c>
      <c r="E425" t="str">
        <f>IF(ISODD(COUNTIF(A$2:A425,A425)),"In","Out")</f>
        <v>Out</v>
      </c>
      <c r="F425" s="6" cm="1">
        <f t="array" ref="F42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1.6333333334187046</v>
      </c>
      <c r="G425" s="6" cm="1">
        <f t="array" ref="G425">_xlfn.XLOOKUP(A425,A$1:A424,B$1:B424,"Not Found",0,-1)</f>
        <v>43776.647222222222</v>
      </c>
      <c r="H425" s="4">
        <f>IF(I425="Out",(B425-F425)*24,0)</f>
        <v>0</v>
      </c>
      <c r="I425" s="3" t="str">
        <f>_xlfn.XLOOKUP(tblData[[#This Row],[Employee]],tblDepts[Employee],tblDepts[All Depts])</f>
        <v>Accounting</v>
      </c>
    </row>
    <row r="426" spans="1:9" x14ac:dyDescent="0.25">
      <c r="A426" s="4" t="s">
        <v>2</v>
      </c>
      <c r="B426" s="9">
        <v>43777.333333333336</v>
      </c>
      <c r="C426" t="str" cm="1">
        <f t="array" ref="C426">IF(_xlfn.XOR(tblData[[#This Row],[Employee]]=INDEX(tblData[Employee],1):tblData[[#This Row],[Employee]]),"In","Out")</f>
        <v>In</v>
      </c>
      <c r="D426" t="str" cm="1">
        <f t="array" ref="D426">IF(_xlfn.XOR(A426=A$2:A426),"In","Out")</f>
        <v>In</v>
      </c>
      <c r="E426" t="str">
        <f>IF(ISODD(COUNTIF(A$2:A426,A426)),"In","Out")</f>
        <v>In</v>
      </c>
      <c r="F426" s="6" cm="1">
        <f t="array" ref="F42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26" s="6" cm="1">
        <f t="array" ref="G426">_xlfn.XLOOKUP(A426,A$1:A425,B$1:B425,"Not Found",0,-1)</f>
        <v>43776.708333333336</v>
      </c>
      <c r="H426" s="4">
        <f>IF(I426="Out",(B426-F426)*24,0)</f>
        <v>0</v>
      </c>
      <c r="I426" s="3" t="str">
        <f>_xlfn.XLOOKUP(tblData[[#This Row],[Employee]],tblDepts[Employee],tblDepts[All Depts])</f>
        <v>Sales</v>
      </c>
    </row>
    <row r="427" spans="1:9" x14ac:dyDescent="0.25">
      <c r="A427" s="4" t="s">
        <v>10</v>
      </c>
      <c r="B427" s="9">
        <v>43777.334722222222</v>
      </c>
      <c r="C427" t="str" cm="1">
        <f t="array" ref="C427">IF(_xlfn.XOR(tblData[[#This Row],[Employee]]=INDEX(tblData[Employee],1):tblData[[#This Row],[Employee]]),"In","Out")</f>
        <v>In</v>
      </c>
      <c r="D427" t="str" cm="1">
        <f t="array" ref="D427">IF(_xlfn.XOR(A427=A$2:A427),"In","Out")</f>
        <v>In</v>
      </c>
      <c r="E427" t="str">
        <f>IF(ISODD(COUNTIF(A$2:A427,A427)),"In","Out")</f>
        <v>In</v>
      </c>
      <c r="F427" s="6" cm="1">
        <f t="array" ref="F42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27" s="6" cm="1">
        <f t="array" ref="G427">_xlfn.XLOOKUP(A427,A$1:A426,B$1:B426,"Not Found",0,-1)</f>
        <v>43776.706944444442</v>
      </c>
      <c r="H427" s="4">
        <f>IF(I427="Out",(B427-F427)*24,0)</f>
        <v>0</v>
      </c>
      <c r="I427" s="3" t="str">
        <f>_xlfn.XLOOKUP(tblData[[#This Row],[Employee]],tblDepts[Employee],tblDepts[All Depts])</f>
        <v>Accounting</v>
      </c>
    </row>
    <row r="428" spans="1:9" x14ac:dyDescent="0.25">
      <c r="A428" s="4" t="s">
        <v>6</v>
      </c>
      <c r="B428" s="9">
        <v>43777.335416666669</v>
      </c>
      <c r="C428" t="str" cm="1">
        <f t="array" ref="C428">IF(_xlfn.XOR(tblData[[#This Row],[Employee]]=INDEX(tblData[Employee],1):tblData[[#This Row],[Employee]]),"In","Out")</f>
        <v>In</v>
      </c>
      <c r="D428" t="str" cm="1">
        <f t="array" ref="D428">IF(_xlfn.XOR(A428=A$2:A428),"In","Out")</f>
        <v>In</v>
      </c>
      <c r="E428" t="str">
        <f>IF(ISODD(COUNTIF(A$2:A428,A428)),"In","Out")</f>
        <v>In</v>
      </c>
      <c r="F428" s="6" cm="1">
        <f t="array" ref="F42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28" s="6" cm="1">
        <f t="array" ref="G428">_xlfn.XLOOKUP(A428,A$1:A427,B$1:B427,"Not Found",0,-1)</f>
        <v>43776.708333333336</v>
      </c>
      <c r="H428" s="4">
        <f>IF(I428="Out",(B428-F428)*24,0)</f>
        <v>0</v>
      </c>
      <c r="I428" s="3" t="str">
        <f>_xlfn.XLOOKUP(tblData[[#This Row],[Employee]],tblDepts[Employee],tblDepts[All Depts])</f>
        <v>Sales</v>
      </c>
    </row>
    <row r="429" spans="1:9" x14ac:dyDescent="0.25">
      <c r="A429" s="4" t="s">
        <v>7</v>
      </c>
      <c r="B429" s="9">
        <v>43777.336805555555</v>
      </c>
      <c r="C429" t="str" cm="1">
        <f t="array" ref="C429">IF(_xlfn.XOR(tblData[[#This Row],[Employee]]=INDEX(tblData[Employee],1):tblData[[#This Row],[Employee]]),"In","Out")</f>
        <v>In</v>
      </c>
      <c r="D429" t="str" cm="1">
        <f t="array" ref="D429">IF(_xlfn.XOR(A429=A$2:A429),"In","Out")</f>
        <v>In</v>
      </c>
      <c r="E429" t="str">
        <f>IF(ISODD(COUNTIF(A$2:A429,A429)),"In","Out")</f>
        <v>In</v>
      </c>
      <c r="F429" s="6" cm="1">
        <f t="array" ref="F42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29" s="6" cm="1">
        <f t="array" ref="G429">_xlfn.XLOOKUP(A429,A$1:A428,B$1:B428,"Not Found",0,-1)</f>
        <v>43776.711111111108</v>
      </c>
      <c r="H429" s="4">
        <f>IF(I429="Out",(B429-F429)*24,0)</f>
        <v>0</v>
      </c>
      <c r="I429" s="3" t="str">
        <f>_xlfn.XLOOKUP(tblData[[#This Row],[Employee]],tblDepts[Employee],tblDepts[All Depts])</f>
        <v>Accounting</v>
      </c>
    </row>
    <row r="430" spans="1:9" x14ac:dyDescent="0.25">
      <c r="A430" s="4" t="s">
        <v>11</v>
      </c>
      <c r="B430" s="9">
        <v>43777.338888888888</v>
      </c>
      <c r="C430" t="str" cm="1">
        <f t="array" ref="C430">IF(_xlfn.XOR(tblData[[#This Row],[Employee]]=INDEX(tblData[Employee],1):tblData[[#This Row],[Employee]]),"In","Out")</f>
        <v>In</v>
      </c>
      <c r="D430" t="str" cm="1">
        <f t="array" ref="D430">IF(_xlfn.XOR(A430=A$2:A430),"In","Out")</f>
        <v>In</v>
      </c>
      <c r="E430" t="str">
        <f>IF(ISODD(COUNTIF(A$2:A430,A430)),"In","Out")</f>
        <v>In</v>
      </c>
      <c r="F430" s="6" cm="1">
        <f t="array" ref="F43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30" s="6" cm="1">
        <f t="array" ref="G430">_xlfn.XLOOKUP(A430,A$1:A429,B$1:B429,"Not Found",0,-1)</f>
        <v>43776.710416666669</v>
      </c>
      <c r="H430" s="4">
        <f>IF(I430="Out",(B430-F430)*24,0)</f>
        <v>0</v>
      </c>
      <c r="I430" s="3" t="str">
        <f>_xlfn.XLOOKUP(tblData[[#This Row],[Employee]],tblDepts[Employee],tblDepts[All Depts])</f>
        <v>Sales</v>
      </c>
    </row>
    <row r="431" spans="1:9" x14ac:dyDescent="0.25">
      <c r="A431" s="4" t="s">
        <v>9</v>
      </c>
      <c r="B431" s="9">
        <v>43777.333333333336</v>
      </c>
      <c r="C431" t="str" cm="1">
        <f t="array" ref="C431">IF(_xlfn.XOR(tblData[[#This Row],[Employee]]=INDEX(tblData[Employee],1):tblData[[#This Row],[Employee]]),"In","Out")</f>
        <v>In</v>
      </c>
      <c r="D431" t="str" cm="1">
        <f t="array" ref="D431">IF(_xlfn.XOR(A431=A$2:A431),"In","Out")</f>
        <v>In</v>
      </c>
      <c r="E431" t="str">
        <f>IF(ISODD(COUNTIF(A$2:A431,A431)),"In","Out")</f>
        <v>In</v>
      </c>
      <c r="F431" s="6" cm="1">
        <f t="array" ref="F43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31" s="6" cm="1">
        <f t="array" ref="G431">_xlfn.XLOOKUP(A431,A$1:A430,B$1:B430,"Not Found",0,-1)</f>
        <v>43776.715277777781</v>
      </c>
      <c r="H431" s="4">
        <f>IF(I431="Out",(B431-F431)*24,0)</f>
        <v>0</v>
      </c>
      <c r="I431" s="3" t="str">
        <f>_xlfn.XLOOKUP(tblData[[#This Row],[Employee]],tblDepts[Employee],tblDepts[All Depts])</f>
        <v>Accounting</v>
      </c>
    </row>
    <row r="432" spans="1:9" x14ac:dyDescent="0.25">
      <c r="A432" s="4" t="s">
        <v>5</v>
      </c>
      <c r="B432" s="9">
        <v>43777.339583333334</v>
      </c>
      <c r="C432" t="str" cm="1">
        <f t="array" ref="C432">IF(_xlfn.XOR(tblData[[#This Row],[Employee]]=INDEX(tblData[Employee],1):tblData[[#This Row],[Employee]]),"In","Out")</f>
        <v>In</v>
      </c>
      <c r="D432" t="str" cm="1">
        <f t="array" ref="D432">IF(_xlfn.XOR(A432=A$2:A432),"In","Out")</f>
        <v>In</v>
      </c>
      <c r="E432" t="str">
        <f>IF(ISODD(COUNTIF(A$2:A432,A432)),"In","Out")</f>
        <v>In</v>
      </c>
      <c r="F432" s="6" cm="1">
        <f t="array" ref="F43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32" s="6" cm="1">
        <f t="array" ref="G432">_xlfn.XLOOKUP(A432,A$1:A431,B$1:B431,"Not Found",0,-1)</f>
        <v>43776.711805555555</v>
      </c>
      <c r="H432" s="4">
        <f>IF(I432="Out",(B432-F432)*24,0)</f>
        <v>0</v>
      </c>
      <c r="I432" s="3" t="str">
        <f>_xlfn.XLOOKUP(tblData[[#This Row],[Employee]],tblDepts[Employee],tblDepts[All Depts])</f>
        <v>Sales</v>
      </c>
    </row>
    <row r="433" spans="1:9" x14ac:dyDescent="0.25">
      <c r="A433" s="4" t="s">
        <v>13</v>
      </c>
      <c r="B433" s="9">
        <v>43777.340277777781</v>
      </c>
      <c r="C433" t="str" cm="1">
        <f t="array" ref="C433">IF(_xlfn.XOR(tblData[[#This Row],[Employee]]=INDEX(tblData[Employee],1):tblData[[#This Row],[Employee]]),"In","Out")</f>
        <v>In</v>
      </c>
      <c r="D433" t="str" cm="1">
        <f t="array" ref="D433">IF(_xlfn.XOR(A433=A$2:A433),"In","Out")</f>
        <v>In</v>
      </c>
      <c r="E433" t="str">
        <f>IF(ISODD(COUNTIF(A$2:A433,A433)),"In","Out")</f>
        <v>In</v>
      </c>
      <c r="F433" s="6" cm="1">
        <f t="array" ref="F43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33" s="6" cm="1">
        <f t="array" ref="G433">_xlfn.XLOOKUP(A433,A$1:A432,B$1:B432,"Not Found",0,-1)</f>
        <v>43776.709027777775</v>
      </c>
      <c r="H433" s="4">
        <f>IF(I433="Out",(B433-F433)*24,0)</f>
        <v>0</v>
      </c>
      <c r="I433" s="3" t="str">
        <f>_xlfn.XLOOKUP(tblData[[#This Row],[Employee]],tblDepts[Employee],tblDepts[All Depts])</f>
        <v>HR</v>
      </c>
    </row>
    <row r="434" spans="1:9" x14ac:dyDescent="0.25">
      <c r="A434" s="4" t="s">
        <v>4</v>
      </c>
      <c r="B434" s="9">
        <v>43777.342361111114</v>
      </c>
      <c r="C434" t="str" cm="1">
        <f t="array" ref="C434">IF(_xlfn.XOR(tblData[[#This Row],[Employee]]=INDEX(tblData[Employee],1):tblData[[#This Row],[Employee]]),"In","Out")</f>
        <v>In</v>
      </c>
      <c r="D434" t="str" cm="1">
        <f t="array" ref="D434">IF(_xlfn.XOR(A434=A$2:A434),"In","Out")</f>
        <v>In</v>
      </c>
      <c r="E434" t="str">
        <f>IF(ISODD(COUNTIF(A$2:A434,A434)),"In","Out")</f>
        <v>In</v>
      </c>
      <c r="F434" s="6" cm="1">
        <f t="array" ref="F43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34" s="6" cm="1">
        <f t="array" ref="G434">_xlfn.XLOOKUP(A434,A$1:A433,B$1:B433,"Not Found",0,-1)</f>
        <v>43776.698611111111</v>
      </c>
      <c r="H434" s="4">
        <f>IF(I434="Out",(B434-F434)*24,0)</f>
        <v>0</v>
      </c>
      <c r="I434" s="3" t="str">
        <f>_xlfn.XLOOKUP(tblData[[#This Row],[Employee]],tblDepts[Employee],tblDepts[All Depts])</f>
        <v>Admin</v>
      </c>
    </row>
    <row r="435" spans="1:9" x14ac:dyDescent="0.25">
      <c r="A435" s="4" t="s">
        <v>12</v>
      </c>
      <c r="B435" s="9">
        <v>43777.34375</v>
      </c>
      <c r="C435" t="str" cm="1">
        <f t="array" ref="C435">IF(_xlfn.XOR(tblData[[#This Row],[Employee]]=INDEX(tblData[Employee],1):tblData[[#This Row],[Employee]]),"In","Out")</f>
        <v>In</v>
      </c>
      <c r="D435" t="str" cm="1">
        <f t="array" ref="D435">IF(_xlfn.XOR(A435=A$2:A435),"In","Out")</f>
        <v>In</v>
      </c>
      <c r="E435" t="str">
        <f>IF(ISODD(COUNTIF(A$2:A435,A435)),"In","Out")</f>
        <v>In</v>
      </c>
      <c r="F435" s="6" cm="1">
        <f t="array" ref="F43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35" s="6" cm="1">
        <f t="array" ref="G435">_xlfn.XLOOKUP(A435,A$1:A434,B$1:B434,"Not Found",0,-1)</f>
        <v>43776.709722222222</v>
      </c>
      <c r="H435" s="4">
        <f>IF(I435="Out",(B435-F435)*24,0)</f>
        <v>0</v>
      </c>
      <c r="I435" s="3" t="str">
        <f>_xlfn.XLOOKUP(tblData[[#This Row],[Employee]],tblDepts[Employee],tblDepts[All Depts])</f>
        <v>Customer Service</v>
      </c>
    </row>
    <row r="436" spans="1:9" x14ac:dyDescent="0.25">
      <c r="A436" s="4" t="s">
        <v>1</v>
      </c>
      <c r="B436" s="9">
        <v>43777.34652777778</v>
      </c>
      <c r="C436" t="str" cm="1">
        <f t="array" ref="C436">IF(_xlfn.XOR(tblData[[#This Row],[Employee]]=INDEX(tblData[Employee],1):tblData[[#This Row],[Employee]]),"In","Out")</f>
        <v>In</v>
      </c>
      <c r="D436" t="str" cm="1">
        <f t="array" ref="D436">IF(_xlfn.XOR(A436=A$2:A436),"In","Out")</f>
        <v>In</v>
      </c>
      <c r="E436" t="str">
        <f>IF(ISODD(COUNTIF(A$2:A436,A436)),"In","Out")</f>
        <v>In</v>
      </c>
      <c r="F436" s="6" cm="1">
        <f t="array" ref="F43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36" s="6" cm="1">
        <f t="array" ref="G436">_xlfn.XLOOKUP(A436,A$1:A435,B$1:B435,"Not Found",0,-1)</f>
        <v>43776.709722222222</v>
      </c>
      <c r="H436" s="4">
        <f>IF(I436="Out",(B436-F436)*24,0)</f>
        <v>0</v>
      </c>
      <c r="I436" s="3" t="str">
        <f>_xlfn.XLOOKUP(tblData[[#This Row],[Employee]],tblDepts[Employee],tblDepts[All Depts])</f>
        <v>Exec</v>
      </c>
    </row>
    <row r="437" spans="1:9" x14ac:dyDescent="0.25">
      <c r="A437" s="4" t="s">
        <v>14</v>
      </c>
      <c r="B437" s="9">
        <v>43777.35</v>
      </c>
      <c r="C437" t="str" cm="1">
        <f t="array" ref="C437">IF(_xlfn.XOR(tblData[[#This Row],[Employee]]=INDEX(tblData[Employee],1):tblData[[#This Row],[Employee]]),"In","Out")</f>
        <v>In</v>
      </c>
      <c r="D437" t="str" cm="1">
        <f t="array" ref="D437">IF(_xlfn.XOR(A437=A$2:A437),"In","Out")</f>
        <v>In</v>
      </c>
      <c r="E437" t="str">
        <f>IF(ISODD(COUNTIF(A$2:A437,A437)),"In","Out")</f>
        <v>In</v>
      </c>
      <c r="F437" s="6" cm="1">
        <f t="array" ref="F43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37" s="6" cm="1">
        <f t="array" ref="G437">_xlfn.XLOOKUP(A437,A$1:A436,B$1:B436,"Not Found",0,-1)</f>
        <v>43776.707638888889</v>
      </c>
      <c r="H437" s="4">
        <f>IF(I437="Out",(B437-F437)*24,0)</f>
        <v>0</v>
      </c>
      <c r="I437" s="3" t="str">
        <f>_xlfn.XLOOKUP(tblData[[#This Row],[Employee]],tblDepts[Employee],tblDepts[All Depts])</f>
        <v>Admin</v>
      </c>
    </row>
    <row r="438" spans="1:9" x14ac:dyDescent="0.25">
      <c r="A438" s="4" t="s">
        <v>3</v>
      </c>
      <c r="B438" s="9">
        <v>43777.352777777778</v>
      </c>
      <c r="C438" t="str" cm="1">
        <f t="array" ref="C438">IF(_xlfn.XOR(tblData[[#This Row],[Employee]]=INDEX(tblData[Employee],1):tblData[[#This Row],[Employee]]),"In","Out")</f>
        <v>In</v>
      </c>
      <c r="D438" t="str" cm="1">
        <f t="array" ref="D438">IF(_xlfn.XOR(A438=A$2:A438),"In","Out")</f>
        <v>In</v>
      </c>
      <c r="E438" t="str">
        <f>IF(ISODD(COUNTIF(A$2:A438,A438)),"In","Out")</f>
        <v>In</v>
      </c>
      <c r="F438" s="6" cm="1">
        <f t="array" ref="F43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38" s="6" cm="1">
        <f t="array" ref="G438">_xlfn.XLOOKUP(A438,A$1:A437,B$1:B437,"Not Found",0,-1)</f>
        <v>43776.711111111108</v>
      </c>
      <c r="H438" s="4">
        <f>IF(I438="Out",(B438-F438)*24,0)</f>
        <v>0</v>
      </c>
      <c r="I438" s="3" t="str">
        <f>_xlfn.XLOOKUP(tblData[[#This Row],[Employee]],tblDepts[Employee],tblDepts[All Depts])</f>
        <v>Sales</v>
      </c>
    </row>
    <row r="439" spans="1:9" x14ac:dyDescent="0.25">
      <c r="A439" s="4" t="s">
        <v>8</v>
      </c>
      <c r="B439" s="9">
        <v>43777.375</v>
      </c>
      <c r="C439" t="str" cm="1">
        <f t="array" ref="C439">IF(_xlfn.XOR(tblData[[#This Row],[Employee]]=INDEX(tblData[Employee],1):tblData[[#This Row],[Employee]]),"In","Out")</f>
        <v>In</v>
      </c>
      <c r="D439" t="str" cm="1">
        <f t="array" ref="D439">IF(_xlfn.XOR(A439=A$2:A439),"In","Out")</f>
        <v>In</v>
      </c>
      <c r="E439" t="str">
        <f>IF(ISODD(COUNTIF(A$2:A439,A439)),"In","Out")</f>
        <v>In</v>
      </c>
      <c r="F439" s="6" cm="1">
        <f t="array" ref="F43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39" s="6" cm="1">
        <f t="array" ref="G439">_xlfn.XLOOKUP(A439,A$1:A438,B$1:B438,"Not Found",0,-1)</f>
        <v>43776.704861111109</v>
      </c>
      <c r="H439" s="4">
        <f>IF(I439="Out",(B439-F439)*24,0)</f>
        <v>0</v>
      </c>
      <c r="I439" s="3" t="str">
        <f>_xlfn.XLOOKUP(tblData[[#This Row],[Employee]],tblDepts[Employee],tblDepts[All Depts])</f>
        <v>Admin</v>
      </c>
    </row>
    <row r="440" spans="1:9" x14ac:dyDescent="0.25">
      <c r="A440" s="4" t="s">
        <v>8</v>
      </c>
      <c r="B440" s="9">
        <v>43777.414583333331</v>
      </c>
      <c r="C440" t="str" cm="1">
        <f t="array" ref="C440">IF(_xlfn.XOR(tblData[[#This Row],[Employee]]=INDEX(tblData[Employee],1):tblData[[#This Row],[Employee]]),"In","Out")</f>
        <v>Out</v>
      </c>
      <c r="D440" t="str" cm="1">
        <f t="array" ref="D440">IF(_xlfn.XOR(A440=A$2:A440),"In","Out")</f>
        <v>Out</v>
      </c>
      <c r="E440" t="str">
        <f>IF(ISODD(COUNTIF(A$2:A440,A440)),"In","Out")</f>
        <v>Out</v>
      </c>
      <c r="F440" s="6" cm="1">
        <f t="array" ref="F44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0.94999999995343387</v>
      </c>
      <c r="G440" s="6" cm="1">
        <f t="array" ref="G440">_xlfn.XLOOKUP(A440,A$1:A439,B$1:B439,"Not Found",0,-1)</f>
        <v>43777.375</v>
      </c>
      <c r="H440" s="4">
        <f>IF(I440="Out",(B440-F440)*24,0)</f>
        <v>0</v>
      </c>
      <c r="I440" s="3" t="str">
        <f>_xlfn.XLOOKUP(tblData[[#This Row],[Employee]],tblDepts[Employee],tblDepts[All Depts])</f>
        <v>Admin</v>
      </c>
    </row>
    <row r="441" spans="1:9" x14ac:dyDescent="0.25">
      <c r="A441" s="4" t="s">
        <v>13</v>
      </c>
      <c r="B441" s="9">
        <v>43777.415277777778</v>
      </c>
      <c r="C441" t="str" cm="1">
        <f t="array" ref="C441">IF(_xlfn.XOR(tblData[[#This Row],[Employee]]=INDEX(tblData[Employee],1):tblData[[#This Row],[Employee]]),"In","Out")</f>
        <v>Out</v>
      </c>
      <c r="D441" t="str" cm="1">
        <f t="array" ref="D441">IF(_xlfn.XOR(A441=A$2:A441),"In","Out")</f>
        <v>Out</v>
      </c>
      <c r="E441" t="str">
        <f>IF(ISODD(COUNTIF(A$2:A441,A441)),"In","Out")</f>
        <v>Out</v>
      </c>
      <c r="F441" s="6" cm="1">
        <f t="array" ref="F44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1.7999999999301508</v>
      </c>
      <c r="G441" s="6" cm="1">
        <f t="array" ref="G441">_xlfn.XLOOKUP(A441,A$1:A440,B$1:B440,"Not Found",0,-1)</f>
        <v>43777.340277777781</v>
      </c>
      <c r="H441" s="4">
        <f>IF(I441="Out",(B441-F441)*24,0)</f>
        <v>0</v>
      </c>
      <c r="I441" s="3" t="str">
        <f>_xlfn.XLOOKUP(tblData[[#This Row],[Employee]],tblDepts[Employee],tblDepts[All Depts])</f>
        <v>HR</v>
      </c>
    </row>
    <row r="442" spans="1:9" x14ac:dyDescent="0.25">
      <c r="A442" s="4" t="s">
        <v>14</v>
      </c>
      <c r="B442" s="9">
        <v>43777.415277777778</v>
      </c>
      <c r="C442" t="str" cm="1">
        <f t="array" ref="C442">IF(_xlfn.XOR(tblData[[#This Row],[Employee]]=INDEX(tblData[Employee],1):tblData[[#This Row],[Employee]]),"In","Out")</f>
        <v>Out</v>
      </c>
      <c r="D442" t="str" cm="1">
        <f t="array" ref="D442">IF(_xlfn.XOR(A442=A$2:A442),"In","Out")</f>
        <v>Out</v>
      </c>
      <c r="E442" t="str">
        <f>IF(ISODD(COUNTIF(A$2:A442,A442)),"In","Out")</f>
        <v>Out</v>
      </c>
      <c r="F442" s="6" cm="1">
        <f t="array" ref="F44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1.5666666667093523</v>
      </c>
      <c r="G442" s="6" cm="1">
        <f t="array" ref="G442">_xlfn.XLOOKUP(A442,A$1:A441,B$1:B441,"Not Found",0,-1)</f>
        <v>43777.35</v>
      </c>
      <c r="H442" s="4">
        <f>IF(I442="Out",(B442-F442)*24,0)</f>
        <v>0</v>
      </c>
      <c r="I442" s="3" t="str">
        <f>_xlfn.XLOOKUP(tblData[[#This Row],[Employee]],tblDepts[Employee],tblDepts[All Depts])</f>
        <v>Admin</v>
      </c>
    </row>
    <row r="443" spans="1:9" x14ac:dyDescent="0.25">
      <c r="A443" s="4" t="s">
        <v>1</v>
      </c>
      <c r="B443" s="9">
        <v>43777.415972222225</v>
      </c>
      <c r="C443" t="str" cm="1">
        <f t="array" ref="C443">IF(_xlfn.XOR(tblData[[#This Row],[Employee]]=INDEX(tblData[Employee],1):tblData[[#This Row],[Employee]]),"In","Out")</f>
        <v>Out</v>
      </c>
      <c r="D443" t="str" cm="1">
        <f t="array" ref="D443">IF(_xlfn.XOR(A443=A$2:A443),"In","Out")</f>
        <v>Out</v>
      </c>
      <c r="E443" t="str">
        <f>IF(ISODD(COUNTIF(A$2:A443,A443)),"In","Out")</f>
        <v>Out</v>
      </c>
      <c r="F443" s="6" cm="1">
        <f t="array" ref="F44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1.6666666666860692</v>
      </c>
      <c r="G443" s="6" cm="1">
        <f t="array" ref="G443">_xlfn.XLOOKUP(A443,A$1:A442,B$1:B442,"Not Found",0,-1)</f>
        <v>43777.34652777778</v>
      </c>
      <c r="H443" s="4">
        <f>IF(I443="Out",(B443-F443)*24,0)</f>
        <v>0</v>
      </c>
      <c r="I443" s="3" t="str">
        <f>_xlfn.XLOOKUP(tblData[[#This Row],[Employee]],tblDepts[Employee],tblDepts[All Depts])</f>
        <v>Exec</v>
      </c>
    </row>
    <row r="444" spans="1:9" x14ac:dyDescent="0.25">
      <c r="A444" s="4" t="s">
        <v>4</v>
      </c>
      <c r="B444" s="9">
        <v>43777.415972222225</v>
      </c>
      <c r="C444" t="str" cm="1">
        <f t="array" ref="C444">IF(_xlfn.XOR(tblData[[#This Row],[Employee]]=INDEX(tblData[Employee],1):tblData[[#This Row],[Employee]]),"In","Out")</f>
        <v>Out</v>
      </c>
      <c r="D444" t="str" cm="1">
        <f t="array" ref="D444">IF(_xlfn.XOR(A444=A$2:A444),"In","Out")</f>
        <v>Out</v>
      </c>
      <c r="E444" t="str">
        <f>IF(ISODD(COUNTIF(A$2:A444,A444)),"In","Out")</f>
        <v>Out</v>
      </c>
      <c r="F444" s="6" cm="1">
        <f t="array" ref="F44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1.7666666666627862</v>
      </c>
      <c r="G444" s="6" cm="1">
        <f t="array" ref="G444">_xlfn.XLOOKUP(A444,A$1:A443,B$1:B443,"Not Found",0,-1)</f>
        <v>43777.342361111114</v>
      </c>
      <c r="H444" s="4">
        <f>IF(I444="Out",(B444-F444)*24,0)</f>
        <v>0</v>
      </c>
      <c r="I444" s="3" t="str">
        <f>_xlfn.XLOOKUP(tblData[[#This Row],[Employee]],tblDepts[Employee],tblDepts[All Depts])</f>
        <v>Admin</v>
      </c>
    </row>
    <row r="445" spans="1:9" x14ac:dyDescent="0.25">
      <c r="A445" s="4" t="s">
        <v>7</v>
      </c>
      <c r="B445" s="9">
        <v>43777.415972222225</v>
      </c>
      <c r="C445" t="str" cm="1">
        <f t="array" ref="C445">IF(_xlfn.XOR(tblData[[#This Row],[Employee]]=INDEX(tblData[Employee],1):tblData[[#This Row],[Employee]]),"In","Out")</f>
        <v>Out</v>
      </c>
      <c r="D445" t="str" cm="1">
        <f t="array" ref="D445">IF(_xlfn.XOR(A445=A$2:A445),"In","Out")</f>
        <v>Out</v>
      </c>
      <c r="E445" t="str">
        <f>IF(ISODD(COUNTIF(A$2:A445,A445)),"In","Out")</f>
        <v>Out</v>
      </c>
      <c r="F445" s="6" cm="1">
        <f t="array" ref="F44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1.9000000000814907</v>
      </c>
      <c r="G445" s="6" cm="1">
        <f t="array" ref="G445">_xlfn.XLOOKUP(A445,A$1:A444,B$1:B444,"Not Found",0,-1)</f>
        <v>43777.336805555555</v>
      </c>
      <c r="H445" s="4">
        <f>IF(I445="Out",(B445-F445)*24,0)</f>
        <v>0</v>
      </c>
      <c r="I445" s="3" t="str">
        <f>_xlfn.XLOOKUP(tblData[[#This Row],[Employee]],tblDepts[Employee],tblDepts[All Depts])</f>
        <v>Accounting</v>
      </c>
    </row>
    <row r="446" spans="1:9" x14ac:dyDescent="0.25">
      <c r="A446" s="4" t="s">
        <v>10</v>
      </c>
      <c r="B446" s="9">
        <v>43777.415972222225</v>
      </c>
      <c r="C446" t="str" cm="1">
        <f t="array" ref="C446">IF(_xlfn.XOR(tblData[[#This Row],[Employee]]=INDEX(tblData[Employee],1):tblData[[#This Row],[Employee]]),"In","Out")</f>
        <v>Out</v>
      </c>
      <c r="D446" t="str" cm="1">
        <f t="array" ref="D446">IF(_xlfn.XOR(A446=A$2:A446),"In","Out")</f>
        <v>Out</v>
      </c>
      <c r="E446" t="str">
        <f>IF(ISODD(COUNTIF(A$2:A446,A446)),"In","Out")</f>
        <v>Out</v>
      </c>
      <c r="F446" s="6" cm="1">
        <f t="array" ref="F44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1.9500000000698492</v>
      </c>
      <c r="G446" s="6" cm="1">
        <f t="array" ref="G446">_xlfn.XLOOKUP(A446,A$1:A445,B$1:B445,"Not Found",0,-1)</f>
        <v>43777.334722222222</v>
      </c>
      <c r="H446" s="4">
        <f>IF(I446="Out",(B446-F446)*24,0)</f>
        <v>0</v>
      </c>
      <c r="I446" s="3" t="str">
        <f>_xlfn.XLOOKUP(tblData[[#This Row],[Employee]],tblDepts[Employee],tblDepts[All Depts])</f>
        <v>Accounting</v>
      </c>
    </row>
    <row r="447" spans="1:9" x14ac:dyDescent="0.25">
      <c r="A447" s="4" t="s">
        <v>11</v>
      </c>
      <c r="B447" s="9">
        <v>43777.415972222225</v>
      </c>
      <c r="C447" t="str" cm="1">
        <f t="array" ref="C447">IF(_xlfn.XOR(tblData[[#This Row],[Employee]]=INDEX(tblData[Employee],1):tblData[[#This Row],[Employee]]),"In","Out")</f>
        <v>Out</v>
      </c>
      <c r="D447" t="str" cm="1">
        <f t="array" ref="D447">IF(_xlfn.XOR(A447=A$2:A447),"In","Out")</f>
        <v>Out</v>
      </c>
      <c r="E447" t="str">
        <f>IF(ISODD(COUNTIF(A$2:A447,A447)),"In","Out")</f>
        <v>Out</v>
      </c>
      <c r="F447" s="6" cm="1">
        <f t="array" ref="F44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1.8500000000931323</v>
      </c>
      <c r="G447" s="6" cm="1">
        <f t="array" ref="G447">_xlfn.XLOOKUP(A447,A$1:A446,B$1:B446,"Not Found",0,-1)</f>
        <v>43777.338888888888</v>
      </c>
      <c r="H447" s="4">
        <f>IF(I447="Out",(B447-F447)*24,0)</f>
        <v>0</v>
      </c>
      <c r="I447" s="3" t="str">
        <f>_xlfn.XLOOKUP(tblData[[#This Row],[Employee]],tblDepts[Employee],tblDepts[All Depts])</f>
        <v>Sales</v>
      </c>
    </row>
    <row r="448" spans="1:9" x14ac:dyDescent="0.25">
      <c r="A448" s="4" t="s">
        <v>12</v>
      </c>
      <c r="B448" s="9">
        <v>43777.415972222225</v>
      </c>
      <c r="C448" t="str" cm="1">
        <f t="array" ref="C448">IF(_xlfn.XOR(tblData[[#This Row],[Employee]]=INDEX(tblData[Employee],1):tblData[[#This Row],[Employee]]),"In","Out")</f>
        <v>Out</v>
      </c>
      <c r="D448" t="str" cm="1">
        <f t="array" ref="D448">IF(_xlfn.XOR(A448=A$2:A448),"In","Out")</f>
        <v>Out</v>
      </c>
      <c r="E448" t="str">
        <f>IF(ISODD(COUNTIF(A$2:A448,A448)),"In","Out")</f>
        <v>Out</v>
      </c>
      <c r="F448" s="6" cm="1">
        <f t="array" ref="F44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1.7333333333954215</v>
      </c>
      <c r="G448" s="6" cm="1">
        <f t="array" ref="G448">_xlfn.XLOOKUP(A448,A$1:A447,B$1:B447,"Not Found",0,-1)</f>
        <v>43777.34375</v>
      </c>
      <c r="H448" s="4">
        <f>IF(I448="Out",(B448-F448)*24,0)</f>
        <v>0</v>
      </c>
      <c r="I448" s="3" t="str">
        <f>_xlfn.XLOOKUP(tblData[[#This Row],[Employee]],tblDepts[Employee],tblDepts[All Depts])</f>
        <v>Customer Service</v>
      </c>
    </row>
    <row r="449" spans="1:9" x14ac:dyDescent="0.25">
      <c r="A449" s="4" t="s">
        <v>3</v>
      </c>
      <c r="B449" s="9">
        <v>43777.416666666664</v>
      </c>
      <c r="C449" t="str" cm="1">
        <f t="array" ref="C449">IF(_xlfn.XOR(tblData[[#This Row],[Employee]]=INDEX(tblData[Employee],1):tblData[[#This Row],[Employee]]),"In","Out")</f>
        <v>Out</v>
      </c>
      <c r="D449" t="str" cm="1">
        <f t="array" ref="D449">IF(_xlfn.XOR(A449=A$2:A449),"In","Out")</f>
        <v>Out</v>
      </c>
      <c r="E449" t="str">
        <f>IF(ISODD(COUNTIF(A$2:A449,A449)),"In","Out")</f>
        <v>Out</v>
      </c>
      <c r="F449" s="6" cm="1">
        <f t="array" ref="F44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1.5333333332673647</v>
      </c>
      <c r="G449" s="6" cm="1">
        <f t="array" ref="G449">_xlfn.XLOOKUP(A449,A$1:A448,B$1:B448,"Not Found",0,-1)</f>
        <v>43777.352777777778</v>
      </c>
      <c r="H449" s="4">
        <f>IF(I449="Out",(B449-F449)*24,0)</f>
        <v>0</v>
      </c>
      <c r="I449" s="3" t="str">
        <f>_xlfn.XLOOKUP(tblData[[#This Row],[Employee]],tblDepts[Employee],tblDepts[All Depts])</f>
        <v>Sales</v>
      </c>
    </row>
    <row r="450" spans="1:9" x14ac:dyDescent="0.25">
      <c r="A450" s="4" t="s">
        <v>6</v>
      </c>
      <c r="B450" s="9">
        <v>43777.416666666664</v>
      </c>
      <c r="C450" t="str" cm="1">
        <f t="array" ref="C450">IF(_xlfn.XOR(tblData[[#This Row],[Employee]]=INDEX(tblData[Employee],1):tblData[[#This Row],[Employee]]),"In","Out")</f>
        <v>Out</v>
      </c>
      <c r="D450" t="str" cm="1">
        <f t="array" ref="D450">IF(_xlfn.XOR(A450=A$2:A450),"In","Out")</f>
        <v>Out</v>
      </c>
      <c r="E450" t="str">
        <f>IF(ISODD(COUNTIF(A$2:A450,A450)),"In","Out")</f>
        <v>Out</v>
      </c>
      <c r="F450" s="6" cm="1">
        <f t="array" ref="F45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1.9499999998952262</v>
      </c>
      <c r="G450" s="6" cm="1">
        <f t="array" ref="G450">_xlfn.XLOOKUP(A450,A$1:A449,B$1:B449,"Not Found",0,-1)</f>
        <v>43777.335416666669</v>
      </c>
      <c r="H450" s="4">
        <f>IF(I450="Out",(B450-F450)*24,0)</f>
        <v>0</v>
      </c>
      <c r="I450" s="3" t="str">
        <f>_xlfn.XLOOKUP(tblData[[#This Row],[Employee]],tblDepts[Employee],tblDepts[All Depts])</f>
        <v>Sales</v>
      </c>
    </row>
    <row r="451" spans="1:9" x14ac:dyDescent="0.25">
      <c r="A451" s="4" t="s">
        <v>5</v>
      </c>
      <c r="B451" s="9">
        <v>43777.416666666664</v>
      </c>
      <c r="C451" t="str" cm="1">
        <f t="array" ref="C451">IF(_xlfn.XOR(tblData[[#This Row],[Employee]]=INDEX(tblData[Employee],1):tblData[[#This Row],[Employee]]),"In","Out")</f>
        <v>Out</v>
      </c>
      <c r="D451" t="str" cm="1">
        <f t="array" ref="D451">IF(_xlfn.XOR(A451=A$2:A451),"In","Out")</f>
        <v>Out</v>
      </c>
      <c r="E451" t="str">
        <f>IF(ISODD(COUNTIF(A$2:A451,A451)),"In","Out")</f>
        <v>Out</v>
      </c>
      <c r="F451" s="6" cm="1">
        <f t="array" ref="F45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1.8499999999185093</v>
      </c>
      <c r="G451" s="6" cm="1">
        <f t="array" ref="G451">_xlfn.XLOOKUP(A451,A$1:A450,B$1:B450,"Not Found",0,-1)</f>
        <v>43777.339583333334</v>
      </c>
      <c r="H451" s="4">
        <f>IF(I451="Out",(B451-F451)*24,0)</f>
        <v>0</v>
      </c>
      <c r="I451" s="3" t="str">
        <f>_xlfn.XLOOKUP(tblData[[#This Row],[Employee]],tblDepts[Employee],tblDepts[All Depts])</f>
        <v>Sales</v>
      </c>
    </row>
    <row r="452" spans="1:9" x14ac:dyDescent="0.25">
      <c r="A452" s="4" t="s">
        <v>8</v>
      </c>
      <c r="B452" s="9">
        <v>43777.42291666667</v>
      </c>
      <c r="C452" t="str" cm="1">
        <f t="array" ref="C452">IF(_xlfn.XOR(tblData[[#This Row],[Employee]]=INDEX(tblData[Employee],1):tblData[[#This Row],[Employee]]),"In","Out")</f>
        <v>In</v>
      </c>
      <c r="D452" t="str" cm="1">
        <f t="array" ref="D452">IF(_xlfn.XOR(A452=A$2:A452),"In","Out")</f>
        <v>In</v>
      </c>
      <c r="E452" t="str">
        <f>IF(ISODD(COUNTIF(A$2:A452,A452)),"In","Out")</f>
        <v>In</v>
      </c>
      <c r="F452" s="6" cm="1">
        <f t="array" ref="F45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52" s="6" cm="1">
        <f t="array" ref="G452">_xlfn.XLOOKUP(A452,A$1:A451,B$1:B451,"Not Found",0,-1)</f>
        <v>43777.414583333331</v>
      </c>
      <c r="H452" s="4">
        <f>IF(I452="Out",(B452-F452)*24,0)</f>
        <v>0</v>
      </c>
      <c r="I452" s="3" t="str">
        <f>_xlfn.XLOOKUP(tblData[[#This Row],[Employee]],tblDepts[Employee],tblDepts[All Depts])</f>
        <v>Admin</v>
      </c>
    </row>
    <row r="453" spans="1:9" x14ac:dyDescent="0.25">
      <c r="A453" s="4" t="s">
        <v>10</v>
      </c>
      <c r="B453" s="9">
        <v>43777.42291666667</v>
      </c>
      <c r="C453" t="str" cm="1">
        <f t="array" ref="C453">IF(_xlfn.XOR(tblData[[#This Row],[Employee]]=INDEX(tblData[Employee],1):tblData[[#This Row],[Employee]]),"In","Out")</f>
        <v>In</v>
      </c>
      <c r="D453" t="str" cm="1">
        <f t="array" ref="D453">IF(_xlfn.XOR(A453=A$2:A453),"In","Out")</f>
        <v>In</v>
      </c>
      <c r="E453" t="str">
        <f>IF(ISODD(COUNTIF(A$2:A453,A453)),"In","Out")</f>
        <v>In</v>
      </c>
      <c r="F453" s="6" cm="1">
        <f t="array" ref="F45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53" s="6" cm="1">
        <f t="array" ref="G453">_xlfn.XLOOKUP(A453,A$1:A452,B$1:B452,"Not Found",0,-1)</f>
        <v>43777.415972222225</v>
      </c>
      <c r="H453" s="4">
        <f>IF(I453="Out",(B453-F453)*24,0)</f>
        <v>0</v>
      </c>
      <c r="I453" s="3" t="str">
        <f>_xlfn.XLOOKUP(tblData[[#This Row],[Employee]],tblDepts[Employee],tblDepts[All Depts])</f>
        <v>Accounting</v>
      </c>
    </row>
    <row r="454" spans="1:9" x14ac:dyDescent="0.25">
      <c r="A454" s="4" t="s">
        <v>11</v>
      </c>
      <c r="B454" s="9">
        <v>43777.42291666667</v>
      </c>
      <c r="C454" t="str" cm="1">
        <f t="array" ref="C454">IF(_xlfn.XOR(tblData[[#This Row],[Employee]]=INDEX(tblData[Employee],1):tblData[[#This Row],[Employee]]),"In","Out")</f>
        <v>In</v>
      </c>
      <c r="D454" t="str" cm="1">
        <f t="array" ref="D454">IF(_xlfn.XOR(A454=A$2:A454),"In","Out")</f>
        <v>In</v>
      </c>
      <c r="E454" t="str">
        <f>IF(ISODD(COUNTIF(A$2:A454,A454)),"In","Out")</f>
        <v>In</v>
      </c>
      <c r="F454" s="6" cm="1">
        <f t="array" ref="F45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54" s="6" cm="1">
        <f t="array" ref="G454">_xlfn.XLOOKUP(A454,A$1:A453,B$1:B453,"Not Found",0,-1)</f>
        <v>43777.415972222225</v>
      </c>
      <c r="H454" s="4">
        <f>IF(I454="Out",(B454-F454)*24,0)</f>
        <v>0</v>
      </c>
      <c r="I454" s="3" t="str">
        <f>_xlfn.XLOOKUP(tblData[[#This Row],[Employee]],tblDepts[Employee],tblDepts[All Depts])</f>
        <v>Sales</v>
      </c>
    </row>
    <row r="455" spans="1:9" x14ac:dyDescent="0.25">
      <c r="A455" s="4" t="s">
        <v>5</v>
      </c>
      <c r="B455" s="9">
        <v>43777.42291666667</v>
      </c>
      <c r="C455" t="str" cm="1">
        <f t="array" ref="C455">IF(_xlfn.XOR(tblData[[#This Row],[Employee]]=INDEX(tblData[Employee],1):tblData[[#This Row],[Employee]]),"In","Out")</f>
        <v>In</v>
      </c>
      <c r="D455" t="str" cm="1">
        <f t="array" ref="D455">IF(_xlfn.XOR(A455=A$2:A455),"In","Out")</f>
        <v>In</v>
      </c>
      <c r="E455" t="str">
        <f>IF(ISODD(COUNTIF(A$2:A455,A455)),"In","Out")</f>
        <v>In</v>
      </c>
      <c r="F455" s="6" cm="1">
        <f t="array" ref="F45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55" s="6" cm="1">
        <f t="array" ref="G455">_xlfn.XLOOKUP(A455,A$1:A454,B$1:B454,"Not Found",0,-1)</f>
        <v>43777.416666666664</v>
      </c>
      <c r="H455" s="4">
        <f>IF(I455="Out",(B455-F455)*24,0)</f>
        <v>0</v>
      </c>
      <c r="I455" s="3" t="str">
        <f>_xlfn.XLOOKUP(tblData[[#This Row],[Employee]],tblDepts[Employee],tblDepts[All Depts])</f>
        <v>Sales</v>
      </c>
    </row>
    <row r="456" spans="1:9" x14ac:dyDescent="0.25">
      <c r="A456" s="4" t="s">
        <v>14</v>
      </c>
      <c r="B456" s="9">
        <v>43777.423611111109</v>
      </c>
      <c r="C456" t="str" cm="1">
        <f t="array" ref="C456">IF(_xlfn.XOR(tblData[[#This Row],[Employee]]=INDEX(tblData[Employee],1):tblData[[#This Row],[Employee]]),"In","Out")</f>
        <v>In</v>
      </c>
      <c r="D456" t="str" cm="1">
        <f t="array" ref="D456">IF(_xlfn.XOR(A456=A$2:A456),"In","Out")</f>
        <v>In</v>
      </c>
      <c r="E456" t="str">
        <f>IF(ISODD(COUNTIF(A$2:A456,A456)),"In","Out")</f>
        <v>In</v>
      </c>
      <c r="F456" s="6" cm="1">
        <f t="array" ref="F45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56" s="6" cm="1">
        <f t="array" ref="G456">_xlfn.XLOOKUP(A456,A$1:A455,B$1:B455,"Not Found",0,-1)</f>
        <v>43777.415277777778</v>
      </c>
      <c r="H456" s="4">
        <f>IF(I456="Out",(B456-F456)*24,0)</f>
        <v>0</v>
      </c>
      <c r="I456" s="3" t="str">
        <f>_xlfn.XLOOKUP(tblData[[#This Row],[Employee]],tblDepts[Employee],tblDepts[All Depts])</f>
        <v>Admin</v>
      </c>
    </row>
    <row r="457" spans="1:9" x14ac:dyDescent="0.25">
      <c r="A457" s="4" t="s">
        <v>1</v>
      </c>
      <c r="B457" s="9">
        <v>43777.424305555556</v>
      </c>
      <c r="C457" t="str" cm="1">
        <f t="array" ref="C457">IF(_xlfn.XOR(tblData[[#This Row],[Employee]]=INDEX(tblData[Employee],1):tblData[[#This Row],[Employee]]),"In","Out")</f>
        <v>In</v>
      </c>
      <c r="D457" t="str" cm="1">
        <f t="array" ref="D457">IF(_xlfn.XOR(A457=A$2:A457),"In","Out")</f>
        <v>In</v>
      </c>
      <c r="E457" t="str">
        <f>IF(ISODD(COUNTIF(A$2:A457,A457)),"In","Out")</f>
        <v>In</v>
      </c>
      <c r="F457" s="6" cm="1">
        <f t="array" ref="F45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57" s="6" cm="1">
        <f t="array" ref="G457">_xlfn.XLOOKUP(A457,A$1:A456,B$1:B456,"Not Found",0,-1)</f>
        <v>43777.415972222225</v>
      </c>
      <c r="H457" s="4">
        <f>IF(I457="Out",(B457-F457)*24,0)</f>
        <v>0</v>
      </c>
      <c r="I457" s="3" t="str">
        <f>_xlfn.XLOOKUP(tblData[[#This Row],[Employee]],tblDepts[Employee],tblDepts[All Depts])</f>
        <v>Exec</v>
      </c>
    </row>
    <row r="458" spans="1:9" x14ac:dyDescent="0.25">
      <c r="A458" s="4" t="s">
        <v>6</v>
      </c>
      <c r="B458" s="9">
        <v>43777.424305555556</v>
      </c>
      <c r="C458" t="str" cm="1">
        <f t="array" ref="C458">IF(_xlfn.XOR(tblData[[#This Row],[Employee]]=INDEX(tblData[Employee],1):tblData[[#This Row],[Employee]]),"In","Out")</f>
        <v>In</v>
      </c>
      <c r="D458" t="str" cm="1">
        <f t="array" ref="D458">IF(_xlfn.XOR(A458=A$2:A458),"In","Out")</f>
        <v>In</v>
      </c>
      <c r="E458" t="str">
        <f>IF(ISODD(COUNTIF(A$2:A458,A458)),"In","Out")</f>
        <v>In</v>
      </c>
      <c r="F458" s="6" cm="1">
        <f t="array" ref="F45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58" s="6" cm="1">
        <f t="array" ref="G458">_xlfn.XLOOKUP(A458,A$1:A457,B$1:B457,"Not Found",0,-1)</f>
        <v>43777.416666666664</v>
      </c>
      <c r="H458" s="4">
        <f>IF(I458="Out",(B458-F458)*24,0)</f>
        <v>0</v>
      </c>
      <c r="I458" s="3" t="str">
        <f>_xlfn.XLOOKUP(tblData[[#This Row],[Employee]],tblDepts[Employee],tblDepts[All Depts])</f>
        <v>Sales</v>
      </c>
    </row>
    <row r="459" spans="1:9" x14ac:dyDescent="0.25">
      <c r="A459" s="4" t="s">
        <v>3</v>
      </c>
      <c r="B459" s="9">
        <v>43777.425000000003</v>
      </c>
      <c r="C459" t="str" cm="1">
        <f t="array" ref="C459">IF(_xlfn.XOR(tblData[[#This Row],[Employee]]=INDEX(tblData[Employee],1):tblData[[#This Row],[Employee]]),"In","Out")</f>
        <v>In</v>
      </c>
      <c r="D459" t="str" cm="1">
        <f t="array" ref="D459">IF(_xlfn.XOR(A459=A$2:A459),"In","Out")</f>
        <v>In</v>
      </c>
      <c r="E459" t="str">
        <f>IF(ISODD(COUNTIF(A$2:A459,A459)),"In","Out")</f>
        <v>In</v>
      </c>
      <c r="F459" s="6" cm="1">
        <f t="array" ref="F45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59" s="6" cm="1">
        <f t="array" ref="G459">_xlfn.XLOOKUP(A459,A$1:A458,B$1:B458,"Not Found",0,-1)</f>
        <v>43777.416666666664</v>
      </c>
      <c r="H459" s="4">
        <f>IF(I459="Out",(B459-F459)*24,0)</f>
        <v>0</v>
      </c>
      <c r="I459" s="3" t="str">
        <f>_xlfn.XLOOKUP(tblData[[#This Row],[Employee]],tblDepts[Employee],tblDepts[All Depts])</f>
        <v>Sales</v>
      </c>
    </row>
    <row r="460" spans="1:9" x14ac:dyDescent="0.25">
      <c r="A460" s="4" t="s">
        <v>7</v>
      </c>
      <c r="B460" s="9">
        <v>43777.425000000003</v>
      </c>
      <c r="C460" t="str" cm="1">
        <f t="array" ref="C460">IF(_xlfn.XOR(tblData[[#This Row],[Employee]]=INDEX(tblData[Employee],1):tblData[[#This Row],[Employee]]),"In","Out")</f>
        <v>In</v>
      </c>
      <c r="D460" t="str" cm="1">
        <f t="array" ref="D460">IF(_xlfn.XOR(A460=A$2:A460),"In","Out")</f>
        <v>In</v>
      </c>
      <c r="E460" t="str">
        <f>IF(ISODD(COUNTIF(A$2:A460,A460)),"In","Out")</f>
        <v>In</v>
      </c>
      <c r="F460" s="6" cm="1">
        <f t="array" ref="F46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60" s="6" cm="1">
        <f t="array" ref="G460">_xlfn.XLOOKUP(A460,A$1:A459,B$1:B459,"Not Found",0,-1)</f>
        <v>43777.415972222225</v>
      </c>
      <c r="H460" s="4">
        <f>IF(I460="Out",(B460-F460)*24,0)</f>
        <v>0</v>
      </c>
      <c r="I460" s="3" t="str">
        <f>_xlfn.XLOOKUP(tblData[[#This Row],[Employee]],tblDepts[Employee],tblDepts[All Depts])</f>
        <v>Accounting</v>
      </c>
    </row>
    <row r="461" spans="1:9" x14ac:dyDescent="0.25">
      <c r="A461" s="4" t="s">
        <v>13</v>
      </c>
      <c r="B461" s="9">
        <v>43777.425000000003</v>
      </c>
      <c r="C461" t="str" cm="1">
        <f t="array" ref="C461">IF(_xlfn.XOR(tblData[[#This Row],[Employee]]=INDEX(tblData[Employee],1):tblData[[#This Row],[Employee]]),"In","Out")</f>
        <v>In</v>
      </c>
      <c r="D461" t="str" cm="1">
        <f t="array" ref="D461">IF(_xlfn.XOR(A461=A$2:A461),"In","Out")</f>
        <v>In</v>
      </c>
      <c r="E461" t="str">
        <f>IF(ISODD(COUNTIF(A$2:A461,A461)),"In","Out")</f>
        <v>In</v>
      </c>
      <c r="F461" s="6" cm="1">
        <f t="array" ref="F46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61" s="6" cm="1">
        <f t="array" ref="G461">_xlfn.XLOOKUP(A461,A$1:A460,B$1:B460,"Not Found",0,-1)</f>
        <v>43777.415277777778</v>
      </c>
      <c r="H461" s="4">
        <f>IF(I461="Out",(B461-F461)*24,0)</f>
        <v>0</v>
      </c>
      <c r="I461" s="3" t="str">
        <f>_xlfn.XLOOKUP(tblData[[#This Row],[Employee]],tblDepts[Employee],tblDepts[All Depts])</f>
        <v>HR</v>
      </c>
    </row>
    <row r="462" spans="1:9" x14ac:dyDescent="0.25">
      <c r="A462" s="4" t="s">
        <v>4</v>
      </c>
      <c r="B462" s="9">
        <v>43777.425694444442</v>
      </c>
      <c r="C462" t="str" cm="1">
        <f t="array" ref="C462">IF(_xlfn.XOR(tblData[[#This Row],[Employee]]=INDEX(tblData[Employee],1):tblData[[#This Row],[Employee]]),"In","Out")</f>
        <v>In</v>
      </c>
      <c r="D462" t="str" cm="1">
        <f t="array" ref="D462">IF(_xlfn.XOR(A462=A$2:A462),"In","Out")</f>
        <v>In</v>
      </c>
      <c r="E462" t="str">
        <f>IF(ISODD(COUNTIF(A$2:A462,A462)),"In","Out")</f>
        <v>In</v>
      </c>
      <c r="F462" s="6" cm="1">
        <f t="array" ref="F46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62" s="6" cm="1">
        <f t="array" ref="G462">_xlfn.XLOOKUP(A462,A$1:A461,B$1:B461,"Not Found",0,-1)</f>
        <v>43777.415972222225</v>
      </c>
      <c r="H462" s="4">
        <f>IF(I462="Out",(B462-F462)*24,0)</f>
        <v>0</v>
      </c>
      <c r="I462" s="3" t="str">
        <f>_xlfn.XLOOKUP(tblData[[#This Row],[Employee]],tblDepts[Employee],tblDepts[All Depts])</f>
        <v>Admin</v>
      </c>
    </row>
    <row r="463" spans="1:9" x14ac:dyDescent="0.25">
      <c r="A463" s="4" t="s">
        <v>12</v>
      </c>
      <c r="B463" s="9">
        <v>43777.425694444442</v>
      </c>
      <c r="C463" t="str" cm="1">
        <f t="array" ref="C463">IF(_xlfn.XOR(tblData[[#This Row],[Employee]]=INDEX(tblData[Employee],1):tblData[[#This Row],[Employee]]),"In","Out")</f>
        <v>In</v>
      </c>
      <c r="D463" t="str" cm="1">
        <f t="array" ref="D463">IF(_xlfn.XOR(A463=A$2:A463),"In","Out")</f>
        <v>In</v>
      </c>
      <c r="E463" t="str">
        <f>IF(ISODD(COUNTIF(A$2:A463,A463)),"In","Out")</f>
        <v>In</v>
      </c>
      <c r="F463" s="6" cm="1">
        <f t="array" ref="F46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63" s="6" cm="1">
        <f t="array" ref="G463">_xlfn.XLOOKUP(A463,A$1:A462,B$1:B462,"Not Found",0,-1)</f>
        <v>43777.415972222225</v>
      </c>
      <c r="H463" s="4">
        <f>IF(I463="Out",(B463-F463)*24,0)</f>
        <v>0</v>
      </c>
      <c r="I463" s="3" t="str">
        <f>_xlfn.XLOOKUP(tblData[[#This Row],[Employee]],tblDepts[Employee],tblDepts[All Depts])</f>
        <v>Customer Service</v>
      </c>
    </row>
    <row r="464" spans="1:9" x14ac:dyDescent="0.25">
      <c r="A464" s="4" t="s">
        <v>8</v>
      </c>
      <c r="B464" s="9">
        <v>43777.476388888892</v>
      </c>
      <c r="C464" t="str" cm="1">
        <f t="array" ref="C464">IF(_xlfn.XOR(tblData[[#This Row],[Employee]]=INDEX(tblData[Employee],1):tblData[[#This Row],[Employee]]),"In","Out")</f>
        <v>Out</v>
      </c>
      <c r="D464" t="str" cm="1">
        <f t="array" ref="D464">IF(_xlfn.XOR(A464=A$2:A464),"In","Out")</f>
        <v>Out</v>
      </c>
      <c r="E464" t="str">
        <f>IF(ISODD(COUNTIF(A$2:A464,A464)),"In","Out")</f>
        <v>Out</v>
      </c>
      <c r="F464" s="6" cm="1">
        <f t="array" ref="F46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1.2833333333255723</v>
      </c>
      <c r="G464" s="6" cm="1">
        <f t="array" ref="G464">_xlfn.XLOOKUP(A464,A$1:A463,B$1:B463,"Not Found",0,-1)</f>
        <v>43777.42291666667</v>
      </c>
      <c r="H464" s="4">
        <f>IF(I464="Out",(B464-F464)*24,0)</f>
        <v>0</v>
      </c>
      <c r="I464" s="3" t="str">
        <f>_xlfn.XLOOKUP(tblData[[#This Row],[Employee]],tblDepts[Employee],tblDepts[All Depts])</f>
        <v>Admin</v>
      </c>
    </row>
    <row r="465" spans="1:9" x14ac:dyDescent="0.25">
      <c r="A465" s="4" t="s">
        <v>3</v>
      </c>
      <c r="B465" s="9">
        <v>43777.488888888889</v>
      </c>
      <c r="C465" t="str" cm="1">
        <f t="array" ref="C465">IF(_xlfn.XOR(tblData[[#This Row],[Employee]]=INDEX(tblData[Employee],1):tblData[[#This Row],[Employee]]),"In","Out")</f>
        <v>Out</v>
      </c>
      <c r="D465" t="str" cm="1">
        <f t="array" ref="D465">IF(_xlfn.XOR(A465=A$2:A465),"In","Out")</f>
        <v>Out</v>
      </c>
      <c r="E465" t="str">
        <f>IF(ISODD(COUNTIF(A$2:A465,A465)),"In","Out")</f>
        <v>Out</v>
      </c>
      <c r="F465" s="6" cm="1">
        <f t="array" ref="F46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1.5333333332673647</v>
      </c>
      <c r="G465" s="6" cm="1">
        <f t="array" ref="G465">_xlfn.XLOOKUP(A465,A$1:A464,B$1:B464,"Not Found",0,-1)</f>
        <v>43777.425000000003</v>
      </c>
      <c r="H465" s="4">
        <f>IF(I465="Out",(B465-F465)*24,0)</f>
        <v>0</v>
      </c>
      <c r="I465" s="3" t="str">
        <f>_xlfn.XLOOKUP(tblData[[#This Row],[Employee]],tblDepts[Employee],tblDepts[All Depts])</f>
        <v>Sales</v>
      </c>
    </row>
    <row r="466" spans="1:9" x14ac:dyDescent="0.25">
      <c r="A466" s="4" t="s">
        <v>12</v>
      </c>
      <c r="B466" s="9">
        <v>43777.489583333336</v>
      </c>
      <c r="C466" t="str" cm="1">
        <f t="array" ref="C466">IF(_xlfn.XOR(tblData[[#This Row],[Employee]]=INDEX(tblData[Employee],1):tblData[[#This Row],[Employee]]),"In","Out")</f>
        <v>Out</v>
      </c>
      <c r="D466" t="str" cm="1">
        <f t="array" ref="D466">IF(_xlfn.XOR(A466=A$2:A466),"In","Out")</f>
        <v>Out</v>
      </c>
      <c r="E466" t="str">
        <f>IF(ISODD(COUNTIF(A$2:A466,A466)),"In","Out")</f>
        <v>Out</v>
      </c>
      <c r="F466" s="6" cm="1">
        <f t="array" ref="F46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1.5333333334419876</v>
      </c>
      <c r="G466" s="6" cm="1">
        <f t="array" ref="G466">_xlfn.XLOOKUP(A466,A$1:A465,B$1:B465,"Not Found",0,-1)</f>
        <v>43777.425694444442</v>
      </c>
      <c r="H466" s="4">
        <f>IF(I466="Out",(B466-F466)*24,0)</f>
        <v>0</v>
      </c>
      <c r="I466" s="3" t="str">
        <f>_xlfn.XLOOKUP(tblData[[#This Row],[Employee]],tblDepts[Employee],tblDepts[All Depts])</f>
        <v>Customer Service</v>
      </c>
    </row>
    <row r="467" spans="1:9" x14ac:dyDescent="0.25">
      <c r="A467" s="4" t="s">
        <v>14</v>
      </c>
      <c r="B467" s="9">
        <v>43777.489583333336</v>
      </c>
      <c r="C467" t="str" cm="1">
        <f t="array" ref="C467">IF(_xlfn.XOR(tblData[[#This Row],[Employee]]=INDEX(tblData[Employee],1):tblData[[#This Row],[Employee]]),"In","Out")</f>
        <v>Out</v>
      </c>
      <c r="D467" t="str" cm="1">
        <f t="array" ref="D467">IF(_xlfn.XOR(A467=A$2:A467),"In","Out")</f>
        <v>Out</v>
      </c>
      <c r="E467" t="str">
        <f>IF(ISODD(COUNTIF(A$2:A467,A467)),"In","Out")</f>
        <v>Out</v>
      </c>
      <c r="F467" s="6" cm="1">
        <f t="array" ref="F46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1.5833333334303461</v>
      </c>
      <c r="G467" s="6" cm="1">
        <f t="array" ref="G467">_xlfn.XLOOKUP(A467,A$1:A466,B$1:B466,"Not Found",0,-1)</f>
        <v>43777.423611111109</v>
      </c>
      <c r="H467" s="4">
        <f>IF(I467="Out",(B467-F467)*24,0)</f>
        <v>0</v>
      </c>
      <c r="I467" s="3" t="str">
        <f>_xlfn.XLOOKUP(tblData[[#This Row],[Employee]],tblDepts[Employee],tblDepts[All Depts])</f>
        <v>Admin</v>
      </c>
    </row>
    <row r="468" spans="1:9" x14ac:dyDescent="0.25">
      <c r="A468" s="4" t="s">
        <v>9</v>
      </c>
      <c r="B468" s="9">
        <v>43777.493055555555</v>
      </c>
      <c r="C468" t="str" cm="1">
        <f t="array" ref="C468">IF(_xlfn.XOR(tblData[[#This Row],[Employee]]=INDEX(tblData[Employee],1):tblData[[#This Row],[Employee]]),"In","Out")</f>
        <v>Out</v>
      </c>
      <c r="D468" t="str" cm="1">
        <f t="array" ref="D468">IF(_xlfn.XOR(A468=A$2:A468),"In","Out")</f>
        <v>Out</v>
      </c>
      <c r="E468" t="str">
        <f>IF(ISODD(COUNTIF(A$2:A468,A468)),"In","Out")</f>
        <v>Out</v>
      </c>
      <c r="F468" s="6" cm="1">
        <f t="array" ref="F46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3.8333333332557231</v>
      </c>
      <c r="G468" s="6" cm="1">
        <f t="array" ref="G468">_xlfn.XLOOKUP(A468,A$1:A467,B$1:B467,"Not Found",0,-1)</f>
        <v>43777.333333333336</v>
      </c>
      <c r="H468" s="4">
        <f>IF(I468="Out",(B468-F468)*24,0)</f>
        <v>0</v>
      </c>
      <c r="I468" s="3" t="str">
        <f>_xlfn.XLOOKUP(tblData[[#This Row],[Employee]],tblDepts[Employee],tblDepts[All Depts])</f>
        <v>Accounting</v>
      </c>
    </row>
    <row r="469" spans="1:9" x14ac:dyDescent="0.25">
      <c r="A469" s="4" t="s">
        <v>13</v>
      </c>
      <c r="B469" s="9">
        <v>43777.493750000001</v>
      </c>
      <c r="C469" t="str" cm="1">
        <f t="array" ref="C469">IF(_xlfn.XOR(tblData[[#This Row],[Employee]]=INDEX(tblData[Employee],1):tblData[[#This Row],[Employee]]),"In","Out")</f>
        <v>Out</v>
      </c>
      <c r="D469" t="str" cm="1">
        <f t="array" ref="D469">IF(_xlfn.XOR(A469=A$2:A469),"In","Out")</f>
        <v>Out</v>
      </c>
      <c r="E469" t="str">
        <f>IF(ISODD(COUNTIF(A$2:A469,A469)),"In","Out")</f>
        <v>Out</v>
      </c>
      <c r="F469" s="6" cm="1">
        <f t="array" ref="F46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1.6499999999650754</v>
      </c>
      <c r="G469" s="6" cm="1">
        <f t="array" ref="G469">_xlfn.XLOOKUP(A469,A$1:A468,B$1:B468,"Not Found",0,-1)</f>
        <v>43777.425000000003</v>
      </c>
      <c r="H469" s="4">
        <f>IF(I469="Out",(B469-F469)*24,0)</f>
        <v>0</v>
      </c>
      <c r="I469" s="3" t="str">
        <f>_xlfn.XLOOKUP(tblData[[#This Row],[Employee]],tblDepts[Employee],tblDepts[All Depts])</f>
        <v>HR</v>
      </c>
    </row>
    <row r="470" spans="1:9" x14ac:dyDescent="0.25">
      <c r="A470" s="4" t="s">
        <v>4</v>
      </c>
      <c r="B470" s="9">
        <v>43777.494444444441</v>
      </c>
      <c r="C470" t="str" cm="1">
        <f t="array" ref="C470">IF(_xlfn.XOR(tblData[[#This Row],[Employee]]=INDEX(tblData[Employee],1):tblData[[#This Row],[Employee]]),"In","Out")</f>
        <v>Out</v>
      </c>
      <c r="D470" t="str" cm="1">
        <f t="array" ref="D470">IF(_xlfn.XOR(A470=A$2:A470),"In","Out")</f>
        <v>Out</v>
      </c>
      <c r="E470" t="str">
        <f>IF(ISODD(COUNTIF(A$2:A470,A470)),"In","Out")</f>
        <v>Out</v>
      </c>
      <c r="F470" s="6" cm="1">
        <f t="array" ref="F47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1.6499999999650754</v>
      </c>
      <c r="G470" s="6" cm="1">
        <f t="array" ref="G470">_xlfn.XLOOKUP(A470,A$1:A469,B$1:B469,"Not Found",0,-1)</f>
        <v>43777.425694444442</v>
      </c>
      <c r="H470" s="4">
        <f>IF(I470="Out",(B470-F470)*24,0)</f>
        <v>0</v>
      </c>
      <c r="I470" s="3" t="str">
        <f>_xlfn.XLOOKUP(tblData[[#This Row],[Employee]],tblDepts[Employee],tblDepts[All Depts])</f>
        <v>Admin</v>
      </c>
    </row>
    <row r="471" spans="1:9" x14ac:dyDescent="0.25">
      <c r="A471" s="4" t="s">
        <v>1</v>
      </c>
      <c r="B471" s="9">
        <v>43777.495138888888</v>
      </c>
      <c r="C471" t="str" cm="1">
        <f t="array" ref="C471">IF(_xlfn.XOR(tblData[[#This Row],[Employee]]=INDEX(tblData[Employee],1):tblData[[#This Row],[Employee]]),"In","Out")</f>
        <v>Out</v>
      </c>
      <c r="D471" t="str" cm="1">
        <f t="array" ref="D471">IF(_xlfn.XOR(A471=A$2:A471),"In","Out")</f>
        <v>Out</v>
      </c>
      <c r="E471" t="str">
        <f>IF(ISODD(COUNTIF(A$2:A471,A471)),"In","Out")</f>
        <v>Out</v>
      </c>
      <c r="F471" s="6" cm="1">
        <f t="array" ref="F47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1.6999999999534339</v>
      </c>
      <c r="G471" s="6" cm="1">
        <f t="array" ref="G471">_xlfn.XLOOKUP(A471,A$1:A470,B$1:B470,"Not Found",0,-1)</f>
        <v>43777.424305555556</v>
      </c>
      <c r="H471" s="4">
        <f>IF(I471="Out",(B471-F471)*24,0)</f>
        <v>0</v>
      </c>
      <c r="I471" s="3" t="str">
        <f>_xlfn.XLOOKUP(tblData[[#This Row],[Employee]],tblDepts[Employee],tblDepts[All Depts])</f>
        <v>Exec</v>
      </c>
    </row>
    <row r="472" spans="1:9" x14ac:dyDescent="0.25">
      <c r="A472" s="4" t="s">
        <v>5</v>
      </c>
      <c r="B472" s="9">
        <v>43777.495833333334</v>
      </c>
      <c r="C472" t="str" cm="1">
        <f t="array" ref="C472">IF(_xlfn.XOR(tblData[[#This Row],[Employee]]=INDEX(tblData[Employee],1):tblData[[#This Row],[Employee]]),"In","Out")</f>
        <v>Out</v>
      </c>
      <c r="D472" t="str" cm="1">
        <f t="array" ref="D472">IF(_xlfn.XOR(A472=A$2:A472),"In","Out")</f>
        <v>Out</v>
      </c>
      <c r="E472" t="str">
        <f>IF(ISODD(COUNTIF(A$2:A472,A472)),"In","Out")</f>
        <v>Out</v>
      </c>
      <c r="F472" s="6" cm="1">
        <f t="array" ref="F47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1.7499999999417923</v>
      </c>
      <c r="G472" s="6" cm="1">
        <f t="array" ref="G472">_xlfn.XLOOKUP(A472,A$1:A471,B$1:B471,"Not Found",0,-1)</f>
        <v>43777.42291666667</v>
      </c>
      <c r="H472" s="4">
        <f>IF(I472="Out",(B472-F472)*24,0)</f>
        <v>0</v>
      </c>
      <c r="I472" s="3" t="str">
        <f>_xlfn.XLOOKUP(tblData[[#This Row],[Employee]],tblDepts[Employee],tblDepts[All Depts])</f>
        <v>Sales</v>
      </c>
    </row>
    <row r="473" spans="1:9" x14ac:dyDescent="0.25">
      <c r="A473" s="4" t="s">
        <v>6</v>
      </c>
      <c r="B473" s="9">
        <v>43777.496527777781</v>
      </c>
      <c r="C473" t="str" cm="1">
        <f t="array" ref="C473">IF(_xlfn.XOR(tblData[[#This Row],[Employee]]=INDEX(tblData[Employee],1):tblData[[#This Row],[Employee]]),"In","Out")</f>
        <v>Out</v>
      </c>
      <c r="D473" t="str" cm="1">
        <f t="array" ref="D473">IF(_xlfn.XOR(A473=A$2:A473),"In","Out")</f>
        <v>Out</v>
      </c>
      <c r="E473" t="str">
        <f>IF(ISODD(COUNTIF(A$2:A473,A473)),"In","Out")</f>
        <v>Out</v>
      </c>
      <c r="F473" s="6" cm="1">
        <f t="array" ref="F47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1.7333333333954215</v>
      </c>
      <c r="G473" s="6" cm="1">
        <f t="array" ref="G473">_xlfn.XLOOKUP(A473,A$1:A472,B$1:B472,"Not Found",0,-1)</f>
        <v>43777.424305555556</v>
      </c>
      <c r="H473" s="4">
        <f>IF(I473="Out",(B473-F473)*24,0)</f>
        <v>0</v>
      </c>
      <c r="I473" s="3" t="str">
        <f>_xlfn.XLOOKUP(tblData[[#This Row],[Employee]],tblDepts[Employee],tblDepts[All Depts])</f>
        <v>Sales</v>
      </c>
    </row>
    <row r="474" spans="1:9" x14ac:dyDescent="0.25">
      <c r="A474" s="4" t="s">
        <v>7</v>
      </c>
      <c r="B474" s="9">
        <v>43777.497916666667</v>
      </c>
      <c r="C474" t="str" cm="1">
        <f t="array" ref="C474">IF(_xlfn.XOR(tblData[[#This Row],[Employee]]=INDEX(tblData[Employee],1):tblData[[#This Row],[Employee]]),"In","Out")</f>
        <v>Out</v>
      </c>
      <c r="D474" t="str" cm="1">
        <f t="array" ref="D474">IF(_xlfn.XOR(A474=A$2:A474),"In","Out")</f>
        <v>Out</v>
      </c>
      <c r="E474" t="str">
        <f>IF(ISODD(COUNTIF(A$2:A474,A474)),"In","Out")</f>
        <v>Out</v>
      </c>
      <c r="F474" s="6" cm="1">
        <f t="array" ref="F47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1.7499999999417923</v>
      </c>
      <c r="G474" s="6" cm="1">
        <f t="array" ref="G474">_xlfn.XLOOKUP(A474,A$1:A473,B$1:B473,"Not Found",0,-1)</f>
        <v>43777.425000000003</v>
      </c>
      <c r="H474" s="4">
        <f>IF(I474="Out",(B474-F474)*24,0)</f>
        <v>0</v>
      </c>
      <c r="I474" s="3" t="str">
        <f>_xlfn.XLOOKUP(tblData[[#This Row],[Employee]],tblDepts[Employee],tblDepts[All Depts])</f>
        <v>Accounting</v>
      </c>
    </row>
    <row r="475" spans="1:9" x14ac:dyDescent="0.25">
      <c r="A475" s="4" t="s">
        <v>11</v>
      </c>
      <c r="B475" s="9">
        <v>43777.499305555553</v>
      </c>
      <c r="C475" t="str" cm="1">
        <f t="array" ref="C475">IF(_xlfn.XOR(tblData[[#This Row],[Employee]]=INDEX(tblData[Employee],1):tblData[[#This Row],[Employee]]),"In","Out")</f>
        <v>Out</v>
      </c>
      <c r="D475" t="str" cm="1">
        <f t="array" ref="D475">IF(_xlfn.XOR(A475=A$2:A475),"In","Out")</f>
        <v>Out</v>
      </c>
      <c r="E475" t="str">
        <f>IF(ISODD(COUNTIF(A$2:A475,A475)),"In","Out")</f>
        <v>Out</v>
      </c>
      <c r="F475" s="6" cm="1">
        <f t="array" ref="F47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1.8333333331975155</v>
      </c>
      <c r="G475" s="6" cm="1">
        <f t="array" ref="G475">_xlfn.XLOOKUP(A475,A$1:A474,B$1:B474,"Not Found",0,-1)</f>
        <v>43777.42291666667</v>
      </c>
      <c r="H475" s="4">
        <f>IF(I475="Out",(B475-F475)*24,0)</f>
        <v>0</v>
      </c>
      <c r="I475" s="3" t="str">
        <f>_xlfn.XLOOKUP(tblData[[#This Row],[Employee]],tblDepts[Employee],tblDepts[All Depts])</f>
        <v>Sales</v>
      </c>
    </row>
    <row r="476" spans="1:9" x14ac:dyDescent="0.25">
      <c r="A476" s="4" t="s">
        <v>2</v>
      </c>
      <c r="B476" s="9">
        <v>43777.5</v>
      </c>
      <c r="C476" t="str" cm="1">
        <f t="array" ref="C476">IF(_xlfn.XOR(tblData[[#This Row],[Employee]]=INDEX(tblData[Employee],1):tblData[[#This Row],[Employee]]),"In","Out")</f>
        <v>Out</v>
      </c>
      <c r="D476" t="str" cm="1">
        <f t="array" ref="D476">IF(_xlfn.XOR(A476=A$2:A476),"In","Out")</f>
        <v>Out</v>
      </c>
      <c r="E476" t="str">
        <f>IF(ISODD(COUNTIF(A$2:A476,A476)),"In","Out")</f>
        <v>Out</v>
      </c>
      <c r="F476" s="6" cm="1">
        <f t="array" ref="F47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3.9999999999417923</v>
      </c>
      <c r="G476" s="6" cm="1">
        <f t="array" ref="G476">_xlfn.XLOOKUP(A476,A$1:A475,B$1:B475,"Not Found",0,-1)</f>
        <v>43777.333333333336</v>
      </c>
      <c r="H476" s="4">
        <f>IF(I476="Out",(B476-F476)*24,0)</f>
        <v>0</v>
      </c>
      <c r="I476" s="3" t="str">
        <f>_xlfn.XLOOKUP(tblData[[#This Row],[Employee]],tblDepts[Employee],tblDepts[All Depts])</f>
        <v>Sales</v>
      </c>
    </row>
    <row r="477" spans="1:9" x14ac:dyDescent="0.25">
      <c r="A477" s="4" t="s">
        <v>10</v>
      </c>
      <c r="B477" s="9">
        <v>43777.5</v>
      </c>
      <c r="C477" t="str" cm="1">
        <f t="array" ref="C477">IF(_xlfn.XOR(tblData[[#This Row],[Employee]]=INDEX(tblData[Employee],1):tblData[[#This Row],[Employee]]),"In","Out")</f>
        <v>Out</v>
      </c>
      <c r="D477" t="str" cm="1">
        <f t="array" ref="D477">IF(_xlfn.XOR(A477=A$2:A477),"In","Out")</f>
        <v>Out</v>
      </c>
      <c r="E477" t="str">
        <f>IF(ISODD(COUNTIF(A$2:A477,A477)),"In","Out")</f>
        <v>Out</v>
      </c>
      <c r="F477" s="6" cm="1">
        <f t="array" ref="F47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1.8499999999185093</v>
      </c>
      <c r="G477" s="6" cm="1">
        <f t="array" ref="G477">_xlfn.XLOOKUP(A477,A$1:A476,B$1:B476,"Not Found",0,-1)</f>
        <v>43777.42291666667</v>
      </c>
      <c r="H477" s="4">
        <f>IF(I477="Out",(B477-F477)*24,0)</f>
        <v>0</v>
      </c>
      <c r="I477" s="3" t="str">
        <f>_xlfn.XLOOKUP(tblData[[#This Row],[Employee]],tblDepts[Employee],tblDepts[All Depts])</f>
        <v>Accounting</v>
      </c>
    </row>
    <row r="478" spans="1:9" x14ac:dyDescent="0.25">
      <c r="A478" s="4" t="s">
        <v>9</v>
      </c>
      <c r="B478" s="9">
        <v>43777.536805555559</v>
      </c>
      <c r="C478" t="str" cm="1">
        <f t="array" ref="C478">IF(_xlfn.XOR(tblData[[#This Row],[Employee]]=INDEX(tblData[Employee],1):tblData[[#This Row],[Employee]]),"In","Out")</f>
        <v>In</v>
      </c>
      <c r="D478" t="str" cm="1">
        <f t="array" ref="D478">IF(_xlfn.XOR(A478=A$2:A478),"In","Out")</f>
        <v>In</v>
      </c>
      <c r="E478" t="str">
        <f>IF(ISODD(COUNTIF(A$2:A478,A478)),"In","Out")</f>
        <v>In</v>
      </c>
      <c r="F478" s="6" cm="1">
        <f t="array" ref="F47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78" s="6" cm="1">
        <f t="array" ref="G478">_xlfn.XLOOKUP(A478,A$1:A477,B$1:B477,"Not Found",0,-1)</f>
        <v>43777.493055555555</v>
      </c>
      <c r="H478" s="4">
        <f>IF(I478="Out",(B478-F478)*24,0)</f>
        <v>0</v>
      </c>
      <c r="I478" s="3" t="str">
        <f>_xlfn.XLOOKUP(tblData[[#This Row],[Employee]],tblDepts[Employee],tblDepts[All Depts])</f>
        <v>Accounting</v>
      </c>
    </row>
    <row r="479" spans="1:9" x14ac:dyDescent="0.25">
      <c r="A479" s="4" t="s">
        <v>4</v>
      </c>
      <c r="B479" s="9">
        <v>43777.537499999999</v>
      </c>
      <c r="C479" t="str" cm="1">
        <f t="array" ref="C479">IF(_xlfn.XOR(tblData[[#This Row],[Employee]]=INDEX(tblData[Employee],1):tblData[[#This Row],[Employee]]),"In","Out")</f>
        <v>In</v>
      </c>
      <c r="D479" t="str" cm="1">
        <f t="array" ref="D479">IF(_xlfn.XOR(A479=A$2:A479),"In","Out")</f>
        <v>In</v>
      </c>
      <c r="E479" t="str">
        <f>IF(ISODD(COUNTIF(A$2:A479,A479)),"In","Out")</f>
        <v>In</v>
      </c>
      <c r="F479" s="6" cm="1">
        <f t="array" ref="F47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79" s="6" cm="1">
        <f t="array" ref="G479">_xlfn.XLOOKUP(A479,A$1:A478,B$1:B478,"Not Found",0,-1)</f>
        <v>43777.494444444441</v>
      </c>
      <c r="H479" s="4">
        <f>IF(I479="Out",(B479-F479)*24,0)</f>
        <v>0</v>
      </c>
      <c r="I479" s="3" t="str">
        <f>_xlfn.XLOOKUP(tblData[[#This Row],[Employee]],tblDepts[Employee],tblDepts[All Depts])</f>
        <v>Admin</v>
      </c>
    </row>
    <row r="480" spans="1:9" x14ac:dyDescent="0.25">
      <c r="A480" s="4" t="s">
        <v>1</v>
      </c>
      <c r="B480" s="9">
        <v>43777.538194444445</v>
      </c>
      <c r="C480" t="str" cm="1">
        <f t="array" ref="C480">IF(_xlfn.XOR(tblData[[#This Row],[Employee]]=INDEX(tblData[Employee],1):tblData[[#This Row],[Employee]]),"In","Out")</f>
        <v>In</v>
      </c>
      <c r="D480" t="str" cm="1">
        <f t="array" ref="D480">IF(_xlfn.XOR(A480=A$2:A480),"In","Out")</f>
        <v>In</v>
      </c>
      <c r="E480" t="str">
        <f>IF(ISODD(COUNTIF(A$2:A480,A480)),"In","Out")</f>
        <v>In</v>
      </c>
      <c r="F480" s="6" cm="1">
        <f t="array" ref="F48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80" s="6" cm="1">
        <f t="array" ref="G480">_xlfn.XLOOKUP(A480,A$1:A479,B$1:B479,"Not Found",0,-1)</f>
        <v>43777.495138888888</v>
      </c>
      <c r="H480" s="4">
        <f>IF(I480="Out",(B480-F480)*24,0)</f>
        <v>0</v>
      </c>
      <c r="I480" s="3" t="str">
        <f>_xlfn.XLOOKUP(tblData[[#This Row],[Employee]],tblDepts[Employee],tblDepts[All Depts])</f>
        <v>Exec</v>
      </c>
    </row>
    <row r="481" spans="1:9" x14ac:dyDescent="0.25">
      <c r="A481" s="4" t="s">
        <v>6</v>
      </c>
      <c r="B481" s="9">
        <v>43777.538888888892</v>
      </c>
      <c r="C481" t="str" cm="1">
        <f t="array" ref="C481">IF(_xlfn.XOR(tblData[[#This Row],[Employee]]=INDEX(tblData[Employee],1):tblData[[#This Row],[Employee]]),"In","Out")</f>
        <v>In</v>
      </c>
      <c r="D481" t="str" cm="1">
        <f t="array" ref="D481">IF(_xlfn.XOR(A481=A$2:A481),"In","Out")</f>
        <v>In</v>
      </c>
      <c r="E481" t="str">
        <f>IF(ISODD(COUNTIF(A$2:A481,A481)),"In","Out")</f>
        <v>In</v>
      </c>
      <c r="F481" s="6" cm="1">
        <f t="array" ref="F48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81" s="6" cm="1">
        <f t="array" ref="G481">_xlfn.XLOOKUP(A481,A$1:A480,B$1:B480,"Not Found",0,-1)</f>
        <v>43777.496527777781</v>
      </c>
      <c r="H481" s="4">
        <f>IF(I481="Out",(B481-F481)*24,0)</f>
        <v>0</v>
      </c>
      <c r="I481" s="3" t="str">
        <f>_xlfn.XLOOKUP(tblData[[#This Row],[Employee]],tblDepts[Employee],tblDepts[All Depts])</f>
        <v>Sales</v>
      </c>
    </row>
    <row r="482" spans="1:9" x14ac:dyDescent="0.25">
      <c r="A482" s="4" t="s">
        <v>7</v>
      </c>
      <c r="B482" s="9">
        <v>43777.538888888892</v>
      </c>
      <c r="C482" t="str" cm="1">
        <f t="array" ref="C482">IF(_xlfn.XOR(tblData[[#This Row],[Employee]]=INDEX(tblData[Employee],1):tblData[[#This Row],[Employee]]),"In","Out")</f>
        <v>In</v>
      </c>
      <c r="D482" t="str" cm="1">
        <f t="array" ref="D482">IF(_xlfn.XOR(A482=A$2:A482),"In","Out")</f>
        <v>In</v>
      </c>
      <c r="E482" t="str">
        <f>IF(ISODD(COUNTIF(A$2:A482,A482)),"In","Out")</f>
        <v>In</v>
      </c>
      <c r="F482" s="6" cm="1">
        <f t="array" ref="F48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82" s="6" cm="1">
        <f t="array" ref="G482">_xlfn.XLOOKUP(A482,A$1:A481,B$1:B481,"Not Found",0,-1)</f>
        <v>43777.497916666667</v>
      </c>
      <c r="H482" s="4">
        <f>IF(I482="Out",(B482-F482)*24,0)</f>
        <v>0</v>
      </c>
      <c r="I482" s="3" t="str">
        <f>_xlfn.XLOOKUP(tblData[[#This Row],[Employee]],tblDepts[Employee],tblDepts[All Depts])</f>
        <v>Accounting</v>
      </c>
    </row>
    <row r="483" spans="1:9" x14ac:dyDescent="0.25">
      <c r="A483" s="4" t="s">
        <v>5</v>
      </c>
      <c r="B483" s="9">
        <v>43777.538888888892</v>
      </c>
      <c r="C483" t="str" cm="1">
        <f t="array" ref="C483">IF(_xlfn.XOR(tblData[[#This Row],[Employee]]=INDEX(tblData[Employee],1):tblData[[#This Row],[Employee]]),"In","Out")</f>
        <v>In</v>
      </c>
      <c r="D483" t="str" cm="1">
        <f t="array" ref="D483">IF(_xlfn.XOR(A483=A$2:A483),"In","Out")</f>
        <v>In</v>
      </c>
      <c r="E483" t="str">
        <f>IF(ISODD(COUNTIF(A$2:A483,A483)),"In","Out")</f>
        <v>In</v>
      </c>
      <c r="F483" s="6" cm="1">
        <f t="array" ref="F48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83" s="6" cm="1">
        <f t="array" ref="G483">_xlfn.XLOOKUP(A483,A$1:A482,B$1:B482,"Not Found",0,-1)</f>
        <v>43777.495833333334</v>
      </c>
      <c r="H483" s="4">
        <f>IF(I483="Out",(B483-F483)*24,0)</f>
        <v>0</v>
      </c>
      <c r="I483" s="3" t="str">
        <f>_xlfn.XLOOKUP(tblData[[#This Row],[Employee]],tblDepts[Employee],tblDepts[All Depts])</f>
        <v>Sales</v>
      </c>
    </row>
    <row r="484" spans="1:9" x14ac:dyDescent="0.25">
      <c r="A484" s="4" t="s">
        <v>11</v>
      </c>
      <c r="B484" s="9">
        <v>43777.539583333331</v>
      </c>
      <c r="C484" t="str" cm="1">
        <f t="array" ref="C484">IF(_xlfn.XOR(tblData[[#This Row],[Employee]]=INDEX(tblData[Employee],1):tblData[[#This Row],[Employee]]),"In","Out")</f>
        <v>In</v>
      </c>
      <c r="D484" t="str" cm="1">
        <f t="array" ref="D484">IF(_xlfn.XOR(A484=A$2:A484),"In","Out")</f>
        <v>In</v>
      </c>
      <c r="E484" t="str">
        <f>IF(ISODD(COUNTIF(A$2:A484,A484)),"In","Out")</f>
        <v>In</v>
      </c>
      <c r="F484" s="6" cm="1">
        <f t="array" ref="F48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84" s="6" cm="1">
        <f t="array" ref="G484">_xlfn.XLOOKUP(A484,A$1:A483,B$1:B483,"Not Found",0,-1)</f>
        <v>43777.499305555553</v>
      </c>
      <c r="H484" s="4">
        <f>IF(I484="Out",(B484-F484)*24,0)</f>
        <v>0</v>
      </c>
      <c r="I484" s="3" t="str">
        <f>_xlfn.XLOOKUP(tblData[[#This Row],[Employee]],tblDepts[Employee],tblDepts[All Depts])</f>
        <v>Sales</v>
      </c>
    </row>
    <row r="485" spans="1:9" x14ac:dyDescent="0.25">
      <c r="A485" s="4" t="s">
        <v>10</v>
      </c>
      <c r="B485" s="9">
        <v>43777.540972222225</v>
      </c>
      <c r="C485" t="str" cm="1">
        <f t="array" ref="C485">IF(_xlfn.XOR(tblData[[#This Row],[Employee]]=INDEX(tblData[Employee],1):tblData[[#This Row],[Employee]]),"In","Out")</f>
        <v>In</v>
      </c>
      <c r="D485" t="str" cm="1">
        <f t="array" ref="D485">IF(_xlfn.XOR(A485=A$2:A485),"In","Out")</f>
        <v>In</v>
      </c>
      <c r="E485" t="str">
        <f>IF(ISODD(COUNTIF(A$2:A485,A485)),"In","Out")</f>
        <v>In</v>
      </c>
      <c r="F485" s="6" cm="1">
        <f t="array" ref="F48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85" s="6" cm="1">
        <f t="array" ref="G485">_xlfn.XLOOKUP(A485,A$1:A484,B$1:B484,"Not Found",0,-1)</f>
        <v>43777.5</v>
      </c>
      <c r="H485" s="4">
        <f>IF(I485="Out",(B485-F485)*24,0)</f>
        <v>0</v>
      </c>
      <c r="I485" s="3" t="str">
        <f>_xlfn.XLOOKUP(tblData[[#This Row],[Employee]],tblDepts[Employee],tblDepts[All Depts])</f>
        <v>Accounting</v>
      </c>
    </row>
    <row r="486" spans="1:9" x14ac:dyDescent="0.25">
      <c r="A486" s="4" t="s">
        <v>14</v>
      </c>
      <c r="B486" s="9">
        <v>43777.540972222225</v>
      </c>
      <c r="C486" t="str" cm="1">
        <f t="array" ref="C486">IF(_xlfn.XOR(tblData[[#This Row],[Employee]]=INDEX(tblData[Employee],1):tblData[[#This Row],[Employee]]),"In","Out")</f>
        <v>In</v>
      </c>
      <c r="D486" t="str" cm="1">
        <f t="array" ref="D486">IF(_xlfn.XOR(A486=A$2:A486),"In","Out")</f>
        <v>In</v>
      </c>
      <c r="E486" t="str">
        <f>IF(ISODD(COUNTIF(A$2:A486,A486)),"In","Out")</f>
        <v>In</v>
      </c>
      <c r="F486" s="6" cm="1">
        <f t="array" ref="F48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86" s="6" cm="1">
        <f t="array" ref="G486">_xlfn.XLOOKUP(A486,A$1:A485,B$1:B485,"Not Found",0,-1)</f>
        <v>43777.489583333336</v>
      </c>
      <c r="H486" s="4">
        <f>IF(I486="Out",(B486-F486)*24,0)</f>
        <v>0</v>
      </c>
      <c r="I486" s="3" t="str">
        <f>_xlfn.XLOOKUP(tblData[[#This Row],[Employee]],tblDepts[Employee],tblDepts[All Depts])</f>
        <v>Admin</v>
      </c>
    </row>
    <row r="487" spans="1:9" x14ac:dyDescent="0.25">
      <c r="A487" s="4" t="s">
        <v>2</v>
      </c>
      <c r="B487" s="9">
        <v>43777.541666666664</v>
      </c>
      <c r="C487" t="str" cm="1">
        <f t="array" ref="C487">IF(_xlfn.XOR(tblData[[#This Row],[Employee]]=INDEX(tblData[Employee],1):tblData[[#This Row],[Employee]]),"In","Out")</f>
        <v>In</v>
      </c>
      <c r="D487" t="str" cm="1">
        <f t="array" ref="D487">IF(_xlfn.XOR(A487=A$2:A487),"In","Out")</f>
        <v>In</v>
      </c>
      <c r="E487" t="str">
        <f>IF(ISODD(COUNTIF(A$2:A487,A487)),"In","Out")</f>
        <v>In</v>
      </c>
      <c r="F487" s="6" cm="1">
        <f t="array" ref="F48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87" s="6" cm="1">
        <f t="array" ref="G487">_xlfn.XLOOKUP(A487,A$1:A486,B$1:B486,"Not Found",0,-1)</f>
        <v>43777.5</v>
      </c>
      <c r="H487" s="4">
        <f>IF(I487="Out",(B487-F487)*24,0)</f>
        <v>0</v>
      </c>
      <c r="I487" s="3" t="str">
        <f>_xlfn.XLOOKUP(tblData[[#This Row],[Employee]],tblDepts[Employee],tblDepts[All Depts])</f>
        <v>Sales</v>
      </c>
    </row>
    <row r="488" spans="1:9" x14ac:dyDescent="0.25">
      <c r="A488" s="4" t="s">
        <v>3</v>
      </c>
      <c r="B488" s="9">
        <v>43777.543749999997</v>
      </c>
      <c r="C488" t="str" cm="1">
        <f t="array" ref="C488">IF(_xlfn.XOR(tblData[[#This Row],[Employee]]=INDEX(tblData[Employee],1):tblData[[#This Row],[Employee]]),"In","Out")</f>
        <v>In</v>
      </c>
      <c r="D488" t="str" cm="1">
        <f t="array" ref="D488">IF(_xlfn.XOR(A488=A$2:A488),"In","Out")</f>
        <v>In</v>
      </c>
      <c r="E488" t="str">
        <f>IF(ISODD(COUNTIF(A$2:A488,A488)),"In","Out")</f>
        <v>In</v>
      </c>
      <c r="F488" s="6" cm="1">
        <f t="array" ref="F48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88" s="6" cm="1">
        <f t="array" ref="G488">_xlfn.XLOOKUP(A488,A$1:A487,B$1:B487,"Not Found",0,-1)</f>
        <v>43777.488888888889</v>
      </c>
      <c r="H488" s="4">
        <f>IF(I488="Out",(B488-F488)*24,0)</f>
        <v>0</v>
      </c>
      <c r="I488" s="3" t="str">
        <f>_xlfn.XLOOKUP(tblData[[#This Row],[Employee]],tblDepts[Employee],tblDepts[All Depts])</f>
        <v>Sales</v>
      </c>
    </row>
    <row r="489" spans="1:9" x14ac:dyDescent="0.25">
      <c r="A489" s="4" t="s">
        <v>8</v>
      </c>
      <c r="B489" s="9">
        <v>43777.544444444444</v>
      </c>
      <c r="C489" t="str" cm="1">
        <f t="array" ref="C489">IF(_xlfn.XOR(tblData[[#This Row],[Employee]]=INDEX(tblData[Employee],1):tblData[[#This Row],[Employee]]),"In","Out")</f>
        <v>In</v>
      </c>
      <c r="D489" t="str" cm="1">
        <f t="array" ref="D489">IF(_xlfn.XOR(A489=A$2:A489),"In","Out")</f>
        <v>In</v>
      </c>
      <c r="E489" t="str">
        <f>IF(ISODD(COUNTIF(A$2:A489,A489)),"In","Out")</f>
        <v>In</v>
      </c>
      <c r="F489" s="6" cm="1">
        <f t="array" ref="F48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89" s="6" cm="1">
        <f t="array" ref="G489">_xlfn.XLOOKUP(A489,A$1:A488,B$1:B488,"Not Found",0,-1)</f>
        <v>43777.476388888892</v>
      </c>
      <c r="H489" s="4">
        <f>IF(I489="Out",(B489-F489)*24,0)</f>
        <v>0</v>
      </c>
      <c r="I489" s="3" t="str">
        <f>_xlfn.XLOOKUP(tblData[[#This Row],[Employee]],tblDepts[Employee],tblDepts[All Depts])</f>
        <v>Admin</v>
      </c>
    </row>
    <row r="490" spans="1:9" x14ac:dyDescent="0.25">
      <c r="A490" s="4" t="s">
        <v>13</v>
      </c>
      <c r="B490" s="9">
        <v>43777.545138888891</v>
      </c>
      <c r="C490" t="str" cm="1">
        <f t="array" ref="C490">IF(_xlfn.XOR(tblData[[#This Row],[Employee]]=INDEX(tblData[Employee],1):tblData[[#This Row],[Employee]]),"In","Out")</f>
        <v>In</v>
      </c>
      <c r="D490" t="str" cm="1">
        <f t="array" ref="D490">IF(_xlfn.XOR(A490=A$2:A490),"In","Out")</f>
        <v>In</v>
      </c>
      <c r="E490" t="str">
        <f>IF(ISODD(COUNTIF(A$2:A490,A490)),"In","Out")</f>
        <v>In</v>
      </c>
      <c r="F490" s="6" cm="1">
        <f t="array" ref="F49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90" s="6" cm="1">
        <f t="array" ref="G490">_xlfn.XLOOKUP(A490,A$1:A489,B$1:B489,"Not Found",0,-1)</f>
        <v>43777.493750000001</v>
      </c>
      <c r="H490" s="4">
        <f>IF(I490="Out",(B490-F490)*24,0)</f>
        <v>0</v>
      </c>
      <c r="I490" s="3" t="str">
        <f>_xlfn.XLOOKUP(tblData[[#This Row],[Employee]],tblDepts[Employee],tblDepts[All Depts])</f>
        <v>HR</v>
      </c>
    </row>
    <row r="491" spans="1:9" x14ac:dyDescent="0.25">
      <c r="A491" s="4" t="s">
        <v>12</v>
      </c>
      <c r="B491" s="9">
        <v>43777.548611111109</v>
      </c>
      <c r="C491" t="str" cm="1">
        <f t="array" ref="C491">IF(_xlfn.XOR(tblData[[#This Row],[Employee]]=INDEX(tblData[Employee],1):tblData[[#This Row],[Employee]]),"In","Out")</f>
        <v>In</v>
      </c>
      <c r="D491" t="str" cm="1">
        <f t="array" ref="D491">IF(_xlfn.XOR(A491=A$2:A491),"In","Out")</f>
        <v>In</v>
      </c>
      <c r="E491" t="str">
        <f>IF(ISODD(COUNTIF(A$2:A491,A491)),"In","Out")</f>
        <v>In</v>
      </c>
      <c r="F491" s="6" cm="1">
        <f t="array" ref="F49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91" s="6" cm="1">
        <f t="array" ref="G491">_xlfn.XLOOKUP(A491,A$1:A490,B$1:B490,"Not Found",0,-1)</f>
        <v>43777.489583333336</v>
      </c>
      <c r="H491" s="4">
        <f>IF(I491="Out",(B491-F491)*24,0)</f>
        <v>0</v>
      </c>
      <c r="I491" s="3" t="str">
        <f>_xlfn.XLOOKUP(tblData[[#This Row],[Employee]],tblDepts[Employee],tblDepts[All Depts])</f>
        <v>Customer Service</v>
      </c>
    </row>
    <row r="492" spans="1:9" x14ac:dyDescent="0.25">
      <c r="A492" s="4" t="s">
        <v>8</v>
      </c>
      <c r="B492" s="9">
        <v>43777.617361111108</v>
      </c>
      <c r="C492" t="str" cm="1">
        <f t="array" ref="C492">IF(_xlfn.XOR(tblData[[#This Row],[Employee]]=INDEX(tblData[Employee],1):tblData[[#This Row],[Employee]]),"In","Out")</f>
        <v>Out</v>
      </c>
      <c r="D492" t="str" cm="1">
        <f t="array" ref="D492">IF(_xlfn.XOR(A492=A$2:A492),"In","Out")</f>
        <v>Out</v>
      </c>
      <c r="E492" t="str">
        <f>IF(ISODD(COUNTIF(A$2:A492,A492)),"In","Out")</f>
        <v>Out</v>
      </c>
      <c r="F492" s="6" cm="1">
        <f t="array" ref="F49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1.7499999999417923</v>
      </c>
      <c r="G492" s="6" cm="1">
        <f t="array" ref="G492">_xlfn.XLOOKUP(A492,A$1:A491,B$1:B491,"Not Found",0,-1)</f>
        <v>43777.544444444444</v>
      </c>
      <c r="H492" s="4">
        <f>IF(I492="Out",(B492-F492)*24,0)</f>
        <v>0</v>
      </c>
      <c r="I492" s="3" t="str">
        <f>_xlfn.XLOOKUP(tblData[[#This Row],[Employee]],tblDepts[Employee],tblDepts[All Depts])</f>
        <v>Admin</v>
      </c>
    </row>
    <row r="493" spans="1:9" x14ac:dyDescent="0.25">
      <c r="A493" s="4" t="s">
        <v>1</v>
      </c>
      <c r="B493" s="9">
        <v>43777.621527777781</v>
      </c>
      <c r="C493" t="str" cm="1">
        <f t="array" ref="C493">IF(_xlfn.XOR(tblData[[#This Row],[Employee]]=INDEX(tblData[Employee],1):tblData[[#This Row],[Employee]]),"In","Out")</f>
        <v>Out</v>
      </c>
      <c r="D493" t="str" cm="1">
        <f t="array" ref="D493">IF(_xlfn.XOR(A493=A$2:A493),"In","Out")</f>
        <v>Out</v>
      </c>
      <c r="E493" t="str">
        <f>IF(ISODD(COUNTIF(A$2:A493,A493)),"In","Out")</f>
        <v>Out</v>
      </c>
      <c r="F493" s="6" cm="1">
        <f t="array" ref="F49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2.0000000000582077</v>
      </c>
      <c r="G493" s="6" cm="1">
        <f t="array" ref="G493">_xlfn.XLOOKUP(A493,A$1:A492,B$1:B492,"Not Found",0,-1)</f>
        <v>43777.538194444445</v>
      </c>
      <c r="H493" s="4">
        <f>IF(I493="Out",(B493-F493)*24,0)</f>
        <v>0</v>
      </c>
      <c r="I493" s="3" t="str">
        <f>_xlfn.XLOOKUP(tblData[[#This Row],[Employee]],tblDepts[Employee],tblDepts[All Depts])</f>
        <v>Exec</v>
      </c>
    </row>
    <row r="494" spans="1:9" x14ac:dyDescent="0.25">
      <c r="A494" s="4" t="s">
        <v>3</v>
      </c>
      <c r="B494" s="9">
        <v>43777.622916666667</v>
      </c>
      <c r="C494" t="str" cm="1">
        <f t="array" ref="C494">IF(_xlfn.XOR(tblData[[#This Row],[Employee]]=INDEX(tblData[Employee],1):tblData[[#This Row],[Employee]]),"In","Out")</f>
        <v>Out</v>
      </c>
      <c r="D494" t="str" cm="1">
        <f t="array" ref="D494">IF(_xlfn.XOR(A494=A$2:A494),"In","Out")</f>
        <v>Out</v>
      </c>
      <c r="E494" t="str">
        <f>IF(ISODD(COUNTIF(A$2:A494,A494)),"In","Out")</f>
        <v>Out</v>
      </c>
      <c r="F494" s="6" cm="1">
        <f t="array" ref="F49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1.9000000000814907</v>
      </c>
      <c r="G494" s="6" cm="1">
        <f t="array" ref="G494">_xlfn.XLOOKUP(A494,A$1:A493,B$1:B493,"Not Found",0,-1)</f>
        <v>43777.543749999997</v>
      </c>
      <c r="H494" s="4">
        <f>IF(I494="Out",(B494-F494)*24,0)</f>
        <v>0</v>
      </c>
      <c r="I494" s="3" t="str">
        <f>_xlfn.XLOOKUP(tblData[[#This Row],[Employee]],tblDepts[Employee],tblDepts[All Depts])</f>
        <v>Sales</v>
      </c>
    </row>
    <row r="495" spans="1:9" x14ac:dyDescent="0.25">
      <c r="A495" s="4" t="s">
        <v>13</v>
      </c>
      <c r="B495" s="9">
        <v>43777.622916666667</v>
      </c>
      <c r="C495" t="str" cm="1">
        <f t="array" ref="C495">IF(_xlfn.XOR(tblData[[#This Row],[Employee]]=INDEX(tblData[Employee],1):tblData[[#This Row],[Employee]]),"In","Out")</f>
        <v>Out</v>
      </c>
      <c r="D495" t="str" cm="1">
        <f t="array" ref="D495">IF(_xlfn.XOR(A495=A$2:A495),"In","Out")</f>
        <v>Out</v>
      </c>
      <c r="E495" t="str">
        <f>IF(ISODD(COUNTIF(A$2:A495,A495)),"In","Out")</f>
        <v>Out</v>
      </c>
      <c r="F495" s="6" cm="1">
        <f t="array" ref="F49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1.8666666666395031</v>
      </c>
      <c r="G495" s="6" cm="1">
        <f t="array" ref="G495">_xlfn.XLOOKUP(A495,A$1:A494,B$1:B494,"Not Found",0,-1)</f>
        <v>43777.545138888891</v>
      </c>
      <c r="H495" s="4">
        <f>IF(I495="Out",(B495-F495)*24,0)</f>
        <v>0</v>
      </c>
      <c r="I495" s="3" t="str">
        <f>_xlfn.XLOOKUP(tblData[[#This Row],[Employee]],tblDepts[Employee],tblDepts[All Depts])</f>
        <v>HR</v>
      </c>
    </row>
    <row r="496" spans="1:9" x14ac:dyDescent="0.25">
      <c r="A496" s="4" t="s">
        <v>7</v>
      </c>
      <c r="B496" s="9">
        <v>43777.623611111114</v>
      </c>
      <c r="C496" t="str" cm="1">
        <f t="array" ref="C496">IF(_xlfn.XOR(tblData[[#This Row],[Employee]]=INDEX(tblData[Employee],1):tblData[[#This Row],[Employee]]),"In","Out")</f>
        <v>Out</v>
      </c>
      <c r="D496" t="str" cm="1">
        <f t="array" ref="D496">IF(_xlfn.XOR(A496=A$2:A496),"In","Out")</f>
        <v>Out</v>
      </c>
      <c r="E496" t="str">
        <f>IF(ISODD(COUNTIF(A$2:A496,A496)),"In","Out")</f>
        <v>Out</v>
      </c>
      <c r="F496" s="6" cm="1">
        <f t="array" ref="F49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2.0333333333255723</v>
      </c>
      <c r="G496" s="6" cm="1">
        <f t="array" ref="G496">_xlfn.XLOOKUP(A496,A$1:A495,B$1:B495,"Not Found",0,-1)</f>
        <v>43777.538888888892</v>
      </c>
      <c r="H496" s="4">
        <f>IF(I496="Out",(B496-F496)*24,0)</f>
        <v>0</v>
      </c>
      <c r="I496" s="3" t="str">
        <f>_xlfn.XLOOKUP(tblData[[#This Row],[Employee]],tblDepts[Employee],tblDepts[All Depts])</f>
        <v>Accounting</v>
      </c>
    </row>
    <row r="497" spans="1:9" x14ac:dyDescent="0.25">
      <c r="A497" s="4" t="s">
        <v>11</v>
      </c>
      <c r="B497" s="9">
        <v>43777.623611111114</v>
      </c>
      <c r="C497" t="str" cm="1">
        <f t="array" ref="C497">IF(_xlfn.XOR(tblData[[#This Row],[Employee]]=INDEX(tblData[Employee],1):tblData[[#This Row],[Employee]]),"In","Out")</f>
        <v>Out</v>
      </c>
      <c r="D497" t="str" cm="1">
        <f t="array" ref="D497">IF(_xlfn.XOR(A497=A$2:A497),"In","Out")</f>
        <v>Out</v>
      </c>
      <c r="E497" t="str">
        <f>IF(ISODD(COUNTIF(A$2:A497,A497)),"In","Out")</f>
        <v>Out</v>
      </c>
      <c r="F497" s="6" cm="1">
        <f t="array" ref="F49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2.0166666667792015</v>
      </c>
      <c r="G497" s="6" cm="1">
        <f t="array" ref="G497">_xlfn.XLOOKUP(A497,A$1:A496,B$1:B496,"Not Found",0,-1)</f>
        <v>43777.539583333331</v>
      </c>
      <c r="H497" s="4">
        <f>IF(I497="Out",(B497-F497)*24,0)</f>
        <v>0</v>
      </c>
      <c r="I497" s="3" t="str">
        <f>_xlfn.XLOOKUP(tblData[[#This Row],[Employee]],tblDepts[Employee],tblDepts[All Depts])</f>
        <v>Sales</v>
      </c>
    </row>
    <row r="498" spans="1:9" x14ac:dyDescent="0.25">
      <c r="A498" s="4" t="s">
        <v>10</v>
      </c>
      <c r="B498" s="9">
        <v>43777.624305555553</v>
      </c>
      <c r="C498" t="str" cm="1">
        <f t="array" ref="C498">IF(_xlfn.XOR(tblData[[#This Row],[Employee]]=INDEX(tblData[Employee],1):tblData[[#This Row],[Employee]]),"In","Out")</f>
        <v>Out</v>
      </c>
      <c r="D498" t="str" cm="1">
        <f t="array" ref="D498">IF(_xlfn.XOR(A498=A$2:A498),"In","Out")</f>
        <v>Out</v>
      </c>
      <c r="E498" t="str">
        <f>IF(ISODD(COUNTIF(A$2:A498,A498)),"In","Out")</f>
        <v>Out</v>
      </c>
      <c r="F498" s="6" cm="1">
        <f t="array" ref="F49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1.9999999998835847</v>
      </c>
      <c r="G498" s="6" cm="1">
        <f t="array" ref="G498">_xlfn.XLOOKUP(A498,A$1:A497,B$1:B497,"Not Found",0,-1)</f>
        <v>43777.540972222225</v>
      </c>
      <c r="H498" s="4">
        <f>IF(I498="Out",(B498-F498)*24,0)</f>
        <v>0</v>
      </c>
      <c r="I498" s="3" t="str">
        <f>_xlfn.XLOOKUP(tblData[[#This Row],[Employee]],tblDepts[Employee],tblDepts[All Depts])</f>
        <v>Accounting</v>
      </c>
    </row>
    <row r="499" spans="1:9" x14ac:dyDescent="0.25">
      <c r="A499" s="4" t="s">
        <v>12</v>
      </c>
      <c r="B499" s="9">
        <v>43777.624305555553</v>
      </c>
      <c r="C499" t="str" cm="1">
        <f t="array" ref="C499">IF(_xlfn.XOR(tblData[[#This Row],[Employee]]=INDEX(tblData[Employee],1):tblData[[#This Row],[Employee]]),"In","Out")</f>
        <v>Out</v>
      </c>
      <c r="D499" t="str" cm="1">
        <f t="array" ref="D499">IF(_xlfn.XOR(A499=A$2:A499),"In","Out")</f>
        <v>Out</v>
      </c>
      <c r="E499" t="str">
        <f>IF(ISODD(COUNTIF(A$2:A499,A499)),"In","Out")</f>
        <v>Out</v>
      </c>
      <c r="F499" s="6" cm="1">
        <f t="array" ref="F49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1.8166666666511446</v>
      </c>
      <c r="G499" s="6" cm="1">
        <f t="array" ref="G499">_xlfn.XLOOKUP(A499,A$1:A498,B$1:B498,"Not Found",0,-1)</f>
        <v>43777.548611111109</v>
      </c>
      <c r="H499" s="4">
        <f>IF(I499="Out",(B499-F499)*24,0)</f>
        <v>0</v>
      </c>
      <c r="I499" s="3" t="str">
        <f>_xlfn.XLOOKUP(tblData[[#This Row],[Employee]],tblDepts[Employee],tblDepts[All Depts])</f>
        <v>Customer Service</v>
      </c>
    </row>
    <row r="500" spans="1:9" x14ac:dyDescent="0.25">
      <c r="A500" s="4" t="s">
        <v>14</v>
      </c>
      <c r="B500" s="9">
        <v>43777.624305555553</v>
      </c>
      <c r="C500" t="str" cm="1">
        <f t="array" ref="C500">IF(_xlfn.XOR(tblData[[#This Row],[Employee]]=INDEX(tblData[Employee],1):tblData[[#This Row],[Employee]]),"In","Out")</f>
        <v>Out</v>
      </c>
      <c r="D500" t="str" cm="1">
        <f t="array" ref="D500">IF(_xlfn.XOR(A500=A$2:A500),"In","Out")</f>
        <v>Out</v>
      </c>
      <c r="E500" t="str">
        <f>IF(ISODD(COUNTIF(A$2:A500,A500)),"In","Out")</f>
        <v>Out</v>
      </c>
      <c r="F500" s="6" cm="1">
        <f t="array" ref="F50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1.9999999998835847</v>
      </c>
      <c r="G500" s="6" cm="1">
        <f t="array" ref="G500">_xlfn.XLOOKUP(A500,A$1:A499,B$1:B499,"Not Found",0,-1)</f>
        <v>43777.540972222225</v>
      </c>
      <c r="H500" s="4">
        <f>IF(I500="Out",(B500-F500)*24,0)</f>
        <v>0</v>
      </c>
      <c r="I500" s="3" t="str">
        <f>_xlfn.XLOOKUP(tblData[[#This Row],[Employee]],tblDepts[Employee],tblDepts[All Depts])</f>
        <v>Admin</v>
      </c>
    </row>
    <row r="501" spans="1:9" x14ac:dyDescent="0.25">
      <c r="A501" s="4" t="s">
        <v>4</v>
      </c>
      <c r="B501" s="9">
        <v>43777.625</v>
      </c>
      <c r="C501" t="str" cm="1">
        <f t="array" ref="C501">IF(_xlfn.XOR(tblData[[#This Row],[Employee]]=INDEX(tblData[Employee],1):tblData[[#This Row],[Employee]]),"In","Out")</f>
        <v>Out</v>
      </c>
      <c r="D501" t="str" cm="1">
        <f t="array" ref="D501">IF(_xlfn.XOR(A501=A$2:A501),"In","Out")</f>
        <v>Out</v>
      </c>
      <c r="E501" t="str">
        <f>IF(ISODD(COUNTIF(A$2:A501,A501)),"In","Out")</f>
        <v>Out</v>
      </c>
      <c r="F501" s="6" cm="1">
        <f t="array" ref="F50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2.1000000000349246</v>
      </c>
      <c r="G501" s="6" cm="1">
        <f t="array" ref="G501">_xlfn.XLOOKUP(A501,A$1:A500,B$1:B500,"Not Found",0,-1)</f>
        <v>43777.537499999999</v>
      </c>
      <c r="H501" s="4">
        <f>IF(I501="Out",(B501-F501)*24,0)</f>
        <v>0</v>
      </c>
      <c r="I501" s="3" t="str">
        <f>_xlfn.XLOOKUP(tblData[[#This Row],[Employee]],tblDepts[Employee],tblDepts[All Depts])</f>
        <v>Admin</v>
      </c>
    </row>
    <row r="502" spans="1:9" x14ac:dyDescent="0.25">
      <c r="A502" s="4" t="s">
        <v>6</v>
      </c>
      <c r="B502" s="9">
        <v>43777.625</v>
      </c>
      <c r="C502" t="str" cm="1">
        <f t="array" ref="C502">IF(_xlfn.XOR(tblData[[#This Row],[Employee]]=INDEX(tblData[Employee],1):tblData[[#This Row],[Employee]]),"In","Out")</f>
        <v>Out</v>
      </c>
      <c r="D502" t="str" cm="1">
        <f t="array" ref="D502">IF(_xlfn.XOR(A502=A$2:A502),"In","Out")</f>
        <v>Out</v>
      </c>
      <c r="E502" t="str">
        <f>IF(ISODD(COUNTIF(A$2:A502,A502)),"In","Out")</f>
        <v>Out</v>
      </c>
      <c r="F502" s="6" cm="1">
        <f t="array" ref="F50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2.066666666592937</v>
      </c>
      <c r="G502" s="6" cm="1">
        <f t="array" ref="G502">_xlfn.XLOOKUP(A502,A$1:A501,B$1:B501,"Not Found",0,-1)</f>
        <v>43777.538888888892</v>
      </c>
      <c r="H502" s="4">
        <f>IF(I502="Out",(B502-F502)*24,0)</f>
        <v>0</v>
      </c>
      <c r="I502" s="3" t="str">
        <f>_xlfn.XLOOKUP(tblData[[#This Row],[Employee]],tblDepts[Employee],tblDepts[All Depts])</f>
        <v>Sales</v>
      </c>
    </row>
    <row r="503" spans="1:9" x14ac:dyDescent="0.25">
      <c r="A503" s="4" t="s">
        <v>5</v>
      </c>
      <c r="B503" s="9">
        <v>43777.625</v>
      </c>
      <c r="C503" t="str" cm="1">
        <f t="array" ref="C503">IF(_xlfn.XOR(tblData[[#This Row],[Employee]]=INDEX(tblData[Employee],1):tblData[[#This Row],[Employee]]),"In","Out")</f>
        <v>Out</v>
      </c>
      <c r="D503" t="str" cm="1">
        <f t="array" ref="D503">IF(_xlfn.XOR(A503=A$2:A503),"In","Out")</f>
        <v>Out</v>
      </c>
      <c r="E503" t="str">
        <f>IF(ISODD(COUNTIF(A$2:A503,A503)),"In","Out")</f>
        <v>Out</v>
      </c>
      <c r="F503" s="6" cm="1">
        <f t="array" ref="F50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2.066666666592937</v>
      </c>
      <c r="G503" s="6" cm="1">
        <f t="array" ref="G503">_xlfn.XLOOKUP(A503,A$1:A502,B$1:B502,"Not Found",0,-1)</f>
        <v>43777.538888888892</v>
      </c>
      <c r="H503" s="4">
        <f>IF(I503="Out",(B503-F503)*24,0)</f>
        <v>0</v>
      </c>
      <c r="I503" s="3" t="str">
        <f>_xlfn.XLOOKUP(tblData[[#This Row],[Employee]],tblDepts[Employee],tblDepts[All Depts])</f>
        <v>Sales</v>
      </c>
    </row>
    <row r="504" spans="1:9" x14ac:dyDescent="0.25">
      <c r="A504" s="4" t="s">
        <v>11</v>
      </c>
      <c r="B504" s="9">
        <v>43777.643750000003</v>
      </c>
      <c r="C504" t="str" cm="1">
        <f t="array" ref="C504">IF(_xlfn.XOR(tblData[[#This Row],[Employee]]=INDEX(tblData[Employee],1):tblData[[#This Row],[Employee]]),"In","Out")</f>
        <v>In</v>
      </c>
      <c r="D504" t="str" cm="1">
        <f t="array" ref="D504">IF(_xlfn.XOR(A504=A$2:A504),"In","Out")</f>
        <v>In</v>
      </c>
      <c r="E504" t="str">
        <f>IF(ISODD(COUNTIF(A$2:A504,A504)),"In","Out")</f>
        <v>In</v>
      </c>
      <c r="F504" s="6" cm="1">
        <f t="array" ref="F50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504" s="6" cm="1">
        <f t="array" ref="G504">_xlfn.XLOOKUP(A504,A$1:A503,B$1:B503,"Not Found",0,-1)</f>
        <v>43777.623611111114</v>
      </c>
      <c r="H504" s="4">
        <f>IF(I504="Out",(B504-F504)*24,0)</f>
        <v>0</v>
      </c>
      <c r="I504" s="3" t="str">
        <f>_xlfn.XLOOKUP(tblData[[#This Row],[Employee]],tblDepts[Employee],tblDepts[All Depts])</f>
        <v>Sales</v>
      </c>
    </row>
    <row r="505" spans="1:9" x14ac:dyDescent="0.25">
      <c r="A505" s="4" t="s">
        <v>4</v>
      </c>
      <c r="B505" s="9">
        <v>43777.644444444442</v>
      </c>
      <c r="C505" t="str" cm="1">
        <f t="array" ref="C505">IF(_xlfn.XOR(tblData[[#This Row],[Employee]]=INDEX(tblData[Employee],1):tblData[[#This Row],[Employee]]),"In","Out")</f>
        <v>In</v>
      </c>
      <c r="D505" t="str" cm="1">
        <f t="array" ref="D505">IF(_xlfn.XOR(A505=A$2:A505),"In","Out")</f>
        <v>In</v>
      </c>
      <c r="E505" t="str">
        <f>IF(ISODD(COUNTIF(A$2:A505,A505)),"In","Out")</f>
        <v>In</v>
      </c>
      <c r="F505" s="6" cm="1">
        <f t="array" ref="F50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505" s="6" cm="1">
        <f t="array" ref="G505">_xlfn.XLOOKUP(A505,A$1:A504,B$1:B504,"Not Found",0,-1)</f>
        <v>43777.625</v>
      </c>
      <c r="H505" s="4">
        <f>IF(I505="Out",(B505-F505)*24,0)</f>
        <v>0</v>
      </c>
      <c r="I505" s="3" t="str">
        <f>_xlfn.XLOOKUP(tblData[[#This Row],[Employee]],tblDepts[Employee],tblDepts[All Depts])</f>
        <v>Admin</v>
      </c>
    </row>
    <row r="506" spans="1:9" x14ac:dyDescent="0.25">
      <c r="A506" s="4" t="s">
        <v>7</v>
      </c>
      <c r="B506" s="9">
        <v>43777.644444444442</v>
      </c>
      <c r="C506" t="str" cm="1">
        <f t="array" ref="C506">IF(_xlfn.XOR(tblData[[#This Row],[Employee]]=INDEX(tblData[Employee],1):tblData[[#This Row],[Employee]]),"In","Out")</f>
        <v>In</v>
      </c>
      <c r="D506" t="str" cm="1">
        <f t="array" ref="D506">IF(_xlfn.XOR(A506=A$2:A506),"In","Out")</f>
        <v>In</v>
      </c>
      <c r="E506" t="str">
        <f>IF(ISODD(COUNTIF(A$2:A506,A506)),"In","Out")</f>
        <v>In</v>
      </c>
      <c r="F506" s="6" cm="1">
        <f t="array" ref="F50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506" s="6" cm="1">
        <f t="array" ref="G506">_xlfn.XLOOKUP(A506,A$1:A505,B$1:B505,"Not Found",0,-1)</f>
        <v>43777.623611111114</v>
      </c>
      <c r="H506" s="4">
        <f>IF(I506="Out",(B506-F506)*24,0)</f>
        <v>0</v>
      </c>
      <c r="I506" s="3" t="str">
        <f>_xlfn.XLOOKUP(tblData[[#This Row],[Employee]],tblDepts[Employee],tblDepts[All Depts])</f>
        <v>Accounting</v>
      </c>
    </row>
    <row r="507" spans="1:9" x14ac:dyDescent="0.25">
      <c r="A507" s="4" t="s">
        <v>1</v>
      </c>
      <c r="B507" s="9">
        <v>43777.645833333336</v>
      </c>
      <c r="C507" t="str" cm="1">
        <f t="array" ref="C507">IF(_xlfn.XOR(tblData[[#This Row],[Employee]]=INDEX(tblData[Employee],1):tblData[[#This Row],[Employee]]),"In","Out")</f>
        <v>In</v>
      </c>
      <c r="D507" t="str" cm="1">
        <f t="array" ref="D507">IF(_xlfn.XOR(A507=A$2:A507),"In","Out")</f>
        <v>In</v>
      </c>
      <c r="E507" t="str">
        <f>IF(ISODD(COUNTIF(A$2:A507,A507)),"In","Out")</f>
        <v>In</v>
      </c>
      <c r="F507" s="6" cm="1">
        <f t="array" ref="F50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507" s="6" cm="1">
        <f t="array" ref="G507">_xlfn.XLOOKUP(A507,A$1:A506,B$1:B506,"Not Found",0,-1)</f>
        <v>43777.621527777781</v>
      </c>
      <c r="H507" s="4">
        <f>IF(I507="Out",(B507-F507)*24,0)</f>
        <v>0</v>
      </c>
      <c r="I507" s="3" t="str">
        <f>_xlfn.XLOOKUP(tblData[[#This Row],[Employee]],tblDepts[Employee],tblDepts[All Depts])</f>
        <v>Exec</v>
      </c>
    </row>
    <row r="508" spans="1:9" x14ac:dyDescent="0.25">
      <c r="A508" s="4" t="s">
        <v>14</v>
      </c>
      <c r="B508" s="9">
        <v>43777.645833333336</v>
      </c>
      <c r="C508" t="str" cm="1">
        <f t="array" ref="C508">IF(_xlfn.XOR(tblData[[#This Row],[Employee]]=INDEX(tblData[Employee],1):tblData[[#This Row],[Employee]]),"In","Out")</f>
        <v>In</v>
      </c>
      <c r="D508" t="str" cm="1">
        <f t="array" ref="D508">IF(_xlfn.XOR(A508=A$2:A508),"In","Out")</f>
        <v>In</v>
      </c>
      <c r="E508" t="str">
        <f>IF(ISODD(COUNTIF(A$2:A508,A508)),"In","Out")</f>
        <v>In</v>
      </c>
      <c r="F508" s="6" cm="1">
        <f t="array" ref="F50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508" s="6" cm="1">
        <f t="array" ref="G508">_xlfn.XLOOKUP(A508,A$1:A507,B$1:B507,"Not Found",0,-1)</f>
        <v>43777.624305555553</v>
      </c>
      <c r="H508" s="4">
        <f>IF(I508="Out",(B508-F508)*24,0)</f>
        <v>0</v>
      </c>
      <c r="I508" s="3" t="str">
        <f>_xlfn.XLOOKUP(tblData[[#This Row],[Employee]],tblDepts[Employee],tblDepts[All Depts])</f>
        <v>Admin</v>
      </c>
    </row>
    <row r="509" spans="1:9" x14ac:dyDescent="0.25">
      <c r="A509" s="4" t="s">
        <v>3</v>
      </c>
      <c r="B509" s="9">
        <v>43777.646527777775</v>
      </c>
      <c r="C509" t="str" cm="1">
        <f t="array" ref="C509">IF(_xlfn.XOR(tblData[[#This Row],[Employee]]=INDEX(tblData[Employee],1):tblData[[#This Row],[Employee]]),"In","Out")</f>
        <v>In</v>
      </c>
      <c r="D509" t="str" cm="1">
        <f t="array" ref="D509">IF(_xlfn.XOR(A509=A$2:A509),"In","Out")</f>
        <v>In</v>
      </c>
      <c r="E509" t="str">
        <f>IF(ISODD(COUNTIF(A$2:A509,A509)),"In","Out")</f>
        <v>In</v>
      </c>
      <c r="F509" s="6" cm="1">
        <f t="array" ref="F50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509" s="6" cm="1">
        <f t="array" ref="G509">_xlfn.XLOOKUP(A509,A$1:A508,B$1:B508,"Not Found",0,-1)</f>
        <v>43777.622916666667</v>
      </c>
      <c r="H509" s="4">
        <f>IF(I509="Out",(B509-F509)*24,0)</f>
        <v>0</v>
      </c>
      <c r="I509" s="3" t="str">
        <f>_xlfn.XLOOKUP(tblData[[#This Row],[Employee]],tblDepts[Employee],tblDepts[All Depts])</f>
        <v>Sales</v>
      </c>
    </row>
    <row r="510" spans="1:9" x14ac:dyDescent="0.25">
      <c r="A510" s="4" t="s">
        <v>6</v>
      </c>
      <c r="B510" s="9">
        <v>43777.646527777775</v>
      </c>
      <c r="C510" t="str" cm="1">
        <f t="array" ref="C510">IF(_xlfn.XOR(tblData[[#This Row],[Employee]]=INDEX(tblData[Employee],1):tblData[[#This Row],[Employee]]),"In","Out")</f>
        <v>In</v>
      </c>
      <c r="D510" t="str" cm="1">
        <f t="array" ref="D510">IF(_xlfn.XOR(A510=A$2:A510),"In","Out")</f>
        <v>In</v>
      </c>
      <c r="E510" t="str">
        <f>IF(ISODD(COUNTIF(A$2:A510,A510)),"In","Out")</f>
        <v>In</v>
      </c>
      <c r="F510" s="6" cm="1">
        <f t="array" ref="F51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510" s="6" cm="1">
        <f t="array" ref="G510">_xlfn.XLOOKUP(A510,A$1:A509,B$1:B509,"Not Found",0,-1)</f>
        <v>43777.625</v>
      </c>
      <c r="H510" s="4">
        <f>IF(I510="Out",(B510-F510)*24,0)</f>
        <v>0</v>
      </c>
      <c r="I510" s="3" t="str">
        <f>_xlfn.XLOOKUP(tblData[[#This Row],[Employee]],tblDepts[Employee],tblDepts[All Depts])</f>
        <v>Sales</v>
      </c>
    </row>
    <row r="511" spans="1:9" x14ac:dyDescent="0.25">
      <c r="A511" s="4" t="s">
        <v>10</v>
      </c>
      <c r="B511" s="9">
        <v>43777.646527777775</v>
      </c>
      <c r="C511" t="str" cm="1">
        <f t="array" ref="C511">IF(_xlfn.XOR(tblData[[#This Row],[Employee]]=INDEX(tblData[Employee],1):tblData[[#This Row],[Employee]]),"In","Out")</f>
        <v>In</v>
      </c>
      <c r="D511" t="str" cm="1">
        <f t="array" ref="D511">IF(_xlfn.XOR(A511=A$2:A511),"In","Out")</f>
        <v>In</v>
      </c>
      <c r="E511" t="str">
        <f>IF(ISODD(COUNTIF(A$2:A511,A511)),"In","Out")</f>
        <v>In</v>
      </c>
      <c r="F511" s="6" cm="1">
        <f t="array" ref="F51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511" s="6" cm="1">
        <f t="array" ref="G511">_xlfn.XLOOKUP(A511,A$1:A510,B$1:B510,"Not Found",0,-1)</f>
        <v>43777.624305555553</v>
      </c>
      <c r="H511" s="4">
        <f>IF(I511="Out",(B511-F511)*24,0)</f>
        <v>0</v>
      </c>
      <c r="I511" s="3" t="str">
        <f>_xlfn.XLOOKUP(tblData[[#This Row],[Employee]],tblDepts[Employee],tblDepts[All Depts])</f>
        <v>Accounting</v>
      </c>
    </row>
    <row r="512" spans="1:9" x14ac:dyDescent="0.25">
      <c r="A512" s="4" t="s">
        <v>5</v>
      </c>
      <c r="B512" s="9">
        <v>43777.646527777775</v>
      </c>
      <c r="C512" t="str" cm="1">
        <f t="array" ref="C512">IF(_xlfn.XOR(tblData[[#This Row],[Employee]]=INDEX(tblData[Employee],1):tblData[[#This Row],[Employee]]),"In","Out")</f>
        <v>In</v>
      </c>
      <c r="D512" t="str" cm="1">
        <f t="array" ref="D512">IF(_xlfn.XOR(A512=A$2:A512),"In","Out")</f>
        <v>In</v>
      </c>
      <c r="E512" t="str">
        <f>IF(ISODD(COUNTIF(A$2:A512,A512)),"In","Out")</f>
        <v>In</v>
      </c>
      <c r="F512" s="6" cm="1">
        <f t="array" ref="F51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512" s="6" cm="1">
        <f t="array" ref="G512">_xlfn.XLOOKUP(A512,A$1:A511,B$1:B511,"Not Found",0,-1)</f>
        <v>43777.625</v>
      </c>
      <c r="H512" s="4">
        <f>IF(I512="Out",(B512-F512)*24,0)</f>
        <v>0</v>
      </c>
      <c r="I512" s="3" t="str">
        <f>_xlfn.XLOOKUP(tblData[[#This Row],[Employee]],tblDepts[Employee],tblDepts[All Depts])</f>
        <v>Sales</v>
      </c>
    </row>
    <row r="513" spans="1:9" x14ac:dyDescent="0.25">
      <c r="A513" s="4" t="s">
        <v>8</v>
      </c>
      <c r="B513" s="9">
        <v>43777.647222222222</v>
      </c>
      <c r="C513" t="str" cm="1">
        <f t="array" ref="C513">IF(_xlfn.XOR(tblData[[#This Row],[Employee]]=INDEX(tblData[Employee],1):tblData[[#This Row],[Employee]]),"In","Out")</f>
        <v>In</v>
      </c>
      <c r="D513" t="str" cm="1">
        <f t="array" ref="D513">IF(_xlfn.XOR(A513=A$2:A513),"In","Out")</f>
        <v>In</v>
      </c>
      <c r="E513" t="str">
        <f>IF(ISODD(COUNTIF(A$2:A513,A513)),"In","Out")</f>
        <v>In</v>
      </c>
      <c r="F513" s="6" cm="1">
        <f t="array" ref="F51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513" s="6" cm="1">
        <f t="array" ref="G513">_xlfn.XLOOKUP(A513,A$1:A512,B$1:B512,"Not Found",0,-1)</f>
        <v>43777.617361111108</v>
      </c>
      <c r="H513" s="4">
        <f>IF(I513="Out",(B513-F513)*24,0)</f>
        <v>0</v>
      </c>
      <c r="I513" s="3" t="str">
        <f>_xlfn.XLOOKUP(tblData[[#This Row],[Employee]],tblDepts[Employee],tblDepts[All Depts])</f>
        <v>Admin</v>
      </c>
    </row>
    <row r="514" spans="1:9" x14ac:dyDescent="0.25">
      <c r="A514" s="4" t="s">
        <v>12</v>
      </c>
      <c r="B514" s="9">
        <v>43777.647222222222</v>
      </c>
      <c r="C514" t="str" cm="1">
        <f t="array" ref="C514">IF(_xlfn.XOR(tblData[[#This Row],[Employee]]=INDEX(tblData[Employee],1):tblData[[#This Row],[Employee]]),"In","Out")</f>
        <v>In</v>
      </c>
      <c r="D514" t="str" cm="1">
        <f t="array" ref="D514">IF(_xlfn.XOR(A514=A$2:A514),"In","Out")</f>
        <v>In</v>
      </c>
      <c r="E514" t="str">
        <f>IF(ISODD(COUNTIF(A$2:A514,A514)),"In","Out")</f>
        <v>In</v>
      </c>
      <c r="F514" s="6" cm="1">
        <f t="array" ref="F51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514" s="6" cm="1">
        <f t="array" ref="G514">_xlfn.XLOOKUP(A514,A$1:A513,B$1:B513,"Not Found",0,-1)</f>
        <v>43777.624305555553</v>
      </c>
      <c r="H514" s="4">
        <f>IF(I514="Out",(B514-F514)*24,0)</f>
        <v>0</v>
      </c>
      <c r="I514" s="3" t="str">
        <f>_xlfn.XLOOKUP(tblData[[#This Row],[Employee]],tblDepts[Employee],tblDepts[All Depts])</f>
        <v>Customer Service</v>
      </c>
    </row>
    <row r="515" spans="1:9" x14ac:dyDescent="0.25">
      <c r="A515" s="4" t="s">
        <v>13</v>
      </c>
      <c r="B515" s="9">
        <v>43777.647222222222</v>
      </c>
      <c r="C515" t="str" cm="1">
        <f t="array" ref="C515">IF(_xlfn.XOR(tblData[[#This Row],[Employee]]=INDEX(tblData[Employee],1):tblData[[#This Row],[Employee]]),"In","Out")</f>
        <v>In</v>
      </c>
      <c r="D515" t="str" cm="1">
        <f t="array" ref="D515">IF(_xlfn.XOR(A515=A$2:A515),"In","Out")</f>
        <v>In</v>
      </c>
      <c r="E515" t="str">
        <f>IF(ISODD(COUNTIF(A$2:A515,A515)),"In","Out")</f>
        <v>In</v>
      </c>
      <c r="F515" s="6" cm="1">
        <f t="array" ref="F51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515" s="6" cm="1">
        <f t="array" ref="G515">_xlfn.XLOOKUP(A515,A$1:A514,B$1:B514,"Not Found",0,-1)</f>
        <v>43777.622916666667</v>
      </c>
      <c r="H515" s="4">
        <f>IF(I515="Out",(B515-F515)*24,0)</f>
        <v>0</v>
      </c>
      <c r="I515" s="3" t="str">
        <f>_xlfn.XLOOKUP(tblData[[#This Row],[Employee]],tblDepts[Employee],tblDepts[All Depts])</f>
        <v>HR</v>
      </c>
    </row>
    <row r="516" spans="1:9" x14ac:dyDescent="0.25">
      <c r="A516" s="4" t="s">
        <v>9</v>
      </c>
      <c r="B516" s="9">
        <v>43777.70208333333</v>
      </c>
      <c r="C516" t="str" cm="1">
        <f t="array" ref="C516">IF(_xlfn.XOR(tblData[[#This Row],[Employee]]=INDEX(tblData[Employee],1):tblData[[#This Row],[Employee]]),"In","Out")</f>
        <v>Out</v>
      </c>
      <c r="D516" t="str" cm="1">
        <f t="array" ref="D516">IF(_xlfn.XOR(A516=A$2:A516),"In","Out")</f>
        <v>Out</v>
      </c>
      <c r="E516" t="str">
        <f>IF(ISODD(COUNTIF(A$2:A516,A516)),"In","Out")</f>
        <v>Out</v>
      </c>
      <c r="F516" s="6" cm="1">
        <f t="array" ref="F51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3.9666666664998047</v>
      </c>
      <c r="G516" s="6" cm="1">
        <f t="array" ref="G516">_xlfn.XLOOKUP(A516,A$1:A515,B$1:B515,"Not Found",0,-1)</f>
        <v>43777.536805555559</v>
      </c>
      <c r="H516" s="4">
        <f>IF(I516="Out",(B516-F516)*24,0)</f>
        <v>0</v>
      </c>
      <c r="I516" s="3" t="str">
        <f>_xlfn.XLOOKUP(tblData[[#This Row],[Employee]],tblDepts[Employee],tblDepts[All Depts])</f>
        <v>Accounting</v>
      </c>
    </row>
    <row r="517" spans="1:9" x14ac:dyDescent="0.25">
      <c r="A517" s="4" t="s">
        <v>5</v>
      </c>
      <c r="B517" s="9">
        <v>43777.703472222223</v>
      </c>
      <c r="C517" t="str" cm="1">
        <f t="array" ref="C517">IF(_xlfn.XOR(tblData[[#This Row],[Employee]]=INDEX(tblData[Employee],1):tblData[[#This Row],[Employee]]),"In","Out")</f>
        <v>Out</v>
      </c>
      <c r="D517" t="str" cm="1">
        <f t="array" ref="D517">IF(_xlfn.XOR(A517=A$2:A517),"In","Out")</f>
        <v>Out</v>
      </c>
      <c r="E517" t="str">
        <f>IF(ISODD(COUNTIF(A$2:A517,A517)),"In","Out")</f>
        <v>Out</v>
      </c>
      <c r="F517" s="6" cm="1">
        <f t="array" ref="F51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1.3666666667559184</v>
      </c>
      <c r="G517" s="6" cm="1">
        <f t="array" ref="G517">_xlfn.XLOOKUP(A517,A$1:A516,B$1:B516,"Not Found",0,-1)</f>
        <v>43777.646527777775</v>
      </c>
      <c r="H517" s="4">
        <f>IF(I517="Out",(B517-F517)*24,0)</f>
        <v>0</v>
      </c>
      <c r="I517" s="3" t="str">
        <f>_xlfn.XLOOKUP(tblData[[#This Row],[Employee]],tblDepts[Employee],tblDepts[All Depts])</f>
        <v>Sales</v>
      </c>
    </row>
    <row r="518" spans="1:9" x14ac:dyDescent="0.25">
      <c r="A518" s="4" t="s">
        <v>4</v>
      </c>
      <c r="B518" s="9">
        <v>43777.705555555556</v>
      </c>
      <c r="C518" t="str" cm="1">
        <f t="array" ref="C518">IF(_xlfn.XOR(tblData[[#This Row],[Employee]]=INDEX(tblData[Employee],1):tblData[[#This Row],[Employee]]),"In","Out")</f>
        <v>Out</v>
      </c>
      <c r="D518" t="str" cm="1">
        <f t="array" ref="D518">IF(_xlfn.XOR(A518=A$2:A518),"In","Out")</f>
        <v>Out</v>
      </c>
      <c r="E518" t="str">
        <f>IF(ISODD(COUNTIF(A$2:A518,A518)),"In","Out")</f>
        <v>Out</v>
      </c>
      <c r="F518" s="6" cm="1">
        <f t="array" ref="F51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1.4666666667326353</v>
      </c>
      <c r="G518" s="6" cm="1">
        <f t="array" ref="G518">_xlfn.XLOOKUP(A518,A$1:A517,B$1:B517,"Not Found",0,-1)</f>
        <v>43777.644444444442</v>
      </c>
      <c r="H518" s="4">
        <f>IF(I518="Out",(B518-F518)*24,0)</f>
        <v>0</v>
      </c>
      <c r="I518" s="3" t="str">
        <f>_xlfn.XLOOKUP(tblData[[#This Row],[Employee]],tblDepts[Employee],tblDepts[All Depts])</f>
        <v>Admin</v>
      </c>
    </row>
    <row r="519" spans="1:9" x14ac:dyDescent="0.25">
      <c r="A519" s="4" t="s">
        <v>11</v>
      </c>
      <c r="B519" s="9">
        <v>43777.706250000003</v>
      </c>
      <c r="C519" t="str" cm="1">
        <f t="array" ref="C519">IF(_xlfn.XOR(tblData[[#This Row],[Employee]]=INDEX(tblData[Employee],1):tblData[[#This Row],[Employee]]),"In","Out")</f>
        <v>Out</v>
      </c>
      <c r="D519" t="str" cm="1">
        <f t="array" ref="D519">IF(_xlfn.XOR(A519=A$2:A519),"In","Out")</f>
        <v>Out</v>
      </c>
      <c r="E519" t="str">
        <f>IF(ISODD(COUNTIF(A$2:A519,A519)),"In","Out")</f>
        <v>Out</v>
      </c>
      <c r="F519" s="6" cm="1">
        <f t="array" ref="F51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</v>
      </c>
      <c r="G519" s="6" cm="1">
        <f t="array" ref="G519">_xlfn.XLOOKUP(A519,A$1:A518,B$1:B518,"Not Found",0,-1)</f>
        <v>43777.643750000003</v>
      </c>
      <c r="H519" s="4">
        <f>IF(I519="Out",(B519-F519)*24,0)</f>
        <v>0</v>
      </c>
      <c r="I519" s="3" t="str">
        <f>_xlfn.XLOOKUP(tblData[[#This Row],[Employee]],tblDepts[Employee],tblDepts[All Depts])</f>
        <v>Sales</v>
      </c>
    </row>
    <row r="520" spans="1:9" x14ac:dyDescent="0.25">
      <c r="A520" s="4" t="s">
        <v>12</v>
      </c>
      <c r="B520" s="9">
        <v>43777.706944444442</v>
      </c>
      <c r="C520" t="str" cm="1">
        <f t="array" ref="C520">IF(_xlfn.XOR(tblData[[#This Row],[Employee]]=INDEX(tblData[Employee],1):tblData[[#This Row],[Employee]]),"In","Out")</f>
        <v>Out</v>
      </c>
      <c r="D520" t="str" cm="1">
        <f t="array" ref="D520">IF(_xlfn.XOR(A520=A$2:A520),"In","Out")</f>
        <v>Out</v>
      </c>
      <c r="E520" t="str">
        <f>IF(ISODD(COUNTIF(A$2:A520,A520)),"In","Out")</f>
        <v>Out</v>
      </c>
      <c r="F520" s="6" cm="1">
        <f t="array" ref="F52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1.4333333332906477</v>
      </c>
      <c r="G520" s="6" cm="1">
        <f t="array" ref="G520">_xlfn.XLOOKUP(A520,A$1:A519,B$1:B519,"Not Found",0,-1)</f>
        <v>43777.647222222222</v>
      </c>
      <c r="H520" s="4">
        <f>IF(I520="Out",(B520-F520)*24,0)</f>
        <v>0</v>
      </c>
      <c r="I520" s="3" t="str">
        <f>_xlfn.XLOOKUP(tblData[[#This Row],[Employee]],tblDepts[Employee],tblDepts[All Depts])</f>
        <v>Customer Service</v>
      </c>
    </row>
    <row r="521" spans="1:9" x14ac:dyDescent="0.25">
      <c r="A521" s="4" t="s">
        <v>2</v>
      </c>
      <c r="B521" s="9">
        <v>43777.708333333336</v>
      </c>
      <c r="C521" t="str" cm="1">
        <f t="array" ref="C521">IF(_xlfn.XOR(tblData[[#This Row],[Employee]]=INDEX(tblData[Employee],1):tblData[[#This Row],[Employee]]),"In","Out")</f>
        <v>Out</v>
      </c>
      <c r="D521" t="str" cm="1">
        <f t="array" ref="D521">IF(_xlfn.XOR(A521=A$2:A521),"In","Out")</f>
        <v>Out</v>
      </c>
      <c r="E521" t="str">
        <f>IF(ISODD(COUNTIF(A$2:A521,A521)),"In","Out")</f>
        <v>Out</v>
      </c>
      <c r="F521" s="6" cm="1">
        <f t="array" ref="F52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4.0000000001164153</v>
      </c>
      <c r="G521" s="6" cm="1">
        <f t="array" ref="G521">_xlfn.XLOOKUP(A521,A$1:A520,B$1:B520,"Not Found",0,-1)</f>
        <v>43777.541666666664</v>
      </c>
      <c r="H521" s="4">
        <f>IF(I521="Out",(B521-F521)*24,0)</f>
        <v>0</v>
      </c>
      <c r="I521" s="3" t="str">
        <f>_xlfn.XLOOKUP(tblData[[#This Row],[Employee]],tblDepts[Employee],tblDepts[All Depts])</f>
        <v>Sales</v>
      </c>
    </row>
    <row r="522" spans="1:9" x14ac:dyDescent="0.25">
      <c r="A522" s="4" t="s">
        <v>3</v>
      </c>
      <c r="B522" s="9">
        <v>43777.709027777775</v>
      </c>
      <c r="C522" t="str" cm="1">
        <f t="array" ref="C522">IF(_xlfn.XOR(tblData[[#This Row],[Employee]]=INDEX(tblData[Employee],1):tblData[[#This Row],[Employee]]),"In","Out")</f>
        <v>Out</v>
      </c>
      <c r="D522" t="str" cm="1">
        <f t="array" ref="D522">IF(_xlfn.XOR(A522=A$2:A522),"In","Out")</f>
        <v>Out</v>
      </c>
      <c r="E522" t="str">
        <f>IF(ISODD(COUNTIF(A$2:A522,A522)),"In","Out")</f>
        <v>Out</v>
      </c>
      <c r="F522" s="6" cm="1">
        <f t="array" ref="F52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</v>
      </c>
      <c r="G522" s="6" cm="1">
        <f t="array" ref="G522">_xlfn.XLOOKUP(A522,A$1:A521,B$1:B521,"Not Found",0,-1)</f>
        <v>43777.646527777775</v>
      </c>
      <c r="H522" s="4">
        <f>IF(I522="Out",(B522-F522)*24,0)</f>
        <v>0</v>
      </c>
      <c r="I522" s="3" t="str">
        <f>_xlfn.XLOOKUP(tblData[[#This Row],[Employee]],tblDepts[Employee],tblDepts[All Depts])</f>
        <v>Sales</v>
      </c>
    </row>
    <row r="523" spans="1:9" x14ac:dyDescent="0.25">
      <c r="A523" s="4" t="s">
        <v>6</v>
      </c>
      <c r="B523" s="9">
        <v>43777.709027777775</v>
      </c>
      <c r="C523" t="str" cm="1">
        <f t="array" ref="C523">IF(_xlfn.XOR(tblData[[#This Row],[Employee]]=INDEX(tblData[Employee],1):tblData[[#This Row],[Employee]]),"In","Out")</f>
        <v>Out</v>
      </c>
      <c r="D523" t="str" cm="1">
        <f t="array" ref="D523">IF(_xlfn.XOR(A523=A$2:A523),"In","Out")</f>
        <v>Out</v>
      </c>
      <c r="E523" t="str">
        <f>IF(ISODD(COUNTIF(A$2:A523,A523)),"In","Out")</f>
        <v>Out</v>
      </c>
      <c r="F523" s="6" cm="1">
        <f t="array" ref="F52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</v>
      </c>
      <c r="G523" s="6" cm="1">
        <f t="array" ref="G523">_xlfn.XLOOKUP(A523,A$1:A522,B$1:B522,"Not Found",0,-1)</f>
        <v>43777.646527777775</v>
      </c>
      <c r="H523" s="4">
        <f>IF(I523="Out",(B523-F523)*24,0)</f>
        <v>0</v>
      </c>
      <c r="I523" s="3" t="str">
        <f>_xlfn.XLOOKUP(tblData[[#This Row],[Employee]],tblDepts[Employee],tblDepts[All Depts])</f>
        <v>Sales</v>
      </c>
    </row>
    <row r="524" spans="1:9" x14ac:dyDescent="0.25">
      <c r="A524" s="4" t="s">
        <v>13</v>
      </c>
      <c r="B524" s="9">
        <v>43777.709027777775</v>
      </c>
      <c r="C524" t="str" cm="1">
        <f t="array" ref="C524">IF(_xlfn.XOR(tblData[[#This Row],[Employee]]=INDEX(tblData[Employee],1):tblData[[#This Row],[Employee]]),"In","Out")</f>
        <v>Out</v>
      </c>
      <c r="D524" t="str" cm="1">
        <f t="array" ref="D524">IF(_xlfn.XOR(A524=A$2:A524),"In","Out")</f>
        <v>Out</v>
      </c>
      <c r="E524" t="str">
        <f>IF(ISODD(COUNTIF(A$2:A524,A524)),"In","Out")</f>
        <v>Out</v>
      </c>
      <c r="F524" s="6" cm="1">
        <f t="array" ref="F52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1.4833333332790062</v>
      </c>
      <c r="G524" s="6" cm="1">
        <f t="array" ref="G524">_xlfn.XLOOKUP(A524,A$1:A523,B$1:B523,"Not Found",0,-1)</f>
        <v>43777.647222222222</v>
      </c>
      <c r="H524" s="4">
        <f>IF(I524="Out",(B524-F524)*24,0)</f>
        <v>0</v>
      </c>
      <c r="I524" s="3" t="str">
        <f>_xlfn.XLOOKUP(tblData[[#This Row],[Employee]],tblDepts[Employee],tblDepts[All Depts])</f>
        <v>HR</v>
      </c>
    </row>
    <row r="525" spans="1:9" x14ac:dyDescent="0.25">
      <c r="A525" s="4" t="s">
        <v>1</v>
      </c>
      <c r="B525" s="9">
        <v>43777.709722222222</v>
      </c>
      <c r="C525" t="str" cm="1">
        <f t="array" ref="C525">IF(_xlfn.XOR(tblData[[#This Row],[Employee]]=INDEX(tblData[Employee],1):tblData[[#This Row],[Employee]]),"In","Out")</f>
        <v>Out</v>
      </c>
      <c r="D525" t="str" cm="1">
        <f t="array" ref="D525">IF(_xlfn.XOR(A525=A$2:A525),"In","Out")</f>
        <v>Out</v>
      </c>
      <c r="E525" t="str">
        <f>IF(ISODD(COUNTIF(A$2:A525,A525)),"In","Out")</f>
        <v>Out</v>
      </c>
      <c r="F525" s="6" cm="1">
        <f t="array" ref="F52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1.5333333332673647</v>
      </c>
      <c r="G525" s="6" cm="1">
        <f t="array" ref="G525">_xlfn.XLOOKUP(A525,A$1:A524,B$1:B524,"Not Found",0,-1)</f>
        <v>43777.645833333336</v>
      </c>
      <c r="H525" s="4">
        <f>IF(I525="Out",(B525-F525)*24,0)</f>
        <v>0</v>
      </c>
      <c r="I525" s="3" t="str">
        <f>_xlfn.XLOOKUP(tblData[[#This Row],[Employee]],tblDepts[Employee],tblDepts[All Depts])</f>
        <v>Exec</v>
      </c>
    </row>
    <row r="526" spans="1:9" x14ac:dyDescent="0.25">
      <c r="A526" s="4" t="s">
        <v>7</v>
      </c>
      <c r="B526" s="9">
        <v>43777.709722222222</v>
      </c>
      <c r="C526" t="str" cm="1">
        <f t="array" ref="C526">IF(_xlfn.XOR(tblData[[#This Row],[Employee]]=INDEX(tblData[Employee],1):tblData[[#This Row],[Employee]]),"In","Out")</f>
        <v>Out</v>
      </c>
      <c r="D526" t="str" cm="1">
        <f t="array" ref="D526">IF(_xlfn.XOR(A526=A$2:A526),"In","Out")</f>
        <v>Out</v>
      </c>
      <c r="E526" t="str">
        <f>IF(ISODD(COUNTIF(A$2:A526,A526)),"In","Out")</f>
        <v>Out</v>
      </c>
      <c r="F526" s="6" cm="1">
        <f t="array" ref="F52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1.5666666667093523</v>
      </c>
      <c r="G526" s="6" cm="1">
        <f t="array" ref="G526">_xlfn.XLOOKUP(A526,A$1:A525,B$1:B525,"Not Found",0,-1)</f>
        <v>43777.644444444442</v>
      </c>
      <c r="H526" s="4">
        <f>IF(I526="Out",(B526-F526)*24,0)</f>
        <v>0</v>
      </c>
      <c r="I526" s="3" t="str">
        <f>_xlfn.XLOOKUP(tblData[[#This Row],[Employee]],tblDepts[Employee],tblDepts[All Depts])</f>
        <v>Accounting</v>
      </c>
    </row>
    <row r="527" spans="1:9" x14ac:dyDescent="0.25">
      <c r="A527" s="4" t="s">
        <v>10</v>
      </c>
      <c r="B527" s="9">
        <v>43777.709722222222</v>
      </c>
      <c r="C527" t="str" cm="1">
        <f t="array" ref="C527">IF(_xlfn.XOR(tblData[[#This Row],[Employee]]=INDEX(tblData[Employee],1):tblData[[#This Row],[Employee]]),"In","Out")</f>
        <v>Out</v>
      </c>
      <c r="D527" t="str" cm="1">
        <f t="array" ref="D527">IF(_xlfn.XOR(A527=A$2:A527),"In","Out")</f>
        <v>Out</v>
      </c>
      <c r="E527" t="str">
        <f>IF(ISODD(COUNTIF(A$2:A527,A527)),"In","Out")</f>
        <v>Out</v>
      </c>
      <c r="F527" s="6" cm="1">
        <f t="array" ref="F52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1.5166666667209938</v>
      </c>
      <c r="G527" s="6" cm="1">
        <f t="array" ref="G527">_xlfn.XLOOKUP(A527,A$1:A526,B$1:B526,"Not Found",0,-1)</f>
        <v>43777.646527777775</v>
      </c>
      <c r="H527" s="4">
        <f>IF(I527="Out",(B527-F527)*24,0)</f>
        <v>0</v>
      </c>
      <c r="I527" s="3" t="str">
        <f>_xlfn.XLOOKUP(tblData[[#This Row],[Employee]],tblDepts[Employee],tblDepts[All Depts])</f>
        <v>Accounting</v>
      </c>
    </row>
    <row r="528" spans="1:9" x14ac:dyDescent="0.25">
      <c r="A528" s="4" t="s">
        <v>8</v>
      </c>
      <c r="B528" s="9">
        <v>43777.710416666669</v>
      </c>
      <c r="C528" t="str" cm="1">
        <f t="array" ref="C528">IF(_xlfn.XOR(tblData[[#This Row],[Employee]]=INDEX(tblData[Employee],1):tblData[[#This Row],[Employee]]),"In","Out")</f>
        <v>Out</v>
      </c>
      <c r="D528" t="str" cm="1">
        <f t="array" ref="D528">IF(_xlfn.XOR(A528=A$2:A528),"In","Out")</f>
        <v>Out</v>
      </c>
      <c r="E528" t="str">
        <f>IF(ISODD(COUNTIF(A$2:A528,A528)),"In","Out")</f>
        <v>Out</v>
      </c>
      <c r="F528" s="6" cm="1">
        <f t="array" ref="F52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1.5166666667209938</v>
      </c>
      <c r="G528" s="6" cm="1">
        <f t="array" ref="G528">_xlfn.XLOOKUP(A528,A$1:A527,B$1:B527,"Not Found",0,-1)</f>
        <v>43777.647222222222</v>
      </c>
      <c r="H528" s="4">
        <f>IF(I528="Out",(B528-F528)*24,0)</f>
        <v>0</v>
      </c>
      <c r="I528" s="3" t="str">
        <f>_xlfn.XLOOKUP(tblData[[#This Row],[Employee]],tblDepts[Employee],tblDepts[All Depts])</f>
        <v>Admin</v>
      </c>
    </row>
    <row r="529" spans="1:9" x14ac:dyDescent="0.25">
      <c r="A529" s="4" t="s">
        <v>14</v>
      </c>
      <c r="B529" s="9">
        <v>43777.711111111108</v>
      </c>
      <c r="C529" t="str" cm="1">
        <f t="array" ref="C529">IF(_xlfn.XOR(tblData[[#This Row],[Employee]]=INDEX(tblData[Employee],1):tblData[[#This Row],[Employee]]),"In","Out")</f>
        <v>Out</v>
      </c>
      <c r="D529" t="str" cm="1">
        <f t="array" ref="D529">IF(_xlfn.XOR(A529=A$2:A529),"In","Out")</f>
        <v>Out</v>
      </c>
      <c r="E529" t="str">
        <f>IF(ISODD(COUNTIF(A$2:A529,A529)),"In","Out")</f>
        <v>Out</v>
      </c>
      <c r="F529" s="6" cm="1">
        <f t="array" ref="F52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1.5666666665347293</v>
      </c>
      <c r="G529" s="6" cm="1">
        <f t="array" ref="G529">_xlfn.XLOOKUP(A529,A$1:A528,B$1:B528,"Not Found",0,-1)</f>
        <v>43777.645833333336</v>
      </c>
      <c r="H529" s="4">
        <f>IF(I529="Out",(B529-F529)*24,0)</f>
        <v>0</v>
      </c>
      <c r="I529" s="3" t="str">
        <f>_xlfn.XLOOKUP(tblData[[#This Row],[Employee]],tblDepts[Employee],tblDepts[All Depts])</f>
        <v>Admin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A4C0E-CA0C-427C-B078-839422AAE5D9}">
  <sheetPr codeName="Sheet3"/>
  <dimension ref="A1:D15"/>
  <sheetViews>
    <sheetView workbookViewId="0">
      <selection activeCell="A2" sqref="A2"/>
    </sheetView>
  </sheetViews>
  <sheetFormatPr defaultRowHeight="15" x14ac:dyDescent="0.25"/>
  <cols>
    <col min="1" max="1" width="16.140625" bestFit="1" customWidth="1"/>
    <col min="2" max="2" width="16.5703125" bestFit="1" customWidth="1"/>
    <col min="4" max="4" width="10.7109375" bestFit="1" customWidth="1"/>
    <col min="6" max="6" width="16.5703125" bestFit="1" customWidth="1"/>
  </cols>
  <sheetData>
    <row r="1" spans="1:4" x14ac:dyDescent="0.25">
      <c r="A1" t="s">
        <v>15</v>
      </c>
      <c r="B1" t="s">
        <v>24</v>
      </c>
      <c r="D1" s="1"/>
    </row>
    <row r="2" spans="1:4" x14ac:dyDescent="0.25">
      <c r="A2" t="s">
        <v>9</v>
      </c>
      <c r="B2" t="s">
        <v>20</v>
      </c>
    </row>
    <row r="3" spans="1:4" x14ac:dyDescent="0.25">
      <c r="A3" t="s">
        <v>7</v>
      </c>
      <c r="B3" t="s">
        <v>20</v>
      </c>
    </row>
    <row r="4" spans="1:4" x14ac:dyDescent="0.25">
      <c r="A4" t="s">
        <v>10</v>
      </c>
      <c r="B4" t="s">
        <v>20</v>
      </c>
    </row>
    <row r="5" spans="1:4" x14ac:dyDescent="0.25">
      <c r="A5" t="s">
        <v>14</v>
      </c>
      <c r="B5" t="s">
        <v>21</v>
      </c>
    </row>
    <row r="6" spans="1:4" x14ac:dyDescent="0.25">
      <c r="A6" t="s">
        <v>8</v>
      </c>
      <c r="B6" t="s">
        <v>21</v>
      </c>
    </row>
    <row r="7" spans="1:4" x14ac:dyDescent="0.25">
      <c r="A7" t="s">
        <v>4</v>
      </c>
      <c r="B7" t="s">
        <v>21</v>
      </c>
    </row>
    <row r="8" spans="1:4" x14ac:dyDescent="0.25">
      <c r="A8" t="s">
        <v>12</v>
      </c>
      <c r="B8" t="s">
        <v>22</v>
      </c>
    </row>
    <row r="9" spans="1:4" x14ac:dyDescent="0.25">
      <c r="A9" t="s">
        <v>1</v>
      </c>
      <c r="B9" t="s">
        <v>18</v>
      </c>
    </row>
    <row r="10" spans="1:4" x14ac:dyDescent="0.25">
      <c r="A10" t="s">
        <v>13</v>
      </c>
      <c r="B10" t="s">
        <v>23</v>
      </c>
    </row>
    <row r="11" spans="1:4" x14ac:dyDescent="0.25">
      <c r="A11" t="s">
        <v>5</v>
      </c>
      <c r="B11" t="s">
        <v>19</v>
      </c>
    </row>
    <row r="12" spans="1:4" x14ac:dyDescent="0.25">
      <c r="A12" t="s">
        <v>2</v>
      </c>
      <c r="B12" t="s">
        <v>19</v>
      </c>
    </row>
    <row r="13" spans="1:4" x14ac:dyDescent="0.25">
      <c r="A13" t="s">
        <v>3</v>
      </c>
      <c r="B13" t="s">
        <v>19</v>
      </c>
    </row>
    <row r="14" spans="1:4" x14ac:dyDescent="0.25">
      <c r="A14" t="s">
        <v>11</v>
      </c>
      <c r="B14" t="s">
        <v>19</v>
      </c>
    </row>
    <row r="15" spans="1:4" x14ac:dyDescent="0.25">
      <c r="A15" t="s">
        <v>6</v>
      </c>
      <c r="B15" t="s">
        <v>19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72AD2-448B-4DC5-BE3F-248F03B69685}">
  <dimension ref="A1:B2"/>
  <sheetViews>
    <sheetView workbookViewId="0"/>
  </sheetViews>
  <sheetFormatPr defaultRowHeight="15" x14ac:dyDescent="0.25"/>
  <cols>
    <col min="2" max="2" width="62" bestFit="1" customWidth="1"/>
  </cols>
  <sheetData>
    <row r="1" spans="1:2" x14ac:dyDescent="0.25">
      <c r="A1" s="10" t="s">
        <v>41</v>
      </c>
      <c r="B1" t="s">
        <v>43</v>
      </c>
    </row>
    <row r="2" spans="1:2" x14ac:dyDescent="0.25">
      <c r="A2" s="10" t="s">
        <v>42</v>
      </c>
      <c r="B2" s="21" t="s">
        <v>44</v>
      </c>
    </row>
  </sheetData>
  <hyperlinks>
    <hyperlink ref="B2" r:id="rId1" xr:uid="{F3CBEC35-BD5D-4574-981C-6C8A3AD6A40F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A20C270-A2F7-43D2-8DB5-9C424F4F573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Dashboard</vt:lpstr>
      <vt:lpstr>Calc</vt:lpstr>
      <vt:lpstr>Shapes</vt:lpstr>
      <vt:lpstr>Data</vt:lpstr>
      <vt:lpstr>Employees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2019-12-03T22:57:19Z</dcterms:created>
  <dcterms:modified xsi:type="dcterms:W3CDTF">2020-01-13T18:29:06Z</dcterms:modified>
</cp:coreProperties>
</file>